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I:\U K F  - m é d i á\+ +  m a t e r i á l y - hotové\_2003-18  Výročná správa UKF\Výročná správa 2018\final_VS ukf 2018_web-print\"/>
    </mc:Choice>
  </mc:AlternateContent>
  <bookViews>
    <workbookView xWindow="0" yWindow="0" windowWidth="28800" windowHeight="11805" tabRatio="1000" firstSheet="16" activeTab="24"/>
  </bookViews>
  <sheets>
    <sheet name="titulná strana" sheetId="37" r:id="rId1"/>
    <sheet name="zoznam tabuliek" sheetId="38" r:id="rId2"/>
    <sheet name="T1 počet študentov" sheetId="1" r:id="rId3"/>
    <sheet name="T1a vývoj počtu študentov" sheetId="7" r:id="rId4"/>
    <sheet name="T2 počet absolventov" sheetId="2" r:id="rId5"/>
    <sheet name="T3a - I.stupeň prijatia" sheetId="4" r:id="rId6"/>
    <sheet name="T3B - II. stupeň prijatia" sheetId="5" r:id="rId7"/>
    <sheet name="T3C - III stupeň prijatia" sheetId="6" r:id="rId8"/>
    <sheet name="T4 štruktúra platiacich" sheetId="3" r:id="rId9"/>
    <sheet name="T5 - úspešnosť štúdia" sheetId="36" r:id="rId10"/>
    <sheet name="T6 mobility študenti" sheetId="15" r:id="rId11"/>
    <sheet name="T7 profesori" sheetId="21" r:id="rId12"/>
    <sheet name="T8 docenti" sheetId="20" r:id="rId13"/>
    <sheet name="T9 výberové konania" sheetId="19" r:id="rId14"/>
    <sheet name="T10 kvalif. štruktúra učiteľov" sheetId="13" r:id="rId15"/>
    <sheet name="T11 mobility zam" sheetId="16" r:id="rId16"/>
    <sheet name="T12 záverečné práce" sheetId="18" r:id="rId17"/>
    <sheet name="T13 publ činnosť" sheetId="9" r:id="rId18"/>
    <sheet name="T14 umel.cinnost" sheetId="10" r:id="rId19"/>
    <sheet name="T15 štud.program - ŠP" sheetId="22" r:id="rId20"/>
    <sheet name="T16 pozastavene, odňaté ŠP" sheetId="27" r:id="rId21"/>
    <sheet name="17 HI konania" sheetId="30" r:id="rId22"/>
    <sheet name="18 HI pozastavene, odňatie " sheetId="31" r:id="rId23"/>
    <sheet name="T19 Výskumné projekty" sheetId="34" r:id="rId24"/>
    <sheet name="T20 Ostatné (nevýsk.) projekty" sheetId="35" r:id="rId25"/>
    <sheet name="T21 umelecká činnosť" sheetId="28" r:id="rId26"/>
    <sheet name="skratky" sheetId="29" r:id="rId27"/>
  </sheets>
  <definedNames>
    <definedName name="_xlnm._FilterDatabase" localSheetId="9" hidden="1">'T5 - úspešnosť štúdia'!$B$1:$J$3</definedName>
    <definedName name="_xlnm.Print_Area" localSheetId="21">'17 HI konania'!$A$1:$B$22</definedName>
    <definedName name="_xlnm.Print_Area" localSheetId="22">'18 HI pozastavene, odňatie '!$A$1:$C$18</definedName>
    <definedName name="_xlnm.Print_Area" localSheetId="16">'T12 záverečné práce'!$A$1:$K$8</definedName>
    <definedName name="_xlnm.Print_Area" localSheetId="24">'T20 Ostatné (nevýsk.) projekty'!$A$1:$L$13</definedName>
    <definedName name="_xlnm.Print_Area" localSheetId="5">'T3a - I.stupeň prijatia'!$A$1:$J$94</definedName>
    <definedName name="_xlnm.Print_Area" localSheetId="7">'T3C - III stupeň prijatia'!$A$1:$J$126</definedName>
    <definedName name="_xlnm.Print_Area" localSheetId="13">'T9 výberové konania'!$A$1:$I$13</definedName>
  </definedNames>
  <calcPr calcId="162913"/>
</workbook>
</file>

<file path=xl/calcChain.xml><?xml version="1.0" encoding="utf-8"?>
<calcChain xmlns="http://schemas.openxmlformats.org/spreadsheetml/2006/main">
  <c r="B14" i="13" l="1"/>
  <c r="M9" i="13"/>
  <c r="L9" i="13"/>
  <c r="K9" i="13"/>
  <c r="J9" i="13"/>
  <c r="J13" i="13" s="1"/>
  <c r="I9" i="13"/>
  <c r="I13" i="13" s="1"/>
  <c r="G9" i="13"/>
  <c r="G13" i="13" s="1"/>
  <c r="F9" i="13"/>
  <c r="F13" i="13" s="1"/>
  <c r="E9" i="13"/>
  <c r="D9" i="13"/>
  <c r="C9" i="13"/>
  <c r="H8" i="13"/>
  <c r="B8" i="13"/>
  <c r="H7" i="13"/>
  <c r="B7" i="13"/>
  <c r="H6" i="13"/>
  <c r="B6" i="13"/>
  <c r="H5" i="13"/>
  <c r="B5" i="13"/>
  <c r="H4" i="13"/>
  <c r="B4" i="13"/>
  <c r="B9" i="13" l="1"/>
  <c r="G10" i="13"/>
  <c r="G14" i="13" s="1"/>
  <c r="C13" i="13"/>
  <c r="K13" i="13"/>
  <c r="D13" i="13"/>
  <c r="L13" i="13"/>
  <c r="E13" i="13"/>
  <c r="M13" i="13"/>
  <c r="H9" i="13"/>
  <c r="H13" i="13" l="1"/>
  <c r="J10" i="13"/>
  <c r="J14" i="13" s="1"/>
  <c r="H10" i="13"/>
  <c r="H14" i="13" s="1"/>
  <c r="F10" i="13"/>
  <c r="F14" i="13" s="1"/>
  <c r="B13" i="13"/>
  <c r="E10" i="13"/>
  <c r="E14" i="13" s="1"/>
  <c r="M10" i="13"/>
  <c r="M14" i="13" s="1"/>
  <c r="L10" i="13"/>
  <c r="L14" i="13" s="1"/>
  <c r="I10" i="13"/>
  <c r="I14" i="13" s="1"/>
  <c r="K10" i="13"/>
  <c r="K14" i="13" s="1"/>
  <c r="D10" i="13"/>
  <c r="D14" i="13" s="1"/>
  <c r="C10" i="13"/>
  <c r="C14" i="13" s="1"/>
  <c r="G24" i="16" l="1"/>
  <c r="G25" i="16" s="1"/>
  <c r="F24" i="16"/>
  <c r="F25" i="16" s="1"/>
  <c r="K22" i="16"/>
  <c r="J22" i="16"/>
  <c r="I22" i="16"/>
  <c r="H22" i="16"/>
  <c r="G22" i="16"/>
  <c r="F22" i="16"/>
  <c r="E22" i="16"/>
  <c r="D22" i="16"/>
  <c r="C22" i="16"/>
  <c r="B22" i="16"/>
  <c r="K11" i="16"/>
  <c r="K24" i="16" s="1"/>
  <c r="K25" i="16" s="1"/>
  <c r="J11" i="16"/>
  <c r="J24" i="16" s="1"/>
  <c r="J25" i="16" s="1"/>
  <c r="I11" i="16"/>
  <c r="I24" i="16" s="1"/>
  <c r="I25" i="16" s="1"/>
  <c r="H11" i="16"/>
  <c r="H24" i="16" s="1"/>
  <c r="H25" i="16" s="1"/>
  <c r="G11" i="16"/>
  <c r="F11" i="16"/>
  <c r="E11" i="16"/>
  <c r="E24" i="16" s="1"/>
  <c r="E25" i="16" s="1"/>
  <c r="D11" i="16"/>
  <c r="D24" i="16" s="1"/>
  <c r="D25" i="16" s="1"/>
  <c r="C11" i="16"/>
  <c r="C24" i="16" s="1"/>
  <c r="C25" i="16" s="1"/>
  <c r="B11" i="16"/>
  <c r="B24" i="16" s="1"/>
  <c r="B25" i="16" s="1"/>
  <c r="K20" i="15" l="1"/>
  <c r="J20" i="15"/>
  <c r="I20" i="15"/>
  <c r="H20" i="15"/>
  <c r="G20" i="15"/>
  <c r="F20" i="15"/>
  <c r="E20" i="15"/>
  <c r="D20" i="15"/>
  <c r="C20" i="15"/>
  <c r="B20" i="15"/>
  <c r="K10" i="15"/>
  <c r="K22" i="15" s="1"/>
  <c r="K23" i="15" s="1"/>
  <c r="J10" i="15"/>
  <c r="J22" i="15" s="1"/>
  <c r="J23" i="15" s="1"/>
  <c r="I10" i="15"/>
  <c r="I22" i="15" s="1"/>
  <c r="I23" i="15" s="1"/>
  <c r="H10" i="15"/>
  <c r="H22" i="15" s="1"/>
  <c r="H23" i="15" s="1"/>
  <c r="G10" i="15"/>
  <c r="G22" i="15" s="1"/>
  <c r="G23" i="15" s="1"/>
  <c r="F10" i="15"/>
  <c r="F22" i="15" s="1"/>
  <c r="F23" i="15" s="1"/>
  <c r="E10" i="15"/>
  <c r="D10" i="15"/>
  <c r="D22" i="15" s="1"/>
  <c r="D23" i="15" s="1"/>
  <c r="C10" i="15"/>
  <c r="C22" i="15" s="1"/>
  <c r="C23" i="15" s="1"/>
  <c r="B10" i="15"/>
  <c r="B22" i="15" s="1"/>
  <c r="B23" i="15" s="1"/>
  <c r="E22" i="15" l="1"/>
  <c r="E23" i="15" s="1"/>
  <c r="K48" i="35"/>
  <c r="J48" i="35"/>
  <c r="K127" i="34" l="1"/>
  <c r="J127" i="34"/>
  <c r="B22" i="10"/>
  <c r="B23" i="10" s="1"/>
  <c r="D20" i="10"/>
  <c r="D22" i="10" s="1"/>
  <c r="D23" i="10" s="1"/>
  <c r="C20" i="10"/>
  <c r="C22" i="10" s="1"/>
  <c r="C23" i="10" s="1"/>
  <c r="B20" i="10"/>
  <c r="D10" i="10"/>
  <c r="C10" i="10"/>
  <c r="B10" i="10"/>
  <c r="E22" i="9"/>
  <c r="E23" i="9" s="1"/>
  <c r="J20" i="9"/>
  <c r="I20" i="9"/>
  <c r="H20" i="9"/>
  <c r="G20" i="9"/>
  <c r="F20" i="9"/>
  <c r="E20" i="9"/>
  <c r="D20" i="9"/>
  <c r="C20" i="9"/>
  <c r="B20" i="9"/>
  <c r="K18" i="9"/>
  <c r="K17" i="9"/>
  <c r="K16" i="9"/>
  <c r="K15" i="9"/>
  <c r="K14" i="9"/>
  <c r="K20" i="9" s="1"/>
  <c r="J10" i="9"/>
  <c r="J22" i="9" s="1"/>
  <c r="J23" i="9" s="1"/>
  <c r="I10" i="9"/>
  <c r="I22" i="9" s="1"/>
  <c r="I23" i="9" s="1"/>
  <c r="H10" i="9"/>
  <c r="H22" i="9" s="1"/>
  <c r="H23" i="9" s="1"/>
  <c r="G10" i="9"/>
  <c r="G22" i="9" s="1"/>
  <c r="G23" i="9" s="1"/>
  <c r="F10" i="9"/>
  <c r="F22" i="9" s="1"/>
  <c r="F23" i="9" s="1"/>
  <c r="E10" i="9"/>
  <c r="D10" i="9"/>
  <c r="D22" i="9" s="1"/>
  <c r="D23" i="9" s="1"/>
  <c r="C10" i="9"/>
  <c r="C22" i="9" s="1"/>
  <c r="C23" i="9" s="1"/>
  <c r="B10" i="9"/>
  <c r="B22" i="9" s="1"/>
  <c r="B23" i="9" s="1"/>
  <c r="K8" i="9"/>
  <c r="K7" i="9"/>
  <c r="K6" i="9"/>
  <c r="K5" i="9"/>
  <c r="K4" i="9"/>
  <c r="K10" i="9" s="1"/>
  <c r="K22" i="9" l="1"/>
  <c r="K23" i="9" s="1"/>
  <c r="K7" i="18" l="1"/>
  <c r="J7" i="18"/>
  <c r="I7" i="18"/>
  <c r="G7" i="18"/>
  <c r="I8" i="3" l="1"/>
  <c r="J8" i="3"/>
  <c r="F75" i="6" l="1"/>
  <c r="J27" i="2" l="1"/>
  <c r="J26" i="2"/>
  <c r="J25" i="2"/>
  <c r="J24" i="2"/>
  <c r="I27" i="2"/>
  <c r="I26" i="2"/>
  <c r="I25" i="2"/>
  <c r="I24" i="2"/>
  <c r="H27" i="2"/>
  <c r="H26" i="2"/>
  <c r="H25" i="2"/>
  <c r="H24" i="2"/>
  <c r="G27" i="2"/>
  <c r="G26" i="2"/>
  <c r="G25" i="2"/>
  <c r="G24" i="2"/>
  <c r="F27" i="2"/>
  <c r="F26" i="2"/>
  <c r="F25" i="2"/>
  <c r="F24" i="2"/>
  <c r="E27" i="2"/>
  <c r="E26" i="2"/>
  <c r="E25" i="2"/>
  <c r="E24" i="2"/>
  <c r="D27" i="2"/>
  <c r="D26" i="2"/>
  <c r="D25" i="2"/>
  <c r="D24" i="2"/>
  <c r="C27" i="2"/>
  <c r="C26" i="2"/>
  <c r="C25" i="2"/>
  <c r="C24" i="2"/>
  <c r="L24" i="1"/>
  <c r="K24" i="1"/>
  <c r="J24" i="1"/>
  <c r="I24" i="1"/>
  <c r="H24" i="1"/>
  <c r="G24" i="1"/>
  <c r="F24" i="1"/>
  <c r="E24" i="1"/>
  <c r="D24" i="1"/>
  <c r="C24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C7" i="18" l="1"/>
  <c r="D7" i="18"/>
  <c r="E7" i="18"/>
  <c r="K5" i="1" l="1"/>
  <c r="L5" i="1"/>
  <c r="L6" i="1"/>
  <c r="K8" i="1"/>
  <c r="L8" i="1"/>
  <c r="K9" i="1"/>
  <c r="L9" i="1"/>
  <c r="K10" i="1"/>
  <c r="L10" i="1"/>
  <c r="K12" i="1"/>
  <c r="L12" i="1"/>
  <c r="K13" i="1"/>
  <c r="L13" i="1"/>
  <c r="K14" i="1"/>
  <c r="L14" i="1"/>
  <c r="K16" i="1"/>
  <c r="L16" i="1"/>
  <c r="K17" i="1"/>
  <c r="L17" i="1"/>
  <c r="K18" i="1"/>
  <c r="L18" i="1"/>
  <c r="K20" i="1"/>
  <c r="L20" i="1"/>
  <c r="K21" i="1"/>
  <c r="L21" i="1"/>
  <c r="K22" i="1"/>
  <c r="L22" i="1"/>
  <c r="L4" i="1"/>
  <c r="K4" i="1"/>
  <c r="G23" i="2"/>
  <c r="H23" i="2"/>
  <c r="I23" i="2"/>
  <c r="J23" i="2"/>
  <c r="G19" i="2"/>
  <c r="H19" i="2"/>
  <c r="I19" i="2"/>
  <c r="J19" i="2"/>
  <c r="J15" i="2"/>
  <c r="G15" i="2"/>
  <c r="H15" i="2"/>
  <c r="I15" i="2"/>
  <c r="G11" i="2"/>
  <c r="H11" i="2"/>
  <c r="I11" i="2"/>
  <c r="J11" i="2"/>
  <c r="F23" i="2"/>
  <c r="K5" i="2"/>
  <c r="L5" i="2"/>
  <c r="K6" i="2"/>
  <c r="L6" i="2"/>
  <c r="K8" i="2"/>
  <c r="L8" i="2"/>
  <c r="K9" i="2"/>
  <c r="L9" i="2"/>
  <c r="K10" i="2"/>
  <c r="L10" i="2"/>
  <c r="K12" i="2"/>
  <c r="L12" i="2"/>
  <c r="K13" i="2"/>
  <c r="L13" i="2"/>
  <c r="K14" i="2"/>
  <c r="L14" i="2"/>
  <c r="K16" i="2"/>
  <c r="L16" i="2"/>
  <c r="K17" i="2"/>
  <c r="L17" i="2"/>
  <c r="K18" i="2"/>
  <c r="L18" i="2"/>
  <c r="K20" i="2"/>
  <c r="L20" i="2"/>
  <c r="K21" i="2"/>
  <c r="L21" i="2"/>
  <c r="K22" i="2"/>
  <c r="L22" i="2"/>
  <c r="G7" i="2"/>
  <c r="H7" i="2"/>
  <c r="I7" i="2"/>
  <c r="J7" i="2"/>
  <c r="L4" i="2"/>
  <c r="K4" i="2"/>
  <c r="G23" i="1" l="1"/>
  <c r="H23" i="1"/>
  <c r="I23" i="1"/>
  <c r="J23" i="1"/>
  <c r="G19" i="1"/>
  <c r="H19" i="1"/>
  <c r="I19" i="1"/>
  <c r="J19" i="1"/>
  <c r="G15" i="1"/>
  <c r="H15" i="1"/>
  <c r="I15" i="1"/>
  <c r="J15" i="1"/>
  <c r="G11" i="1"/>
  <c r="H11" i="1"/>
  <c r="I11" i="1"/>
  <c r="J11" i="1"/>
  <c r="G7" i="1"/>
  <c r="H7" i="1"/>
  <c r="I7" i="1"/>
  <c r="J7" i="1"/>
  <c r="H27" i="1" l="1"/>
  <c r="G27" i="1"/>
  <c r="J27" i="1"/>
  <c r="I27" i="1"/>
  <c r="I6" i="19" l="1"/>
  <c r="H6" i="19"/>
  <c r="G6" i="19"/>
  <c r="F6" i="19"/>
  <c r="I66" i="5"/>
  <c r="I66" i="4"/>
  <c r="H66" i="4"/>
  <c r="G66" i="4"/>
  <c r="F66" i="4"/>
  <c r="G18" i="7"/>
  <c r="F18" i="7"/>
  <c r="E18" i="7"/>
  <c r="D18" i="7"/>
  <c r="C18" i="7"/>
  <c r="G17" i="7"/>
  <c r="F17" i="7"/>
  <c r="E17" i="7"/>
  <c r="D17" i="7"/>
  <c r="C17" i="7"/>
  <c r="B16" i="7"/>
  <c r="C16" i="7"/>
  <c r="D16" i="7"/>
  <c r="E16" i="7"/>
  <c r="F16" i="7"/>
  <c r="G16" i="7"/>
  <c r="G13" i="7"/>
  <c r="G7" i="7"/>
  <c r="D7" i="7"/>
  <c r="F23" i="1"/>
  <c r="E23" i="1"/>
  <c r="D23" i="1"/>
  <c r="C23" i="1"/>
  <c r="F19" i="1"/>
  <c r="E19" i="1"/>
  <c r="D19" i="1"/>
  <c r="C19" i="1"/>
  <c r="F15" i="1"/>
  <c r="E15" i="1"/>
  <c r="D15" i="1"/>
  <c r="C15" i="1"/>
  <c r="F11" i="1"/>
  <c r="E11" i="1"/>
  <c r="D11" i="1"/>
  <c r="C11" i="1"/>
  <c r="F7" i="1"/>
  <c r="E7" i="1"/>
  <c r="D7" i="1"/>
  <c r="C7" i="1"/>
  <c r="K11" i="1" l="1"/>
  <c r="K15" i="1"/>
  <c r="K19" i="1"/>
  <c r="K23" i="1"/>
  <c r="L11" i="1"/>
  <c r="L15" i="1"/>
  <c r="L19" i="1"/>
  <c r="L23" i="1"/>
  <c r="K7" i="1"/>
  <c r="L7" i="1"/>
  <c r="G19" i="7"/>
  <c r="L26" i="2" l="1"/>
  <c r="K24" i="2"/>
  <c r="E23" i="2"/>
  <c r="D23" i="2"/>
  <c r="L23" i="2" s="1"/>
  <c r="C23" i="2"/>
  <c r="F19" i="2"/>
  <c r="E19" i="2"/>
  <c r="D19" i="2"/>
  <c r="C19" i="2"/>
  <c r="F15" i="2"/>
  <c r="E15" i="2"/>
  <c r="D15" i="2"/>
  <c r="C15" i="2"/>
  <c r="F11" i="2"/>
  <c r="E11" i="2"/>
  <c r="D11" i="2"/>
  <c r="C11" i="2"/>
  <c r="D7" i="2"/>
  <c r="E7" i="2"/>
  <c r="F7" i="2"/>
  <c r="C7" i="2"/>
  <c r="C12" i="19"/>
  <c r="B12" i="19"/>
  <c r="B6" i="19"/>
  <c r="E6" i="19" s="1"/>
  <c r="F7" i="18"/>
  <c r="H7" i="18"/>
  <c r="B7" i="18"/>
  <c r="F111" i="6"/>
  <c r="G111" i="6"/>
  <c r="H111" i="6"/>
  <c r="I111" i="6"/>
  <c r="F112" i="6"/>
  <c r="G112" i="6"/>
  <c r="H112" i="6"/>
  <c r="I112" i="6"/>
  <c r="F113" i="6"/>
  <c r="G113" i="6"/>
  <c r="H113" i="6"/>
  <c r="I113" i="6"/>
  <c r="F114" i="6"/>
  <c r="G114" i="6"/>
  <c r="H114" i="6"/>
  <c r="I114" i="6"/>
  <c r="F115" i="6"/>
  <c r="G115" i="6"/>
  <c r="H115" i="6"/>
  <c r="I115" i="6"/>
  <c r="F116" i="6"/>
  <c r="G116" i="6"/>
  <c r="H116" i="6"/>
  <c r="I116" i="6"/>
  <c r="F117" i="6"/>
  <c r="G117" i="6"/>
  <c r="H117" i="6"/>
  <c r="I117" i="6"/>
  <c r="F118" i="6"/>
  <c r="G118" i="6"/>
  <c r="H118" i="6"/>
  <c r="I118" i="6"/>
  <c r="F119" i="6"/>
  <c r="G119" i="6"/>
  <c r="H119" i="6"/>
  <c r="I119" i="6"/>
  <c r="F120" i="6"/>
  <c r="G120" i="6"/>
  <c r="H120" i="6"/>
  <c r="I120" i="6"/>
  <c r="F121" i="6"/>
  <c r="G121" i="6"/>
  <c r="H121" i="6"/>
  <c r="I121" i="6"/>
  <c r="F122" i="6"/>
  <c r="G122" i="6"/>
  <c r="H122" i="6"/>
  <c r="I122" i="6"/>
  <c r="F123" i="6"/>
  <c r="G123" i="6"/>
  <c r="H123" i="6"/>
  <c r="I123" i="6"/>
  <c r="F124" i="6"/>
  <c r="G124" i="6"/>
  <c r="H124" i="6"/>
  <c r="I124" i="6"/>
  <c r="F99" i="6"/>
  <c r="G99" i="6"/>
  <c r="H99" i="6"/>
  <c r="I99" i="6"/>
  <c r="F100" i="6"/>
  <c r="G100" i="6"/>
  <c r="H100" i="6"/>
  <c r="I100" i="6"/>
  <c r="F101" i="6"/>
  <c r="G101" i="6"/>
  <c r="H101" i="6"/>
  <c r="I101" i="6"/>
  <c r="F102" i="6"/>
  <c r="G102" i="6"/>
  <c r="H102" i="6"/>
  <c r="I102" i="6"/>
  <c r="F103" i="6"/>
  <c r="G103" i="6"/>
  <c r="H103" i="6"/>
  <c r="I103" i="6"/>
  <c r="F104" i="6"/>
  <c r="G104" i="6"/>
  <c r="H104" i="6"/>
  <c r="I104" i="6"/>
  <c r="F105" i="6"/>
  <c r="G105" i="6"/>
  <c r="H105" i="6"/>
  <c r="I105" i="6"/>
  <c r="F106" i="6"/>
  <c r="G106" i="6"/>
  <c r="H106" i="6"/>
  <c r="I106" i="6"/>
  <c r="F107" i="6"/>
  <c r="G107" i="6"/>
  <c r="H107" i="6"/>
  <c r="I107" i="6"/>
  <c r="F108" i="6"/>
  <c r="G108" i="6"/>
  <c r="H108" i="6"/>
  <c r="I108" i="6"/>
  <c r="F109" i="6"/>
  <c r="G109" i="6"/>
  <c r="H109" i="6"/>
  <c r="I109" i="6"/>
  <c r="F110" i="6"/>
  <c r="G110" i="6"/>
  <c r="H110" i="6"/>
  <c r="I110" i="6"/>
  <c r="I98" i="6"/>
  <c r="H98" i="6"/>
  <c r="G98" i="6"/>
  <c r="F98" i="6"/>
  <c r="F92" i="6"/>
  <c r="F78" i="6"/>
  <c r="G78" i="6"/>
  <c r="H78" i="6"/>
  <c r="I78" i="6"/>
  <c r="F79" i="6"/>
  <c r="G79" i="6"/>
  <c r="H79" i="6"/>
  <c r="I79" i="6"/>
  <c r="F80" i="6"/>
  <c r="G80" i="6"/>
  <c r="H80" i="6"/>
  <c r="I80" i="6"/>
  <c r="F81" i="6"/>
  <c r="G81" i="6"/>
  <c r="H81" i="6"/>
  <c r="I81" i="6"/>
  <c r="F82" i="6"/>
  <c r="G82" i="6"/>
  <c r="H82" i="6"/>
  <c r="I82" i="6"/>
  <c r="F83" i="6"/>
  <c r="G83" i="6"/>
  <c r="H83" i="6"/>
  <c r="I83" i="6"/>
  <c r="F84" i="6"/>
  <c r="G84" i="6"/>
  <c r="H84" i="6"/>
  <c r="I84" i="6"/>
  <c r="F85" i="6"/>
  <c r="G85" i="6"/>
  <c r="H85" i="6"/>
  <c r="I85" i="6"/>
  <c r="F86" i="6"/>
  <c r="G86" i="6"/>
  <c r="H86" i="6"/>
  <c r="I86" i="6"/>
  <c r="F87" i="6"/>
  <c r="G87" i="6"/>
  <c r="H87" i="6"/>
  <c r="I87" i="6"/>
  <c r="F88" i="6"/>
  <c r="G88" i="6"/>
  <c r="H88" i="6"/>
  <c r="I88" i="6"/>
  <c r="F89" i="6"/>
  <c r="G89" i="6"/>
  <c r="H89" i="6"/>
  <c r="I89" i="6"/>
  <c r="F90" i="6"/>
  <c r="G90" i="6"/>
  <c r="H90" i="6"/>
  <c r="I90" i="6"/>
  <c r="F91" i="6"/>
  <c r="G91" i="6"/>
  <c r="H91" i="6"/>
  <c r="I91" i="6"/>
  <c r="G92" i="6"/>
  <c r="H92" i="6"/>
  <c r="I92" i="6"/>
  <c r="F67" i="6"/>
  <c r="G67" i="6"/>
  <c r="H67" i="6"/>
  <c r="I67" i="6"/>
  <c r="F68" i="6"/>
  <c r="G68" i="6"/>
  <c r="H68" i="6"/>
  <c r="I68" i="6"/>
  <c r="F69" i="6"/>
  <c r="G69" i="6"/>
  <c r="H69" i="6"/>
  <c r="I69" i="6"/>
  <c r="F70" i="6"/>
  <c r="G70" i="6"/>
  <c r="H70" i="6"/>
  <c r="I70" i="6"/>
  <c r="F71" i="6"/>
  <c r="G71" i="6"/>
  <c r="H71" i="6"/>
  <c r="I71" i="6"/>
  <c r="F72" i="6"/>
  <c r="G72" i="6"/>
  <c r="H72" i="6"/>
  <c r="I72" i="6"/>
  <c r="F73" i="6"/>
  <c r="G73" i="6"/>
  <c r="H73" i="6"/>
  <c r="I73" i="6"/>
  <c r="F74" i="6"/>
  <c r="G74" i="6"/>
  <c r="H74" i="6"/>
  <c r="I74" i="6"/>
  <c r="G75" i="6"/>
  <c r="H75" i="6"/>
  <c r="I75" i="6"/>
  <c r="F76" i="6"/>
  <c r="G76" i="6"/>
  <c r="H76" i="6"/>
  <c r="I76" i="6"/>
  <c r="F77" i="6"/>
  <c r="G77" i="6"/>
  <c r="H77" i="6"/>
  <c r="I77" i="6"/>
  <c r="F66" i="6"/>
  <c r="B125" i="6"/>
  <c r="C125" i="6"/>
  <c r="D125" i="6"/>
  <c r="E125" i="6"/>
  <c r="C93" i="6"/>
  <c r="D93" i="6"/>
  <c r="E93" i="6"/>
  <c r="B93" i="6"/>
  <c r="C62" i="6"/>
  <c r="D62" i="6"/>
  <c r="E62" i="6"/>
  <c r="F62" i="6"/>
  <c r="B62" i="6"/>
  <c r="G62" i="6" s="1"/>
  <c r="C31" i="6"/>
  <c r="D31" i="6"/>
  <c r="E31" i="6"/>
  <c r="F31" i="6"/>
  <c r="B31" i="6"/>
  <c r="G46" i="6"/>
  <c r="H46" i="6"/>
  <c r="I46" i="6"/>
  <c r="J46" i="6"/>
  <c r="G47" i="6"/>
  <c r="H47" i="6"/>
  <c r="I47" i="6"/>
  <c r="J47" i="6"/>
  <c r="G48" i="6"/>
  <c r="H48" i="6"/>
  <c r="I48" i="6"/>
  <c r="J48" i="6"/>
  <c r="G49" i="6"/>
  <c r="H49" i="6"/>
  <c r="I49" i="6"/>
  <c r="J49" i="6"/>
  <c r="G50" i="6"/>
  <c r="H50" i="6"/>
  <c r="I50" i="6"/>
  <c r="J50" i="6"/>
  <c r="G51" i="6"/>
  <c r="H51" i="6"/>
  <c r="I51" i="6"/>
  <c r="J51" i="6"/>
  <c r="G52" i="6"/>
  <c r="H52" i="6"/>
  <c r="I52" i="6"/>
  <c r="J52" i="6"/>
  <c r="G53" i="6"/>
  <c r="H53" i="6"/>
  <c r="I53" i="6"/>
  <c r="J53" i="6"/>
  <c r="G54" i="6"/>
  <c r="H54" i="6"/>
  <c r="I54" i="6"/>
  <c r="J54" i="6"/>
  <c r="G55" i="6"/>
  <c r="H55" i="6"/>
  <c r="I55" i="6"/>
  <c r="J55" i="6"/>
  <c r="G56" i="6"/>
  <c r="H56" i="6"/>
  <c r="I56" i="6"/>
  <c r="J56" i="6"/>
  <c r="G57" i="6"/>
  <c r="H57" i="6"/>
  <c r="I57" i="6"/>
  <c r="J57" i="6"/>
  <c r="G58" i="6"/>
  <c r="H58" i="6"/>
  <c r="I58" i="6"/>
  <c r="J58" i="6"/>
  <c r="G59" i="6"/>
  <c r="H59" i="6"/>
  <c r="I59" i="6"/>
  <c r="J59" i="6"/>
  <c r="G60" i="6"/>
  <c r="H60" i="6"/>
  <c r="I60" i="6"/>
  <c r="J60" i="6"/>
  <c r="G61" i="6"/>
  <c r="H61" i="6"/>
  <c r="I61" i="6"/>
  <c r="J61" i="6"/>
  <c r="G36" i="6"/>
  <c r="H36" i="6"/>
  <c r="I36" i="6"/>
  <c r="J36" i="6"/>
  <c r="G37" i="6"/>
  <c r="H37" i="6"/>
  <c r="I37" i="6"/>
  <c r="J37" i="6"/>
  <c r="G38" i="6"/>
  <c r="H38" i="6"/>
  <c r="I38" i="6"/>
  <c r="J38" i="6"/>
  <c r="G39" i="6"/>
  <c r="H39" i="6"/>
  <c r="I39" i="6"/>
  <c r="J39" i="6"/>
  <c r="G40" i="6"/>
  <c r="H40" i="6"/>
  <c r="I40" i="6"/>
  <c r="J40" i="6"/>
  <c r="G41" i="6"/>
  <c r="H41" i="6"/>
  <c r="I41" i="6"/>
  <c r="J41" i="6"/>
  <c r="G42" i="6"/>
  <c r="H42" i="6"/>
  <c r="I42" i="6"/>
  <c r="J42" i="6"/>
  <c r="G43" i="6"/>
  <c r="H43" i="6"/>
  <c r="I43" i="6"/>
  <c r="J43" i="6"/>
  <c r="G44" i="6"/>
  <c r="H44" i="6"/>
  <c r="I44" i="6"/>
  <c r="J44" i="6"/>
  <c r="G45" i="6"/>
  <c r="H45" i="6"/>
  <c r="I45" i="6"/>
  <c r="J45" i="6"/>
  <c r="G23" i="6"/>
  <c r="H23" i="6"/>
  <c r="I23" i="6"/>
  <c r="J23" i="6"/>
  <c r="G24" i="6"/>
  <c r="H24" i="6"/>
  <c r="I24" i="6"/>
  <c r="J24" i="6"/>
  <c r="G25" i="6"/>
  <c r="H25" i="6"/>
  <c r="I25" i="6"/>
  <c r="J25" i="6"/>
  <c r="G26" i="6"/>
  <c r="H26" i="6"/>
  <c r="I26" i="6"/>
  <c r="J26" i="6"/>
  <c r="G27" i="6"/>
  <c r="H27" i="6"/>
  <c r="I27" i="6"/>
  <c r="J27" i="6"/>
  <c r="G28" i="6"/>
  <c r="H28" i="6"/>
  <c r="I28" i="6"/>
  <c r="J28" i="6"/>
  <c r="G29" i="6"/>
  <c r="H29" i="6"/>
  <c r="I29" i="6"/>
  <c r="J29" i="6"/>
  <c r="G30" i="6"/>
  <c r="H30" i="6"/>
  <c r="I30" i="6"/>
  <c r="J30" i="6"/>
  <c r="G5" i="6"/>
  <c r="H5" i="6"/>
  <c r="I5" i="6"/>
  <c r="J5" i="6"/>
  <c r="G6" i="6"/>
  <c r="H6" i="6"/>
  <c r="I6" i="6"/>
  <c r="J6" i="6"/>
  <c r="G7" i="6"/>
  <c r="H7" i="6"/>
  <c r="I7" i="6"/>
  <c r="J7" i="6"/>
  <c r="G8" i="6"/>
  <c r="H8" i="6"/>
  <c r="I8" i="6"/>
  <c r="J8" i="6"/>
  <c r="G9" i="6"/>
  <c r="H9" i="6"/>
  <c r="I9" i="6"/>
  <c r="J9" i="6"/>
  <c r="G10" i="6"/>
  <c r="H10" i="6"/>
  <c r="I10" i="6"/>
  <c r="J10" i="6"/>
  <c r="G11" i="6"/>
  <c r="H11" i="6"/>
  <c r="I11" i="6"/>
  <c r="J11" i="6"/>
  <c r="G12" i="6"/>
  <c r="H12" i="6"/>
  <c r="I12" i="6"/>
  <c r="J12" i="6"/>
  <c r="G13" i="6"/>
  <c r="H13" i="6"/>
  <c r="I13" i="6"/>
  <c r="J13" i="6"/>
  <c r="G14" i="6"/>
  <c r="H14" i="6"/>
  <c r="I14" i="6"/>
  <c r="J14" i="6"/>
  <c r="G15" i="6"/>
  <c r="H15" i="6"/>
  <c r="I15" i="6"/>
  <c r="J15" i="6"/>
  <c r="G16" i="6"/>
  <c r="H16" i="6"/>
  <c r="I16" i="6"/>
  <c r="J16" i="6"/>
  <c r="G17" i="6"/>
  <c r="H17" i="6"/>
  <c r="I17" i="6"/>
  <c r="J17" i="6"/>
  <c r="G18" i="6"/>
  <c r="H18" i="6"/>
  <c r="I18" i="6"/>
  <c r="J18" i="6"/>
  <c r="G19" i="6"/>
  <c r="H19" i="6"/>
  <c r="I19" i="6"/>
  <c r="J19" i="6"/>
  <c r="G20" i="6"/>
  <c r="H20" i="6"/>
  <c r="I20" i="6"/>
  <c r="J20" i="6"/>
  <c r="G21" i="6"/>
  <c r="H21" i="6"/>
  <c r="I21" i="6"/>
  <c r="J21" i="6"/>
  <c r="G22" i="6"/>
  <c r="H22" i="6"/>
  <c r="I22" i="6"/>
  <c r="J22" i="6"/>
  <c r="I66" i="6"/>
  <c r="H66" i="6"/>
  <c r="G66" i="6"/>
  <c r="J35" i="6"/>
  <c r="I35" i="6"/>
  <c r="H35" i="6"/>
  <c r="G35" i="6"/>
  <c r="J4" i="6"/>
  <c r="I4" i="6"/>
  <c r="H4" i="6"/>
  <c r="G4" i="6"/>
  <c r="F111" i="5"/>
  <c r="G111" i="5"/>
  <c r="H111" i="5"/>
  <c r="I111" i="5"/>
  <c r="F112" i="5"/>
  <c r="G112" i="5"/>
  <c r="H112" i="5"/>
  <c r="I112" i="5"/>
  <c r="F113" i="5"/>
  <c r="G113" i="5"/>
  <c r="H113" i="5"/>
  <c r="I113" i="5"/>
  <c r="F114" i="5"/>
  <c r="G114" i="5"/>
  <c r="H114" i="5"/>
  <c r="I114" i="5"/>
  <c r="F115" i="5"/>
  <c r="G115" i="5"/>
  <c r="H115" i="5"/>
  <c r="I115" i="5"/>
  <c r="F116" i="5"/>
  <c r="G116" i="5"/>
  <c r="H116" i="5"/>
  <c r="I116" i="5"/>
  <c r="F117" i="5"/>
  <c r="G117" i="5"/>
  <c r="H117" i="5"/>
  <c r="I117" i="5"/>
  <c r="F118" i="5"/>
  <c r="G118" i="5"/>
  <c r="H118" i="5"/>
  <c r="I118" i="5"/>
  <c r="F119" i="5"/>
  <c r="G119" i="5"/>
  <c r="H119" i="5"/>
  <c r="I119" i="5"/>
  <c r="F120" i="5"/>
  <c r="G120" i="5"/>
  <c r="H120" i="5"/>
  <c r="I120" i="5"/>
  <c r="F121" i="5"/>
  <c r="G121" i="5"/>
  <c r="H121" i="5"/>
  <c r="I121" i="5"/>
  <c r="F122" i="5"/>
  <c r="G122" i="5"/>
  <c r="H122" i="5"/>
  <c r="I122" i="5"/>
  <c r="F123" i="5"/>
  <c r="G123" i="5"/>
  <c r="H123" i="5"/>
  <c r="I123" i="5"/>
  <c r="F98" i="5"/>
  <c r="G98" i="5"/>
  <c r="H98" i="5"/>
  <c r="I98" i="5"/>
  <c r="F99" i="5"/>
  <c r="G99" i="5"/>
  <c r="H99" i="5"/>
  <c r="I99" i="5"/>
  <c r="F100" i="5"/>
  <c r="G100" i="5"/>
  <c r="H100" i="5"/>
  <c r="I100" i="5"/>
  <c r="F101" i="5"/>
  <c r="G101" i="5"/>
  <c r="H101" i="5"/>
  <c r="I101" i="5"/>
  <c r="F102" i="5"/>
  <c r="G102" i="5"/>
  <c r="H102" i="5"/>
  <c r="I102" i="5"/>
  <c r="F103" i="5"/>
  <c r="G103" i="5"/>
  <c r="H103" i="5"/>
  <c r="I103" i="5"/>
  <c r="F104" i="5"/>
  <c r="G104" i="5"/>
  <c r="H104" i="5"/>
  <c r="I104" i="5"/>
  <c r="F105" i="5"/>
  <c r="G105" i="5"/>
  <c r="H105" i="5"/>
  <c r="I105" i="5"/>
  <c r="F106" i="5"/>
  <c r="G106" i="5"/>
  <c r="H106" i="5"/>
  <c r="I106" i="5"/>
  <c r="F107" i="5"/>
  <c r="G107" i="5"/>
  <c r="H107" i="5"/>
  <c r="I107" i="5"/>
  <c r="F108" i="5"/>
  <c r="G108" i="5"/>
  <c r="H108" i="5"/>
  <c r="I108" i="5"/>
  <c r="F109" i="5"/>
  <c r="G109" i="5"/>
  <c r="H109" i="5"/>
  <c r="I109" i="5"/>
  <c r="F110" i="5"/>
  <c r="G110" i="5"/>
  <c r="H110" i="5"/>
  <c r="I110" i="5"/>
  <c r="G97" i="5"/>
  <c r="H97" i="5"/>
  <c r="I97" i="5"/>
  <c r="F97" i="5"/>
  <c r="F77" i="5"/>
  <c r="G77" i="5"/>
  <c r="H77" i="5"/>
  <c r="I77" i="5"/>
  <c r="F78" i="5"/>
  <c r="G78" i="5"/>
  <c r="H78" i="5"/>
  <c r="I78" i="5"/>
  <c r="F79" i="5"/>
  <c r="G79" i="5"/>
  <c r="H79" i="5"/>
  <c r="I79" i="5"/>
  <c r="F80" i="5"/>
  <c r="G80" i="5"/>
  <c r="H80" i="5"/>
  <c r="I80" i="5"/>
  <c r="F81" i="5"/>
  <c r="G81" i="5"/>
  <c r="H81" i="5"/>
  <c r="I81" i="5"/>
  <c r="F82" i="5"/>
  <c r="G82" i="5"/>
  <c r="H82" i="5"/>
  <c r="I82" i="5"/>
  <c r="F83" i="5"/>
  <c r="G83" i="5"/>
  <c r="H83" i="5"/>
  <c r="I83" i="5"/>
  <c r="F84" i="5"/>
  <c r="G84" i="5"/>
  <c r="H84" i="5"/>
  <c r="I84" i="5"/>
  <c r="F85" i="5"/>
  <c r="G85" i="5"/>
  <c r="H85" i="5"/>
  <c r="I85" i="5"/>
  <c r="F86" i="5"/>
  <c r="G86" i="5"/>
  <c r="H86" i="5"/>
  <c r="I86" i="5"/>
  <c r="F87" i="5"/>
  <c r="G87" i="5"/>
  <c r="H87" i="5"/>
  <c r="I87" i="5"/>
  <c r="F88" i="5"/>
  <c r="G88" i="5"/>
  <c r="H88" i="5"/>
  <c r="I88" i="5"/>
  <c r="F89" i="5"/>
  <c r="G89" i="5"/>
  <c r="H89" i="5"/>
  <c r="I89" i="5"/>
  <c r="F90" i="5"/>
  <c r="G90" i="5"/>
  <c r="H90" i="5"/>
  <c r="I90" i="5"/>
  <c r="F91" i="5"/>
  <c r="G91" i="5"/>
  <c r="H91" i="5"/>
  <c r="I91" i="5"/>
  <c r="F92" i="5"/>
  <c r="G92" i="5"/>
  <c r="H92" i="5"/>
  <c r="I92" i="5"/>
  <c r="F67" i="5"/>
  <c r="G67" i="5"/>
  <c r="H67" i="5"/>
  <c r="I67" i="5"/>
  <c r="F68" i="5"/>
  <c r="G68" i="5"/>
  <c r="H68" i="5"/>
  <c r="I68" i="5"/>
  <c r="F69" i="5"/>
  <c r="G69" i="5"/>
  <c r="H69" i="5"/>
  <c r="I69" i="5"/>
  <c r="F70" i="5"/>
  <c r="G70" i="5"/>
  <c r="H70" i="5"/>
  <c r="I70" i="5"/>
  <c r="F71" i="5"/>
  <c r="G71" i="5"/>
  <c r="H71" i="5"/>
  <c r="I71" i="5"/>
  <c r="F72" i="5"/>
  <c r="G72" i="5"/>
  <c r="H72" i="5"/>
  <c r="I72" i="5"/>
  <c r="F73" i="5"/>
  <c r="G73" i="5"/>
  <c r="H73" i="5"/>
  <c r="I73" i="5"/>
  <c r="F74" i="5"/>
  <c r="G74" i="5"/>
  <c r="H74" i="5"/>
  <c r="I74" i="5"/>
  <c r="G75" i="5"/>
  <c r="H75" i="5"/>
  <c r="I75" i="5"/>
  <c r="F76" i="5"/>
  <c r="G76" i="5"/>
  <c r="H76" i="5"/>
  <c r="I76" i="5"/>
  <c r="H66" i="5"/>
  <c r="G66" i="5"/>
  <c r="F66" i="5"/>
  <c r="C124" i="5"/>
  <c r="D124" i="5"/>
  <c r="E124" i="5"/>
  <c r="C93" i="5"/>
  <c r="D93" i="5"/>
  <c r="E93" i="5"/>
  <c r="C62" i="5"/>
  <c r="D62" i="5"/>
  <c r="E62" i="5"/>
  <c r="F62" i="5"/>
  <c r="B124" i="5"/>
  <c r="B93" i="5"/>
  <c r="B62" i="5"/>
  <c r="G61" i="5"/>
  <c r="H61" i="5"/>
  <c r="I61" i="5"/>
  <c r="J61" i="5"/>
  <c r="G47" i="5"/>
  <c r="H47" i="5"/>
  <c r="I47" i="5"/>
  <c r="J47" i="5"/>
  <c r="G48" i="5"/>
  <c r="H48" i="5"/>
  <c r="I48" i="5"/>
  <c r="J48" i="5"/>
  <c r="G49" i="5"/>
  <c r="H49" i="5"/>
  <c r="I49" i="5"/>
  <c r="J49" i="5"/>
  <c r="G50" i="5"/>
  <c r="H50" i="5"/>
  <c r="I50" i="5"/>
  <c r="J50" i="5"/>
  <c r="G51" i="5"/>
  <c r="H51" i="5"/>
  <c r="I51" i="5"/>
  <c r="J51" i="5"/>
  <c r="G52" i="5"/>
  <c r="H52" i="5"/>
  <c r="I52" i="5"/>
  <c r="J52" i="5"/>
  <c r="G53" i="5"/>
  <c r="H53" i="5"/>
  <c r="I53" i="5"/>
  <c r="J53" i="5"/>
  <c r="G54" i="5"/>
  <c r="H54" i="5"/>
  <c r="I54" i="5"/>
  <c r="J54" i="5"/>
  <c r="G55" i="5"/>
  <c r="H55" i="5"/>
  <c r="I55" i="5"/>
  <c r="J55" i="5"/>
  <c r="G56" i="5"/>
  <c r="H56" i="5"/>
  <c r="I56" i="5"/>
  <c r="J56" i="5"/>
  <c r="G57" i="5"/>
  <c r="H57" i="5"/>
  <c r="I57" i="5"/>
  <c r="J57" i="5"/>
  <c r="G58" i="5"/>
  <c r="H58" i="5"/>
  <c r="I58" i="5"/>
  <c r="J58" i="5"/>
  <c r="G59" i="5"/>
  <c r="H59" i="5"/>
  <c r="I59" i="5"/>
  <c r="J59" i="5"/>
  <c r="G60" i="5"/>
  <c r="H60" i="5"/>
  <c r="I60" i="5"/>
  <c r="J60" i="5"/>
  <c r="G36" i="5"/>
  <c r="H36" i="5"/>
  <c r="I36" i="5"/>
  <c r="J36" i="5"/>
  <c r="G37" i="5"/>
  <c r="H37" i="5"/>
  <c r="I37" i="5"/>
  <c r="J37" i="5"/>
  <c r="G38" i="5"/>
  <c r="H38" i="5"/>
  <c r="I38" i="5"/>
  <c r="J38" i="5"/>
  <c r="G39" i="5"/>
  <c r="H39" i="5"/>
  <c r="I39" i="5"/>
  <c r="J39" i="5"/>
  <c r="G40" i="5"/>
  <c r="H40" i="5"/>
  <c r="I40" i="5"/>
  <c r="J40" i="5"/>
  <c r="G41" i="5"/>
  <c r="H41" i="5"/>
  <c r="I41" i="5"/>
  <c r="J41" i="5"/>
  <c r="G42" i="5"/>
  <c r="H42" i="5"/>
  <c r="I42" i="5"/>
  <c r="J42" i="5"/>
  <c r="G43" i="5"/>
  <c r="H43" i="5"/>
  <c r="I43" i="5"/>
  <c r="J43" i="5"/>
  <c r="G44" i="5"/>
  <c r="H44" i="5"/>
  <c r="I44" i="5"/>
  <c r="J44" i="5"/>
  <c r="G45" i="5"/>
  <c r="H45" i="5"/>
  <c r="I45" i="5"/>
  <c r="J45" i="5"/>
  <c r="G46" i="5"/>
  <c r="H46" i="5"/>
  <c r="I46" i="5"/>
  <c r="J46" i="5"/>
  <c r="J35" i="5"/>
  <c r="I35" i="5"/>
  <c r="H35" i="5"/>
  <c r="G35" i="5"/>
  <c r="C31" i="5"/>
  <c r="D31" i="5"/>
  <c r="E31" i="5"/>
  <c r="F31" i="5"/>
  <c r="B31" i="5"/>
  <c r="G28" i="5"/>
  <c r="H28" i="5"/>
  <c r="I28" i="5"/>
  <c r="J28" i="5"/>
  <c r="G29" i="5"/>
  <c r="H29" i="5"/>
  <c r="I29" i="5"/>
  <c r="J29" i="5"/>
  <c r="G30" i="5"/>
  <c r="H30" i="5"/>
  <c r="I30" i="5"/>
  <c r="J30" i="5"/>
  <c r="G5" i="5"/>
  <c r="H5" i="5"/>
  <c r="I5" i="5"/>
  <c r="J5" i="5"/>
  <c r="G6" i="5"/>
  <c r="H6" i="5"/>
  <c r="I6" i="5"/>
  <c r="J6" i="5"/>
  <c r="G7" i="5"/>
  <c r="H7" i="5"/>
  <c r="I7" i="5"/>
  <c r="J7" i="5"/>
  <c r="G8" i="5"/>
  <c r="H8" i="5"/>
  <c r="I8" i="5"/>
  <c r="J8" i="5"/>
  <c r="G9" i="5"/>
  <c r="H9" i="5"/>
  <c r="I9" i="5"/>
  <c r="J9" i="5"/>
  <c r="G10" i="5"/>
  <c r="H10" i="5"/>
  <c r="I10" i="5"/>
  <c r="J10" i="5"/>
  <c r="G11" i="5"/>
  <c r="H11" i="5"/>
  <c r="I11" i="5"/>
  <c r="J11" i="5"/>
  <c r="G12" i="5"/>
  <c r="H12" i="5"/>
  <c r="I12" i="5"/>
  <c r="J12" i="5"/>
  <c r="G13" i="5"/>
  <c r="H13" i="5"/>
  <c r="I13" i="5"/>
  <c r="J13" i="5"/>
  <c r="G14" i="5"/>
  <c r="H14" i="5"/>
  <c r="I14" i="5"/>
  <c r="J14" i="5"/>
  <c r="G15" i="5"/>
  <c r="H15" i="5"/>
  <c r="I15" i="5"/>
  <c r="J15" i="5"/>
  <c r="G16" i="5"/>
  <c r="H16" i="5"/>
  <c r="I16" i="5"/>
  <c r="J16" i="5"/>
  <c r="G17" i="5"/>
  <c r="H17" i="5"/>
  <c r="I17" i="5"/>
  <c r="J17" i="5"/>
  <c r="G18" i="5"/>
  <c r="H18" i="5"/>
  <c r="I18" i="5"/>
  <c r="J18" i="5"/>
  <c r="G19" i="5"/>
  <c r="H19" i="5"/>
  <c r="I19" i="5"/>
  <c r="J19" i="5"/>
  <c r="G20" i="5"/>
  <c r="H20" i="5"/>
  <c r="I20" i="5"/>
  <c r="J20" i="5"/>
  <c r="G21" i="5"/>
  <c r="H21" i="5"/>
  <c r="I21" i="5"/>
  <c r="J21" i="5"/>
  <c r="G22" i="5"/>
  <c r="H22" i="5"/>
  <c r="I22" i="5"/>
  <c r="J22" i="5"/>
  <c r="G23" i="5"/>
  <c r="H23" i="5"/>
  <c r="I23" i="5"/>
  <c r="J23" i="5"/>
  <c r="G24" i="5"/>
  <c r="H24" i="5"/>
  <c r="I24" i="5"/>
  <c r="J24" i="5"/>
  <c r="G25" i="5"/>
  <c r="H25" i="5"/>
  <c r="I25" i="5"/>
  <c r="J25" i="5"/>
  <c r="G26" i="5"/>
  <c r="H26" i="5"/>
  <c r="I26" i="5"/>
  <c r="J26" i="5"/>
  <c r="G27" i="5"/>
  <c r="H27" i="5"/>
  <c r="I27" i="5"/>
  <c r="J27" i="5"/>
  <c r="J4" i="5"/>
  <c r="I4" i="5"/>
  <c r="H4" i="5"/>
  <c r="G4" i="5"/>
  <c r="F77" i="4"/>
  <c r="G77" i="4"/>
  <c r="H77" i="4"/>
  <c r="I77" i="4"/>
  <c r="F78" i="4"/>
  <c r="G78" i="4"/>
  <c r="H78" i="4"/>
  <c r="I78" i="4"/>
  <c r="F79" i="4"/>
  <c r="G79" i="4"/>
  <c r="H79" i="4"/>
  <c r="I79" i="4"/>
  <c r="F80" i="4"/>
  <c r="G80" i="4"/>
  <c r="H80" i="4"/>
  <c r="I80" i="4"/>
  <c r="F81" i="4"/>
  <c r="G81" i="4"/>
  <c r="H81" i="4"/>
  <c r="I81" i="4"/>
  <c r="F82" i="4"/>
  <c r="G82" i="4"/>
  <c r="H82" i="4"/>
  <c r="I82" i="4"/>
  <c r="F83" i="4"/>
  <c r="G83" i="4"/>
  <c r="H83" i="4"/>
  <c r="I83" i="4"/>
  <c r="F84" i="4"/>
  <c r="G84" i="4"/>
  <c r="H84" i="4"/>
  <c r="I84" i="4"/>
  <c r="F85" i="4"/>
  <c r="G85" i="4"/>
  <c r="H85" i="4"/>
  <c r="I85" i="4"/>
  <c r="F86" i="4"/>
  <c r="G86" i="4"/>
  <c r="H86" i="4"/>
  <c r="I86" i="4"/>
  <c r="F87" i="4"/>
  <c r="G87" i="4"/>
  <c r="H87" i="4"/>
  <c r="I87" i="4"/>
  <c r="F88" i="4"/>
  <c r="G88" i="4"/>
  <c r="H88" i="4"/>
  <c r="I88" i="4"/>
  <c r="F89" i="4"/>
  <c r="G89" i="4"/>
  <c r="H89" i="4"/>
  <c r="I89" i="4"/>
  <c r="F90" i="4"/>
  <c r="G90" i="4"/>
  <c r="H90" i="4"/>
  <c r="I90" i="4"/>
  <c r="F91" i="4"/>
  <c r="G91" i="4"/>
  <c r="H91" i="4"/>
  <c r="I91" i="4"/>
  <c r="F92" i="4"/>
  <c r="G92" i="4"/>
  <c r="H92" i="4"/>
  <c r="I92" i="4"/>
  <c r="F67" i="4"/>
  <c r="G67" i="4"/>
  <c r="H67" i="4"/>
  <c r="I67" i="4"/>
  <c r="F68" i="4"/>
  <c r="G68" i="4"/>
  <c r="H68" i="4"/>
  <c r="I68" i="4"/>
  <c r="F69" i="4"/>
  <c r="G69" i="4"/>
  <c r="H69" i="4"/>
  <c r="I69" i="4"/>
  <c r="F70" i="4"/>
  <c r="G70" i="4"/>
  <c r="H70" i="4"/>
  <c r="I70" i="4"/>
  <c r="F71" i="4"/>
  <c r="G71" i="4"/>
  <c r="H71" i="4"/>
  <c r="I71" i="4"/>
  <c r="F72" i="4"/>
  <c r="G72" i="4"/>
  <c r="H72" i="4"/>
  <c r="I72" i="4"/>
  <c r="F73" i="4"/>
  <c r="G73" i="4"/>
  <c r="H73" i="4"/>
  <c r="I73" i="4"/>
  <c r="F74" i="4"/>
  <c r="G74" i="4"/>
  <c r="H74" i="4"/>
  <c r="I74" i="4"/>
  <c r="I75" i="4"/>
  <c r="F76" i="4"/>
  <c r="G76" i="4"/>
  <c r="H76" i="4"/>
  <c r="I76" i="4"/>
  <c r="C93" i="4"/>
  <c r="D93" i="4"/>
  <c r="E93" i="4"/>
  <c r="B93" i="4"/>
  <c r="C62" i="4"/>
  <c r="D62" i="4"/>
  <c r="E62" i="4"/>
  <c r="H62" i="4" s="1"/>
  <c r="F62" i="4"/>
  <c r="B62" i="4"/>
  <c r="G62" i="4" s="1"/>
  <c r="G51" i="4"/>
  <c r="H51" i="4"/>
  <c r="I51" i="4"/>
  <c r="J51" i="4"/>
  <c r="G52" i="4"/>
  <c r="H52" i="4"/>
  <c r="I52" i="4"/>
  <c r="J52" i="4"/>
  <c r="G53" i="4"/>
  <c r="H53" i="4"/>
  <c r="I53" i="4"/>
  <c r="J53" i="4"/>
  <c r="G54" i="4"/>
  <c r="H54" i="4"/>
  <c r="I54" i="4"/>
  <c r="J54" i="4"/>
  <c r="G55" i="4"/>
  <c r="H55" i="4"/>
  <c r="I55" i="4"/>
  <c r="J55" i="4"/>
  <c r="G56" i="4"/>
  <c r="H56" i="4"/>
  <c r="I56" i="4"/>
  <c r="J56" i="4"/>
  <c r="G57" i="4"/>
  <c r="H57" i="4"/>
  <c r="I57" i="4"/>
  <c r="J57" i="4"/>
  <c r="G58" i="4"/>
  <c r="H58" i="4"/>
  <c r="I58" i="4"/>
  <c r="J58" i="4"/>
  <c r="G59" i="4"/>
  <c r="H59" i="4"/>
  <c r="I59" i="4"/>
  <c r="J59" i="4"/>
  <c r="G60" i="4"/>
  <c r="H60" i="4"/>
  <c r="I60" i="4"/>
  <c r="J60" i="4"/>
  <c r="G61" i="4"/>
  <c r="H61" i="4"/>
  <c r="I61" i="4"/>
  <c r="J61" i="4"/>
  <c r="G36" i="4"/>
  <c r="H36" i="4"/>
  <c r="I36" i="4"/>
  <c r="J36" i="4"/>
  <c r="G37" i="4"/>
  <c r="H37" i="4"/>
  <c r="I37" i="4"/>
  <c r="J37" i="4"/>
  <c r="G38" i="4"/>
  <c r="H38" i="4"/>
  <c r="I38" i="4"/>
  <c r="J38" i="4"/>
  <c r="G39" i="4"/>
  <c r="H39" i="4"/>
  <c r="I39" i="4"/>
  <c r="J39" i="4"/>
  <c r="G40" i="4"/>
  <c r="H40" i="4"/>
  <c r="I40" i="4"/>
  <c r="J40" i="4"/>
  <c r="G41" i="4"/>
  <c r="H41" i="4"/>
  <c r="I41" i="4"/>
  <c r="J41" i="4"/>
  <c r="G42" i="4"/>
  <c r="H42" i="4"/>
  <c r="I42" i="4"/>
  <c r="J42" i="4"/>
  <c r="G43" i="4"/>
  <c r="H43" i="4"/>
  <c r="I43" i="4"/>
  <c r="J43" i="4"/>
  <c r="G44" i="4"/>
  <c r="H44" i="4"/>
  <c r="I44" i="4"/>
  <c r="J44" i="4"/>
  <c r="G45" i="4"/>
  <c r="H45" i="4"/>
  <c r="I45" i="4"/>
  <c r="J45" i="4"/>
  <c r="G46" i="4"/>
  <c r="H46" i="4"/>
  <c r="I46" i="4"/>
  <c r="J46" i="4"/>
  <c r="G47" i="4"/>
  <c r="H47" i="4"/>
  <c r="I47" i="4"/>
  <c r="J47" i="4"/>
  <c r="G48" i="4"/>
  <c r="H48" i="4"/>
  <c r="I48" i="4"/>
  <c r="J48" i="4"/>
  <c r="G49" i="4"/>
  <c r="H49" i="4"/>
  <c r="I49" i="4"/>
  <c r="J49" i="4"/>
  <c r="G50" i="4"/>
  <c r="H50" i="4"/>
  <c r="I50" i="4"/>
  <c r="J50" i="4"/>
  <c r="H35" i="4"/>
  <c r="G35" i="4"/>
  <c r="J35" i="4"/>
  <c r="I35" i="4"/>
  <c r="C31" i="4"/>
  <c r="D31" i="4"/>
  <c r="E31" i="4"/>
  <c r="F31" i="4"/>
  <c r="H28" i="4"/>
  <c r="I28" i="4"/>
  <c r="J28" i="4"/>
  <c r="H29" i="4"/>
  <c r="I29" i="4"/>
  <c r="J29" i="4"/>
  <c r="H30" i="4"/>
  <c r="I30" i="4"/>
  <c r="J30" i="4"/>
  <c r="H5" i="4"/>
  <c r="I5" i="4"/>
  <c r="J5" i="4"/>
  <c r="H6" i="4"/>
  <c r="I6" i="4"/>
  <c r="J6" i="4"/>
  <c r="H7" i="4"/>
  <c r="I7" i="4"/>
  <c r="J7" i="4"/>
  <c r="H8" i="4"/>
  <c r="I8" i="4"/>
  <c r="J8" i="4"/>
  <c r="H9" i="4"/>
  <c r="I9" i="4"/>
  <c r="J9" i="4"/>
  <c r="H10" i="4"/>
  <c r="I10" i="4"/>
  <c r="J10" i="4"/>
  <c r="H11" i="4"/>
  <c r="I11" i="4"/>
  <c r="J11" i="4"/>
  <c r="H12" i="4"/>
  <c r="I12" i="4"/>
  <c r="J12" i="4"/>
  <c r="H13" i="4"/>
  <c r="I13" i="4"/>
  <c r="J13" i="4"/>
  <c r="H14" i="4"/>
  <c r="I14" i="4"/>
  <c r="J14" i="4"/>
  <c r="H15" i="4"/>
  <c r="I15" i="4"/>
  <c r="J15" i="4"/>
  <c r="H16" i="4"/>
  <c r="I16" i="4"/>
  <c r="J16" i="4"/>
  <c r="H17" i="4"/>
  <c r="I17" i="4"/>
  <c r="J17" i="4"/>
  <c r="H18" i="4"/>
  <c r="I18" i="4"/>
  <c r="J18" i="4"/>
  <c r="H19" i="4"/>
  <c r="I19" i="4"/>
  <c r="J19" i="4"/>
  <c r="H20" i="4"/>
  <c r="I20" i="4"/>
  <c r="J20" i="4"/>
  <c r="H21" i="4"/>
  <c r="I21" i="4"/>
  <c r="J21" i="4"/>
  <c r="H22" i="4"/>
  <c r="I22" i="4"/>
  <c r="J22" i="4"/>
  <c r="H23" i="4"/>
  <c r="I23" i="4"/>
  <c r="J23" i="4"/>
  <c r="H24" i="4"/>
  <c r="I24" i="4"/>
  <c r="J24" i="4"/>
  <c r="H25" i="4"/>
  <c r="I25" i="4"/>
  <c r="J25" i="4"/>
  <c r="H26" i="4"/>
  <c r="I26" i="4"/>
  <c r="J26" i="4"/>
  <c r="H27" i="4"/>
  <c r="I27" i="4"/>
  <c r="J27" i="4"/>
  <c r="J4" i="4"/>
  <c r="I4" i="4"/>
  <c r="H4" i="4"/>
  <c r="G4" i="4"/>
  <c r="C19" i="7"/>
  <c r="D19" i="7"/>
  <c r="E19" i="7"/>
  <c r="F19" i="7"/>
  <c r="C13" i="7"/>
  <c r="D13" i="7"/>
  <c r="E13" i="7"/>
  <c r="F13" i="7"/>
  <c r="C7" i="7"/>
  <c r="E7" i="7"/>
  <c r="F7" i="7"/>
  <c r="H62" i="6" l="1"/>
  <c r="G31" i="6"/>
  <c r="J31" i="6"/>
  <c r="G31" i="5"/>
  <c r="I31" i="5"/>
  <c r="I62" i="4"/>
  <c r="L25" i="2"/>
  <c r="L25" i="1"/>
  <c r="L26" i="1"/>
  <c r="H31" i="4"/>
  <c r="G62" i="5"/>
  <c r="H62" i="5"/>
  <c r="K26" i="1"/>
  <c r="L11" i="2"/>
  <c r="L15" i="2"/>
  <c r="L19" i="2"/>
  <c r="L24" i="2"/>
  <c r="H31" i="6"/>
  <c r="I62" i="6"/>
  <c r="E27" i="1"/>
  <c r="L7" i="2"/>
  <c r="J62" i="4"/>
  <c r="I31" i="6"/>
  <c r="K25" i="1"/>
  <c r="K7" i="2"/>
  <c r="K11" i="2"/>
  <c r="K15" i="2"/>
  <c r="K19" i="2"/>
  <c r="K23" i="2"/>
  <c r="K26" i="2"/>
  <c r="K25" i="2"/>
  <c r="C27" i="1"/>
  <c r="F27" i="1"/>
  <c r="D27" i="1"/>
  <c r="D6" i="19"/>
  <c r="C6" i="19"/>
  <c r="I62" i="5"/>
  <c r="I93" i="4"/>
  <c r="G93" i="4"/>
  <c r="I31" i="4"/>
  <c r="F93" i="4"/>
  <c r="H93" i="4"/>
  <c r="F124" i="5"/>
  <c r="H93" i="5"/>
  <c r="I124" i="5"/>
  <c r="G124" i="5"/>
  <c r="H31" i="5"/>
  <c r="F93" i="5"/>
  <c r="I93" i="5"/>
  <c r="G93" i="5"/>
  <c r="H124" i="5"/>
  <c r="F93" i="6"/>
  <c r="H93" i="6"/>
  <c r="I125" i="6"/>
  <c r="G125" i="6"/>
  <c r="I93" i="6"/>
  <c r="G93" i="6"/>
  <c r="H125" i="6"/>
  <c r="F125" i="6"/>
  <c r="J31" i="5"/>
  <c r="J62" i="6"/>
  <c r="J62" i="5"/>
  <c r="J15" i="3"/>
  <c r="I15" i="3"/>
  <c r="H15" i="3"/>
  <c r="G15" i="3"/>
  <c r="F15" i="3"/>
  <c r="E15" i="3"/>
  <c r="D15" i="3"/>
  <c r="C15" i="3"/>
  <c r="J14" i="3"/>
  <c r="I14" i="3"/>
  <c r="H14" i="3"/>
  <c r="G14" i="3"/>
  <c r="F14" i="3"/>
  <c r="E14" i="3"/>
  <c r="D14" i="3"/>
  <c r="C14" i="3"/>
  <c r="J13" i="3"/>
  <c r="I13" i="3"/>
  <c r="H13" i="3"/>
  <c r="G13" i="3"/>
  <c r="G16" i="3" s="1"/>
  <c r="F13" i="3"/>
  <c r="E13" i="3"/>
  <c r="D13" i="3"/>
  <c r="C13" i="3"/>
  <c r="J12" i="3"/>
  <c r="I12" i="3"/>
  <c r="H12" i="3"/>
  <c r="G12" i="3"/>
  <c r="F12" i="3"/>
  <c r="E12" i="3"/>
  <c r="D12" i="3"/>
  <c r="C12" i="3"/>
  <c r="H8" i="3"/>
  <c r="G8" i="3"/>
  <c r="F8" i="3"/>
  <c r="E8" i="3"/>
  <c r="D8" i="3"/>
  <c r="C8" i="3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B31" i="4"/>
  <c r="G5" i="4"/>
  <c r="I16" i="3" l="1"/>
  <c r="H16" i="3"/>
  <c r="F16" i="3"/>
  <c r="E16" i="3"/>
  <c r="D16" i="3"/>
  <c r="J16" i="3"/>
  <c r="C16" i="3"/>
  <c r="K27" i="2"/>
  <c r="K27" i="1"/>
  <c r="L27" i="1"/>
  <c r="L27" i="2"/>
  <c r="G31" i="4"/>
  <c r="J31" i="4"/>
</calcChain>
</file>

<file path=xl/comments1.xml><?xml version="1.0" encoding="utf-8"?>
<comments xmlns="http://schemas.openxmlformats.org/spreadsheetml/2006/main">
  <authors>
    <author>Jozef Jurkovič</author>
  </authors>
  <commentList>
    <comment ref="E6" authorId="0" shapeId="0">
      <text>
        <r>
          <rPr>
            <b/>
            <sz val="8"/>
            <color indexed="81"/>
            <rFont val="Tahoma"/>
            <family val="2"/>
            <charset val="238"/>
          </rPr>
          <t>Výberové konania, v ktorých sa uzatvoríl pracovný pomer na dobu neurčitú (resp. do 70 rokov veku) sa pri výpočte priemeru nezohľadnia.</t>
        </r>
      </text>
    </comment>
  </commentList>
</comments>
</file>

<file path=xl/sharedStrings.xml><?xml version="1.0" encoding="utf-8"?>
<sst xmlns="http://schemas.openxmlformats.org/spreadsheetml/2006/main" count="4842" uniqueCount="1361">
  <si>
    <t>občania SR</t>
  </si>
  <si>
    <t>cudzinci</t>
  </si>
  <si>
    <t>stupeň</t>
  </si>
  <si>
    <t>Tabuľka č. 1a: Vývoj počtu študentov (stav k 31.10. daného roka)</t>
  </si>
  <si>
    <t>rozdiel</t>
  </si>
  <si>
    <t>AAA, AAB,
 ABA, ABB</t>
  </si>
  <si>
    <t>ACA, ACB, BAA, BAB, BCB, BCI, EAI, CAA, CAB, EAJ</t>
  </si>
  <si>
    <t>FAI</t>
  </si>
  <si>
    <t>ADC, BDC</t>
  </si>
  <si>
    <t>ADD, BDD</t>
  </si>
  <si>
    <t>CDC, CDD</t>
  </si>
  <si>
    <t>Z**</t>
  </si>
  <si>
    <t>X**</t>
  </si>
  <si>
    <t>Y**</t>
  </si>
  <si>
    <t>programy ES</t>
  </si>
  <si>
    <t>NŠP</t>
  </si>
  <si>
    <t>iné (CEEPUS, NIL, ..)</t>
  </si>
  <si>
    <t xml:space="preserve"> - zamietnutie</t>
  </si>
  <si>
    <t xml:space="preserve"> - stiahnutie</t>
  </si>
  <si>
    <t>učiteľstvo, vychovávateľstvo a pedagogické vedy</t>
  </si>
  <si>
    <t>humanitné vedy</t>
  </si>
  <si>
    <t>umenie</t>
  </si>
  <si>
    <t>spoločenské a behaviorálne vedy</t>
  </si>
  <si>
    <t>žurnalistika a informácie</t>
  </si>
  <si>
    <t>ekonómia a manažment</t>
  </si>
  <si>
    <t>právo</t>
  </si>
  <si>
    <t>vedy o neživej prírode</t>
  </si>
  <si>
    <t>vedy o živej prírode</t>
  </si>
  <si>
    <t>ekologické a environmentálne vedy</t>
  </si>
  <si>
    <t>architektúra a staviteľstvo</t>
  </si>
  <si>
    <t>konštrukčné inžinierstvo, technológie, výroba a komunikácie</t>
  </si>
  <si>
    <t>poľnohospodárstvo</t>
  </si>
  <si>
    <t>lesníctvo</t>
  </si>
  <si>
    <t>veterinárske vedy</t>
  </si>
  <si>
    <t>vodné hospodárstvo</t>
  </si>
  <si>
    <t>lekárske vedy</t>
  </si>
  <si>
    <t>zubné lekárstvo</t>
  </si>
  <si>
    <t>farmaceutické vedy</t>
  </si>
  <si>
    <t>nelekárske zdravotnícke vedy</t>
  </si>
  <si>
    <t>osobné služby</t>
  </si>
  <si>
    <t>dopravné a poštové služby</t>
  </si>
  <si>
    <t>bezpečnostné služby</t>
  </si>
  <si>
    <t>obrana a vojenstvo</t>
  </si>
  <si>
    <t>logistika</t>
  </si>
  <si>
    <t>matematika a štatistika</t>
  </si>
  <si>
    <t>informatické vedy, informačné a komunikačné technológie</t>
  </si>
  <si>
    <t>P.č.</t>
  </si>
  <si>
    <t>Stupeň</t>
  </si>
  <si>
    <t>1. stupeň</t>
  </si>
  <si>
    <t>2. stupeň</t>
  </si>
  <si>
    <t>3. stupeň</t>
  </si>
  <si>
    <t>Fakulta</t>
  </si>
  <si>
    <t>Stupeň                        štúdia</t>
  </si>
  <si>
    <t>Denná forma</t>
  </si>
  <si>
    <t>Externá forma</t>
  </si>
  <si>
    <t>Spolu</t>
  </si>
  <si>
    <t>Rok</t>
  </si>
  <si>
    <t>Plánovaný počet</t>
  </si>
  <si>
    <t>Počet prihlášok</t>
  </si>
  <si>
    <t>Účasť</t>
  </si>
  <si>
    <t>Prijatie</t>
  </si>
  <si>
    <t>Zápis</t>
  </si>
  <si>
    <t>Prihlášky/ plán</t>
  </si>
  <si>
    <t>Prijatie/                účasť</t>
  </si>
  <si>
    <t>Zápis/            prijatie</t>
  </si>
  <si>
    <t xml:space="preserve">Zápis/                  plán           </t>
  </si>
  <si>
    <t>Podskupina študijných odborov</t>
  </si>
  <si>
    <t>Forma štúdia</t>
  </si>
  <si>
    <t>Počet študentov</t>
  </si>
  <si>
    <t>Počty študentov</t>
  </si>
  <si>
    <t>Počet žiadostí o zníženie školného</t>
  </si>
  <si>
    <t>Počet žiadostí o odpustenie školného</t>
  </si>
  <si>
    <t>Fyzický počet vyslaných študentov</t>
  </si>
  <si>
    <t>Počet osobomesiacov vyslaných študentov</t>
  </si>
  <si>
    <t>Fyzický počet prijatých študentov</t>
  </si>
  <si>
    <t>Počet osobomesiacov, prijatých študentov</t>
  </si>
  <si>
    <t xml:space="preserve">rozdiel v % </t>
  </si>
  <si>
    <t>Meno a priezvisko</t>
  </si>
  <si>
    <t>Študijný odbor</t>
  </si>
  <si>
    <t>Dátum začiatku konania</t>
  </si>
  <si>
    <t>Dátum predloženia ministrovi</t>
  </si>
  <si>
    <t>Inauguračné konanie</t>
  </si>
  <si>
    <t>V tom počet žiadostí mimo vysokej školy</t>
  </si>
  <si>
    <t>Habilitačné konanie</t>
  </si>
  <si>
    <t>Funkcia</t>
  </si>
  <si>
    <t>Priemerný počet uchádzačov na obsadenie pozície</t>
  </si>
  <si>
    <t>Priemerná dĺžka uzatvorenia pracovnej zmluvy na dobu určitú</t>
  </si>
  <si>
    <t>Počet zmlúv uzatvorených na dobu neurčitú</t>
  </si>
  <si>
    <t>Počet konaní bez uzatvorenia zmluvy</t>
  </si>
  <si>
    <t>Počet konaní, do ktorých sa neprihlásil žiaden uchádzač</t>
  </si>
  <si>
    <t>Počet konaní, kde bol prihlásený vš učiteľ, ktorý opätovne obsadil to isté miesto</t>
  </si>
  <si>
    <t>Počet miest obsadených bez výberového konania</t>
  </si>
  <si>
    <t>Zamestnanec</t>
  </si>
  <si>
    <t>Fyzický počet</t>
  </si>
  <si>
    <t>Profesori, docenti s DrSc.</t>
  </si>
  <si>
    <t>Docenti, bez DrSc.</t>
  </si>
  <si>
    <t>Fyzický počet vyslaných zamestnancov</t>
  </si>
  <si>
    <t>Počet osobodní vyslaných zamestnancov</t>
  </si>
  <si>
    <t>Fyzický počet prijatých zamestnancov</t>
  </si>
  <si>
    <t>Počet osobodní, prijatých zamestnancov</t>
  </si>
  <si>
    <t>Záverečná práca</t>
  </si>
  <si>
    <t>Počet predložených záverečných prác</t>
  </si>
  <si>
    <t>Kategória
fakulta</t>
  </si>
  <si>
    <t>Ostatné</t>
  </si>
  <si>
    <t>Kategória fakulta</t>
  </si>
  <si>
    <t>Jazyky</t>
  </si>
  <si>
    <t>Skratka titulu</t>
  </si>
  <si>
    <t>Spojený 1. a 2. stupeň</t>
  </si>
  <si>
    <t>Pozastavené práva</t>
  </si>
  <si>
    <t>Dátum pozastavenia</t>
  </si>
  <si>
    <t>Odbor</t>
  </si>
  <si>
    <t>Kategória výkonu</t>
  </si>
  <si>
    <t>Autor</t>
  </si>
  <si>
    <t>Názov projektu/umeleckého výkonu</t>
  </si>
  <si>
    <t>Miesto realizácie</t>
  </si>
  <si>
    <t>Termín realizácie</t>
  </si>
  <si>
    <t>ktorým bolo školné odpustené</t>
  </si>
  <si>
    <t>ktorým bolo školné znížené</t>
  </si>
  <si>
    <t>cudzincov, ktorí uhrádzajú školné</t>
  </si>
  <si>
    <t>Zamestnanec vysokej školy (áno/nie)</t>
  </si>
  <si>
    <t xml:space="preserve">Názov projektu </t>
  </si>
  <si>
    <t>ktorým vznikla povinnosť uhradiť školné v externej forme</t>
  </si>
  <si>
    <t>ktorým vznikla povinnosť uhradiť školné za prekročenie štandardnej dĺžky štúdia</t>
  </si>
  <si>
    <t>Z toho počet absolventov svojej vysokej školy</t>
  </si>
  <si>
    <t>Z toho počet uchádzačov, ktorí získali vzdelanie nižšieho stupňa v zahraničí</t>
  </si>
  <si>
    <t>z toho počet študentov,</t>
  </si>
  <si>
    <t>Forma</t>
  </si>
  <si>
    <t>Z toho počet uchádzačov, ktorí získali stredoškolské vzdelanie v zahraničí</t>
  </si>
  <si>
    <t xml:space="preserve"> - iné (smrť, odňatie práva a pod.)</t>
  </si>
  <si>
    <t>Tabuľka č. 10: Kvalifikačná štruktúra vysokoškolských učiteľov</t>
  </si>
  <si>
    <t>Študijný program</t>
  </si>
  <si>
    <t>Dátum odňatia alebo skončenia platnosti</t>
  </si>
  <si>
    <t>P. č.</t>
  </si>
  <si>
    <t>Číslo/
identifikácia projektu</t>
  </si>
  <si>
    <t xml:space="preserve">Priezvisko, meno 
a tituly zodpovedného riešiteľa projektu </t>
  </si>
  <si>
    <t>Obdobie riešenia projektu (od - do)</t>
  </si>
  <si>
    <t>Objem dotácie/finančných prostriedkov prijatých VŠ 
na jej účet 
v období od 1.1. do 31.12.
v eur
v kategórii BV</t>
  </si>
  <si>
    <t>Objem dotácie/finančných prostriedkov prijatých VŠ 
na jej účet 
v období od 1.1. do 31.12.
v eur
v kategórii KV</t>
  </si>
  <si>
    <t>Poznámky
a doplňujúce informácie</t>
  </si>
  <si>
    <t>Stupeň dosiahnutého vzdelania</t>
  </si>
  <si>
    <t>Akademický rok začatia štúdia</t>
  </si>
  <si>
    <t>% z celkového počtu prihlášok</t>
  </si>
  <si>
    <t>% z celkového počtu účasti</t>
  </si>
  <si>
    <t>% z celkového počtu prijatia</t>
  </si>
  <si>
    <t>% z celkového počtu zápisov</t>
  </si>
  <si>
    <t>Dátum odňatia práva alebo skončenia platnosti</t>
  </si>
  <si>
    <t>Odňaté práva, alebo skončenie platnosti priznaného práva</t>
  </si>
  <si>
    <t>Počet výberových konaní</t>
  </si>
  <si>
    <t>Prepočítaný počet</t>
  </si>
  <si>
    <t>spolu podľa stupňov</t>
  </si>
  <si>
    <t>Priemerný počet uchádzačov, ktorí v čase výberového konania neboli v pracovnom pomere s vysokou školou</t>
  </si>
  <si>
    <t>Ostatní učitelia s DrSc.</t>
  </si>
  <si>
    <t>Ostatní učitelia bez vedeckej hodnosti</t>
  </si>
  <si>
    <t>Ostatní učitelia s PhD, CSc.</t>
  </si>
  <si>
    <t>Fyzický počet vedúcich záverečných prác</t>
  </si>
  <si>
    <t>Fyzický počet vedúcich záverečných prác bez PhD.</t>
  </si>
  <si>
    <t>Fyzický počet vedúcich záverečných prác (odborníci z praxe)</t>
  </si>
  <si>
    <t>V dennej aj v externej forme spolu</t>
  </si>
  <si>
    <t xml:space="preserve">Spolu vysoká škola </t>
  </si>
  <si>
    <t>Spolu podľa stupňov</t>
  </si>
  <si>
    <t>Spolu denná forma</t>
  </si>
  <si>
    <t>Spolu externá forma</t>
  </si>
  <si>
    <t>obe formy spolu</t>
  </si>
  <si>
    <t xml:space="preserve">Rozdiel v % </t>
  </si>
  <si>
    <t>Celkový počet predložených návrhov</t>
  </si>
  <si>
    <t>Priemerný vek uchádzačov</t>
  </si>
  <si>
    <t>Počet inak skončených konaní</t>
  </si>
  <si>
    <t>Celkový počet vymenovaných docentov</t>
  </si>
  <si>
    <t>Priemerný vek</t>
  </si>
  <si>
    <t>Profesora</t>
  </si>
  <si>
    <t>Docenta</t>
  </si>
  <si>
    <t>VŠ učiteľ nad 70 rokov</t>
  </si>
  <si>
    <t>Ostatní</t>
  </si>
  <si>
    <t>Podiel v %</t>
  </si>
  <si>
    <t>Rozdiel v %</t>
  </si>
  <si>
    <t>Bakalárska</t>
  </si>
  <si>
    <t>Diplomová</t>
  </si>
  <si>
    <t xml:space="preserve">Dizertačná </t>
  </si>
  <si>
    <t>Rigorózna</t>
  </si>
  <si>
    <t>Rozdiel</t>
  </si>
  <si>
    <t>Dátum udelenia titulu</t>
  </si>
  <si>
    <t>Domáce (D)/zahraničné (Z)</t>
  </si>
  <si>
    <t>Grant (G)/objednávka (O)</t>
  </si>
  <si>
    <t>Zoznam tabuliek</t>
  </si>
  <si>
    <t>Tabuľka č. 1:</t>
  </si>
  <si>
    <t>Tabuľka č. 4:</t>
  </si>
  <si>
    <t>Tabuľka č. 7:</t>
  </si>
  <si>
    <t>Tabuľka č. 10:</t>
  </si>
  <si>
    <t>Tabuľka č. 11:</t>
  </si>
  <si>
    <t>Tabuľka č. 13:</t>
  </si>
  <si>
    <t>Tabuľka č. 15:</t>
  </si>
  <si>
    <t>Tabuľka č. 16:</t>
  </si>
  <si>
    <t>Tabuľka č. 18:</t>
  </si>
  <si>
    <t>Tabuľka č. 19:</t>
  </si>
  <si>
    <t>Tabuľka č. 20:</t>
  </si>
  <si>
    <t>Tabuľka č. 21:</t>
  </si>
  <si>
    <t>2012 / 2013</t>
  </si>
  <si>
    <t>Vysoká škola:</t>
  </si>
  <si>
    <t>Tabuľka č. 5:</t>
  </si>
  <si>
    <t>Tabuľka č. 6:</t>
  </si>
  <si>
    <t>Tabuľka č. 8:</t>
  </si>
  <si>
    <t>Tabuľka č. 9:</t>
  </si>
  <si>
    <t>Vývoj počtu študentov (stav k 31.10. daného roka)</t>
  </si>
  <si>
    <t>Tabuľka č. 1a:</t>
  </si>
  <si>
    <t>Tabuľka č. 2</t>
  </si>
  <si>
    <t>Tabuľka č.3a:</t>
  </si>
  <si>
    <t>Tabuľka č.3b:</t>
  </si>
  <si>
    <t>Tabuľka č.3c:</t>
  </si>
  <si>
    <t>Kvalifikačná štruktúra vysokoškolských učiteľov</t>
  </si>
  <si>
    <t>Tabuľka č. 14:</t>
  </si>
  <si>
    <t>Tabuľka č. 17:</t>
  </si>
  <si>
    <t>Tabuľka č. 12:</t>
  </si>
  <si>
    <t>ADM, ADN, AEM, AEN</t>
  </si>
  <si>
    <t>BDM, BDN, CBA, CBB</t>
  </si>
  <si>
    <t>spolu</t>
  </si>
  <si>
    <t>Vysoká škola</t>
  </si>
  <si>
    <t>2013 / 2014</t>
  </si>
  <si>
    <t>z toho ženy</t>
  </si>
  <si>
    <t>2014 / 2015</t>
  </si>
  <si>
    <t>Stupeň štúdia</t>
  </si>
  <si>
    <t>Počet obhájených prác</t>
  </si>
  <si>
    <t>z toho počet prác predložených ženami</t>
  </si>
  <si>
    <t>Pozn.: Percentuálny podiel  v jednotlivých kategóriách žien je z celkového počtu žien</t>
  </si>
  <si>
    <t>2015 / 2016</t>
  </si>
  <si>
    <t>2016 / 2017</t>
  </si>
  <si>
    <t>V roku 2016/2017</t>
  </si>
  <si>
    <t>V roku 2017</t>
  </si>
  <si>
    <t>Tabuľková príloha
k výročnej správe o činnosti vysokej školy za rok 2018</t>
  </si>
  <si>
    <t>Počet študentov vysokej školy k 31. 10. 2018</t>
  </si>
  <si>
    <t>Počet študentov, ktorí riadne skončili štúdium v akademickom roku 2017/2018</t>
  </si>
  <si>
    <t>Prijímacie konanie na študijné programy v prvom stupni a v spojenom prvom a druhom stupni v roku 2018</t>
  </si>
  <si>
    <t>Prijímacie konanie na študijné programy v druhom stupni v roku 2018</t>
  </si>
  <si>
    <t>Prijímacie konanie na študijné programy v treťom stupni v roku 2018</t>
  </si>
  <si>
    <t>Počet študentov uhrádzajúcich školné (ak. rok 2017/2018)</t>
  </si>
  <si>
    <t>Podiel riadne skončených štúdií na celkovom počte začatých štúdií v danom akademickom roku k 31.12.2018</t>
  </si>
  <si>
    <t xml:space="preserve"> Prehľad akademických mobilít - študenti v akademickom roku 2017/2018 a porovnanie s akademickým rokom 2016/2017</t>
  </si>
  <si>
    <t>Výberové konania na miesta vysokoškolských učiteľov uskutočnené v roku 2018</t>
  </si>
  <si>
    <t>Prehľad akademických mobilít - zamestnanci v akademickom roku 2017/2018 a porovnanie s akademickým rokom 2016/2017</t>
  </si>
  <si>
    <t>Informácie o záverečných prácach a rigoróznych prácach predložených na obhajobu v roku 2018</t>
  </si>
  <si>
    <t xml:space="preserve"> Publikačná činnosť vysokej školy za rok 2018 a porovnanie s rokom 2017</t>
  </si>
  <si>
    <t>Umelecká činnosť vysokej školy za rok 2018 a porovnanie s rokom 2017</t>
  </si>
  <si>
    <t>Zoznam akreditovaných študijných programov ponúkaných  k 1.9.2018</t>
  </si>
  <si>
    <t>Zoznam akreditovaných študijných programov - pozastavenie práva, odňatie práva alebo skončenie platnosti priznaného práva k 31.12. 2018</t>
  </si>
  <si>
    <t>Zoznam priznaných práv uskutočňovať habilitačné konanie a konanie na vymenúvanie profesorov  k 31.12.2018</t>
  </si>
  <si>
    <t>Zoznam priznaných práv uskutočňovať habilitačné konanie a konanie na vymenúvanie profesorov - pozastavenie, odňatie alebo skončenie platnosti priznaného práva k 31.12.2018</t>
  </si>
  <si>
    <t>Finančné prostriedky na výskumné projekty získané v roku 2018</t>
  </si>
  <si>
    <t>Finančné prostriedky na ostatné (nevýskumné) projekty získané v roku 2018</t>
  </si>
  <si>
    <t>Prehľad umeleckej činnosti vysokej školy za rok 2018</t>
  </si>
  <si>
    <t>Zoznam predložených návrhov na vymenovanie za profesora v roku 2018</t>
  </si>
  <si>
    <t>Zoznam vymenovaných docentov za rok 2018</t>
  </si>
  <si>
    <t>Tabuľka č. 1: Počet študentov vysokej školy k 31. 10. 2018</t>
  </si>
  <si>
    <t>Tabuľka č. 2: Počet študentov, ktorí riadne skončili štúdium v akademickom roku 2017/2018</t>
  </si>
  <si>
    <t>Tabuľka č. 3a: Prijímacie konanie na študijné programy v prvom stupni a v spojenom prvom a druhom stupni v roku 2018</t>
  </si>
  <si>
    <t>Tabuľla č. 3b: Prijímacie konanie na študijné programy v druhom stupni v roku 2018</t>
  </si>
  <si>
    <t>Tabuľka č. 3c: Prijímacie konanie na študijné programy v treťom stupni v roku 2018</t>
  </si>
  <si>
    <t>Tabuľka č. 4: Počet študentov uhrádzajúcich školné (ak. rok 2017/2018)</t>
  </si>
  <si>
    <t>ktorým vznikla v ak. roku 2017/2018 povinnosť uhradiť školné</t>
  </si>
  <si>
    <t>2017 / 2018</t>
  </si>
  <si>
    <t>Tabuľka č. 5: Podiel riadne skončených štúdií na celkovom počte začatých štúdií v danom akademickom roku k 31.12.2018</t>
  </si>
  <si>
    <t>Tabuľka č. 6: Prehľad akademických mobilít - študenti v akademickom roku 2017/2018 a porovnanie s akademickým rokom 2016/2017</t>
  </si>
  <si>
    <t>V roku 2017/2018</t>
  </si>
  <si>
    <t>Tabuľka č. 7: Zoznam predložených návrhov na vymenovanie za profesora v roku 2018</t>
  </si>
  <si>
    <t>Počet neskončených konaní: stav k 1.1.2018</t>
  </si>
  <si>
    <t>Počet neskončených konaní: stav k 31.12.2018</t>
  </si>
  <si>
    <t>Počet riadne skončených konaní k 31.12.2018</t>
  </si>
  <si>
    <t>Tabuľka č. 8: Zoznam vymenovaných docentov za rok 2018</t>
  </si>
  <si>
    <t>Tabuľka č. 9: Výberové konania na miesta vysokoškolských učiteľov uskutočnené v roku 2018</t>
  </si>
  <si>
    <t>Evidenčný prepočítaný počet vysokoškolských učiteľov k 31. 10. 2018</t>
  </si>
  <si>
    <t>Rozdiel 2018 - 2017</t>
  </si>
  <si>
    <t>Rozdiel v % 2018 - 2017</t>
  </si>
  <si>
    <t>Tabuľka č. 11: Prehľad akademických mobilít - zamestnanci v akademickom roku 2017/2018 a porovnanie s akademickým rokom 2016/2017</t>
  </si>
  <si>
    <t>Tabuľka č. 12: Informácie o záverečných prácach a rigoróznych prácach predložených na obhajobu v roku 2018</t>
  </si>
  <si>
    <t>Tabuľka č. 13: Publikačná činnosť vysokej školy za rok 2018 a porovnanie s rokom 2017</t>
  </si>
  <si>
    <t>V roku 2018</t>
  </si>
  <si>
    <t>Tabuľka č. 14: Umelecká činnosť vysokej školy za rok 2018 a porovnanie s rokom 2017</t>
  </si>
  <si>
    <t>Tabuľka č. 15: Zoznam akreditovaných študijných programov ponúkaných
 k 1.9.2018</t>
  </si>
  <si>
    <t>Tabuľka č. 16: Zoznam akreditovaných študijných programov - pozastavenie práva, odňatie práva alebo skončenie platnosti priznaného práva k 31.12. 2018</t>
  </si>
  <si>
    <t>Tabuľka č. 17: Zoznam priznaných práv uskutočňovať habilitačné konanie a konanie na vymenúvanie profesorov  k 31.12.2018</t>
  </si>
  <si>
    <t>Tabuľka č. 18: Zoznam priznaných práv uskutočňovať habilitačné konanie a konanie na vymenúvanie profesorov - pozastavenie, odňatie alebo skončenie platnosti priznaného práva k 31.12.2018</t>
  </si>
  <si>
    <t>Tabuľka č. 19: Finančné prostriedky na výskumné projekty získané v roku 2018</t>
  </si>
  <si>
    <t>Tabuľka č. 20: Finančné prostriedky na ostatné (nevýskumné) projekty získané v roku 2018</t>
  </si>
  <si>
    <t>Tabuľka č. 21: Prehľad umeleckej činnosti vysokej školy za rok 2018</t>
  </si>
  <si>
    <t>FPV</t>
  </si>
  <si>
    <t>FSVaZ</t>
  </si>
  <si>
    <t>FPV spolu</t>
  </si>
  <si>
    <t>FSVaZ spolu</t>
  </si>
  <si>
    <t>FSŠ</t>
  </si>
  <si>
    <t>FSŠ spolu</t>
  </si>
  <si>
    <t>FF</t>
  </si>
  <si>
    <t>FF spolu</t>
  </si>
  <si>
    <t>PF</t>
  </si>
  <si>
    <t>PF spolu</t>
  </si>
  <si>
    <t>UKF spolu</t>
  </si>
  <si>
    <t> 581</t>
  </si>
  <si>
    <t> 80</t>
  </si>
  <si>
    <t> 1700</t>
  </si>
  <si>
    <t> 170</t>
  </si>
  <si>
    <t>1</t>
  </si>
  <si>
    <t>denná</t>
  </si>
  <si>
    <t>externá</t>
  </si>
  <si>
    <t>2</t>
  </si>
  <si>
    <t>3</t>
  </si>
  <si>
    <t>PF UKF</t>
  </si>
  <si>
    <t>FPV UKF</t>
  </si>
  <si>
    <t>FSS UKF</t>
  </si>
  <si>
    <t>FF UKF</t>
  </si>
  <si>
    <t>FSVAZ UKF</t>
  </si>
  <si>
    <t>Jana Škvareninová</t>
  </si>
  <si>
    <t>ochrana a využívanie krajiny</t>
  </si>
  <si>
    <t>nie</t>
  </si>
  <si>
    <t>Ivan Baláž</t>
  </si>
  <si>
    <t>áno</t>
  </si>
  <si>
    <t>Peter Ivanič</t>
  </si>
  <si>
    <t>história</t>
  </si>
  <si>
    <t>Henryk Noga</t>
  </si>
  <si>
    <t>odborová didaktika</t>
  </si>
  <si>
    <t>Zuzana Kováčová</t>
  </si>
  <si>
    <t>slovenský jazyk a literatúra</t>
  </si>
  <si>
    <t>Peter Brečka</t>
  </si>
  <si>
    <t>Vladimíra Kurincová Čavojová</t>
  </si>
  <si>
    <t>pedagogická, poradenská a školská psychológia</t>
  </si>
  <si>
    <t>Michal Čeršník</t>
  </si>
  <si>
    <t>Jurina Rusnáková</t>
  </si>
  <si>
    <t>sociálna práca</t>
  </si>
  <si>
    <t>Elena Gažíková</t>
  </si>
  <si>
    <t>Eva Reid</t>
  </si>
  <si>
    <t>APVV</t>
  </si>
  <si>
    <t>G</t>
  </si>
  <si>
    <t>D</t>
  </si>
  <si>
    <t>APVV-14-0001</t>
  </si>
  <si>
    <t>Laurinčík Jozef, prof. h.c. prof. Dr: MVDr., DrSc.</t>
  </si>
  <si>
    <t>Oocytárna fibrillárna sféra-guľa pre život: zásadná genetická a epigenetická štúdia</t>
  </si>
  <si>
    <t>7/2015 - 6/2019</t>
  </si>
  <si>
    <t>APVV-15-0079</t>
  </si>
  <si>
    <t>Jomová Klaudia, prof. RNDr., PhD.</t>
  </si>
  <si>
    <t>Experimentálne a teoretické štúdium molekulovej štruktúry, elektrónových vlastností, reaktivity a biologickej aktivity komplexných zlúčenín redoxne aktívnych kovov.</t>
  </si>
  <si>
    <t>7/2016 - 6/2020</t>
  </si>
  <si>
    <t>APVV-15-0296</t>
  </si>
  <si>
    <t>Sirotkin Alexander, prof. RNDr., DrSc.</t>
  </si>
  <si>
    <t>Potenciálne riziko nanočastíc kovov a oxidov kovov používaných v nanomedicíne: vplyv na reprodukčný a imunitný systém a mozog</t>
  </si>
  <si>
    <t>APVV-17-0377</t>
  </si>
  <si>
    <t>Mederly Peter, doc. RNDr., PhD.</t>
  </si>
  <si>
    <t>Hodnotenie novodobých zmien a vývojových trendov poľnohospodárskej krajiny Slovenska</t>
  </si>
  <si>
    <t>8/2018 - 6/2022</t>
  </si>
  <si>
    <t>APVV-15-0502</t>
  </si>
  <si>
    <t>Šlepecký Miloš, doc. PhDr., CSc.</t>
  </si>
  <si>
    <t>Psychologické, psychofyziologické a antropometrické koreláty srdcovocievnych ochorení (SCO)</t>
  </si>
  <si>
    <t>7/2016 - 3/2020</t>
  </si>
  <si>
    <t>APVV-17-0141</t>
  </si>
  <si>
    <t>Rusnáková Jurina, doc. Mgr., PhD.</t>
  </si>
  <si>
    <t>Analýza bariér prístupu k pracovným príležitostiam pre  marginalizované skupiny obyvateľstva:  Vybrané regióny Slovenska  v sociálno - ekonomickej, geografickej a sociálno - antropologickej  perspektívy</t>
  </si>
  <si>
    <t>APVV-17-0254</t>
  </si>
  <si>
    <t>Samko Milan, PhDr., PhD.</t>
  </si>
  <si>
    <t>Jazykové a komunikačné problémy na Slovensku a ich manažment</t>
  </si>
  <si>
    <t>8/2018 - 7/2022</t>
  </si>
  <si>
    <t>APVV-17-0012</t>
  </si>
  <si>
    <t>Žilka Tibor, prof. PhDr., DrSc.</t>
  </si>
  <si>
    <t xml:space="preserve">Literatúra a jej filmová podoba v stredoeurópskom kontexte </t>
  </si>
  <si>
    <t>8/2018 - 12/2020</t>
  </si>
  <si>
    <t>APVV-14-0336</t>
  </si>
  <si>
    <t>Munková Daša, doc. RNDr., PhD.</t>
  </si>
  <si>
    <t>Typológia chýb strojového prekladu do slovenčiny ako flektívneho typu jazyka</t>
  </si>
  <si>
    <t>7/2015 - 6/2018</t>
  </si>
  <si>
    <t>APVV-14-0446</t>
  </si>
  <si>
    <t>Gadušová Zdenka, prof. PaedDr., CSc.</t>
  </si>
  <si>
    <t>Hodnotenie kompetencií učiteľa</t>
  </si>
  <si>
    <t>APVV-15-0104</t>
  </si>
  <si>
    <t>Čukan Jaroslav, prof. PhDr., CSc.</t>
  </si>
  <si>
    <t>Kultúrny potenciál dolnozemských Slovákov</t>
  </si>
  <si>
    <t>APVV-16-0116</t>
  </si>
  <si>
    <t>Zozuľak Ján, prof. ThDr., PhD.</t>
  </si>
  <si>
    <t>Štúdium byzantského hodnotového systému a jeho reflexie v slovanskom kultúrnom prostredí</t>
  </si>
  <si>
    <t>7/2017 - 12/2021</t>
  </si>
  <si>
    <t>APVV-16-0115</t>
  </si>
  <si>
    <t>Beňušková Zuzana, prof. PhDr., CSc.</t>
  </si>
  <si>
    <t>Sociokultúrny kapitál úspešných obcí ako zdroj udržateľného rozvoja slovenského vidieka</t>
  </si>
  <si>
    <t>7/2017 - 6/2021</t>
  </si>
  <si>
    <t>APVV-17-0026</t>
  </si>
  <si>
    <t>Plesník Ľubomír, prof. PhDr., DrSc.</t>
  </si>
  <si>
    <t>Tematologická interpretácia, analýza a systemizácia arcinaratívov ako semiotických modelov životného sveta a existenciálnych stratégii</t>
  </si>
  <si>
    <t>APVV-17-0071</t>
  </si>
  <si>
    <t>Stranovská Eva, doc. PaedDr., PhD.</t>
  </si>
  <si>
    <t>Podpora čitateľskej gramotnosti v materinskom a cudzom jazyku</t>
  </si>
  <si>
    <t>8/2018 - 8/2022</t>
  </si>
  <si>
    <t>APVV-17-0158</t>
  </si>
  <si>
    <t>Kondrla Peter, doc. PhDr., PaedDr., PhD.</t>
  </si>
  <si>
    <t>Perspektívy vývoja súčasnej religiozity na Slovensku</t>
  </si>
  <si>
    <t>8/2018 - 7/2021</t>
  </si>
  <si>
    <t>APVV-17-0199</t>
  </si>
  <si>
    <t>Palárik Miroslav, Mgr., PhD.</t>
  </si>
  <si>
    <t>Kultúrny produkt regionálneho múzea v kontexte objektívnej spoločenskej potreby: Život v totalite v rokoch 1939 – 1945</t>
  </si>
  <si>
    <t>APVV-17-0063</t>
  </si>
  <si>
    <t xml:space="preserve">Vita intra muros - interdisciplinárny výskum hradov stredného Slovenska </t>
  </si>
  <si>
    <t>APVV-14-0681</t>
  </si>
  <si>
    <t>Szórádová Eva, prof. PhDr., CSc.</t>
  </si>
  <si>
    <t>Hudba v Bratislave</t>
  </si>
  <si>
    <t>8/2015 - 6/2019</t>
  </si>
  <si>
    <t>APVV-15-0368</t>
  </si>
  <si>
    <t>Duchovičová Jana, doc. PaedDr., PhD.</t>
  </si>
  <si>
    <t>Prax v centre odborovej didaktiky, odborová didaktika v Centre praktickej prípravy</t>
  </si>
  <si>
    <t>VEGA</t>
  </si>
  <si>
    <t>1/0022/15</t>
  </si>
  <si>
    <t>Nukleologenéza a transkripcia rDNA embryí po prenose jadierka</t>
  </si>
  <si>
    <t>1/2015 - 12/2018</t>
  </si>
  <si>
    <t>1/0327/16</t>
  </si>
  <si>
    <t>Strejček František, doc. RNDr., PhD.</t>
  </si>
  <si>
    <t>Reaktivácia genómu rDNA včasných embryí ošípaných in vivo a in vitro</t>
  </si>
  <si>
    <t>1/2016 - 12/2019</t>
  </si>
  <si>
    <t>1/0496/16</t>
  </si>
  <si>
    <t>Petrovič František, prof. RNDr., PhD.</t>
  </si>
  <si>
    <t>Hodnotenie prírodného kapitálu, biodiverzity a ekosystémových služieb na Slovensku - základ pre uplatňovanie integrovanej environmentálnej politiky v praxi</t>
  </si>
  <si>
    <t>1/0608/16</t>
  </si>
  <si>
    <t>Baláž Ivan, doc. Mgr., PhD.</t>
  </si>
  <si>
    <t>Identifikácia charakteru populácií hraboša severského panónskeho v podmienkach fragmentovanej krajiny Slovenska</t>
  </si>
  <si>
    <t xml:space="preserve">1/2016 - 12/2019 </t>
  </si>
  <si>
    <t>1/0948/16</t>
  </si>
  <si>
    <t>Švecová Valéria, doc. PhDr. PaedDr., PhD.</t>
  </si>
  <si>
    <t>Vplyv osobnej potreby štruktúry a psychodidaktických aspektov na rozvoj matematických kompetencií</t>
  </si>
  <si>
    <t xml:space="preserve">1/2016 - 12/2018 </t>
  </si>
  <si>
    <t>1/0653/16</t>
  </si>
  <si>
    <t>Martiniaková Monika, prof. RNDr., PhD.</t>
  </si>
  <si>
    <t>Účinky vybraných rizikových a protektívnych látok na štruktúru a funkciu kosti ako bioindikátora enviromentálneho stresu</t>
  </si>
  <si>
    <t>2/0063/17</t>
  </si>
  <si>
    <t>Boleček Peter, RNDr., PhD.</t>
  </si>
  <si>
    <t>Hybridné roje borovice lesnej a borovice horskej – kosodreviny na Slovensku</t>
  </si>
  <si>
    <t xml:space="preserve">4/2017 - 12/2019 </t>
  </si>
  <si>
    <t>1/0207/17</t>
  </si>
  <si>
    <t>Hreško Juraj, prof. RNDr., PhD.</t>
  </si>
  <si>
    <t>Vývoj a zmeny vysokohorskej krajiny Tatier</t>
  </si>
  <si>
    <t>1/2017 - 12/2021</t>
  </si>
  <si>
    <t>1/0893/17</t>
  </si>
  <si>
    <t>Boltižiar Martin, prof. PhDr. RNDr., PhD.</t>
  </si>
  <si>
    <t>Transformácia využívania kultúrnej krajiny Slovenska za ostatných 250 rokov a predikcia jej ďalšieho vývoja</t>
  </si>
  <si>
    <t xml:space="preserve"> 1/2017 - 12/2020 </t>
  </si>
  <si>
    <t>1/0392/17</t>
  </si>
  <si>
    <t>Vplyv kontaminantov - produktov naftového priemyslu na funkcie vaječníkov rôznych druhov zvierat. Využitie liečivých rastlín na znižovanie účinku týchto kontaminantov</t>
  </si>
  <si>
    <t>1/2017 - 12/2020</t>
  </si>
  <si>
    <t>2/0115/18</t>
  </si>
  <si>
    <t>Tirpák Ján, doc. RNDr., PhD.</t>
  </si>
  <si>
    <t>Metalurgia a využitie farebných kovov v mladšom praveku až vo včasnom stredoveku na Slovensku</t>
  </si>
  <si>
    <t>1/2018 - 12/2020</t>
  </si>
  <si>
    <t>1/0149/18</t>
  </si>
  <si>
    <t>Pavlovičová Gabriela, doc. PaedDr., PhD.</t>
  </si>
  <si>
    <t>Konceptualizácia pojmu zlomok vo vzťahu k osobnej potrebe štruktúry</t>
  </si>
  <si>
    <t>1/0407/18</t>
  </si>
  <si>
    <t>Papcunová Viera, doc. Ing., PhD.</t>
  </si>
  <si>
    <t>Hodnotenie výkonov miestnych samospráv</t>
  </si>
  <si>
    <t>1/0415/18</t>
  </si>
  <si>
    <t>Mészáros Patrik, RNDr., PhD.</t>
  </si>
  <si>
    <t>Štúdium úlohy ß-1,3-glukanáz v obrane rastlín voči kadmiu na úrovni génov a proteínov</t>
  </si>
  <si>
    <t>1/0505/18</t>
  </si>
  <si>
    <t>Omelka Radoslav, prof. RNDr., PhD.</t>
  </si>
  <si>
    <t>Modulačné účinky prírodných látok na skelet živočíchov v in vivo a in vitro podmienkach</t>
  </si>
  <si>
    <t>1/2018 - 12/2021</t>
  </si>
  <si>
    <t>1/0776/18</t>
  </si>
  <si>
    <t>Munk Michal, doc. RNDr., PhD.</t>
  </si>
  <si>
    <t>Optimalizácia obsahu a štruktúry zverejňovaných informácií v rámci Pilieru 3 na základe modelovania ich využívania stakeholdermi komerčnej banky</t>
  </si>
  <si>
    <t>1/0815/18</t>
  </si>
  <si>
    <t>Valovičová Ľubomíra, PaedDr., PhD.</t>
  </si>
  <si>
    <t>Rozvoj kognitívnych kompetencií detí v podmienkach materskej školy pomocou fyzikálneho experimentu</t>
  </si>
  <si>
    <t>1/2018 - 12/2026</t>
  </si>
  <si>
    <t>1/0438/16</t>
  </si>
  <si>
    <t>Solgajová Andrea, PhDr., PhD.</t>
  </si>
  <si>
    <t>Osobnostné a situačné prediktory zvládania záťaže u pacientov s kardiovaskulárnym ochorením</t>
  </si>
  <si>
    <t>1/2016 - 12/2018</t>
  </si>
  <si>
    <t>1/0577/16</t>
  </si>
  <si>
    <t>Popelková Marta, doc. PhDr., PhD.</t>
  </si>
  <si>
    <t>Osobnostné a interpersonálne faktory adaptívneho vývinu adolescentov v kontexte školského prostredia</t>
  </si>
  <si>
    <t>1/0606/16</t>
  </si>
  <si>
    <t>Gažiková Elena, PhDr., PhD.</t>
  </si>
  <si>
    <t>Potenciál zabezpečenia a výkonu profesionálneho rodičovstva</t>
  </si>
  <si>
    <t>2/0063/16</t>
  </si>
  <si>
    <t>Hyperlexikón literárnovedných pojmov a kategórií II</t>
  </si>
  <si>
    <t>1/0034/17</t>
  </si>
  <si>
    <t>Németh Zoltán, Dr. habil. Mgr., PhD.</t>
  </si>
  <si>
    <t>Transkulturalizmus a bilingvizmus v slovenskej a v maďarskej literatúre</t>
  </si>
  <si>
    <t>1/2017 - 12/2019</t>
  </si>
  <si>
    <t>1/0629/17</t>
  </si>
  <si>
    <t>Zelenka Miloš, Prof. PhDr., DrSc.</t>
  </si>
  <si>
    <t>Etnické stereotypy v literatúre krajín V4</t>
  </si>
  <si>
    <t>1/0170/18</t>
  </si>
  <si>
    <t>Vančo Ildikó, Dr.habil. Mgr., PhD.</t>
  </si>
  <si>
    <t>Menšinová varieta maďarského jazyka na Slovensku</t>
  </si>
  <si>
    <t>1/0169/18</t>
  </si>
  <si>
    <t>Csapó János, Dr. habil., PhD.</t>
  </si>
  <si>
    <t>Kreatívny cestovný ruch ako nový produkt cestovného ruchu na Slovensku</t>
  </si>
  <si>
    <t>1/0208/15</t>
  </si>
  <si>
    <t>Romsauer Peter, prof. PhDr., CSc.</t>
  </si>
  <si>
    <t>Človek a hory v priebehu času - od pravekých hradísk k stredovekým hradom.</t>
  </si>
  <si>
    <t>2/0036/15</t>
  </si>
  <si>
    <t>Brhlíková Radoslava, Mgr., PhD.</t>
  </si>
  <si>
    <t>Národnoštátne záujmy SR v medzinárodných vzťahoch v post-integračnom období</t>
  </si>
  <si>
    <t>2/0182/15</t>
  </si>
  <si>
    <t>Kralčák Ľubomír, prof. PhDr., CSc.</t>
  </si>
  <si>
    <t>Jazyková norma a jej kodifikácia</t>
  </si>
  <si>
    <t>2/0200/15</t>
  </si>
  <si>
    <t>Gromová Edita, prof. PhDr., CSc.</t>
  </si>
  <si>
    <t>Preklad ako súčasť dejín kultúrneho priestoru II. Fakty, javy a osobnosti prekladových aktivít v slovenskom kultúrnom priestore a podoby ich fungovania v ňom.</t>
  </si>
  <si>
    <t>3/2015 - 12/2018</t>
  </si>
  <si>
    <t>1/0680/16</t>
  </si>
  <si>
    <t>Bujna Jozef, prof., CSc.</t>
  </si>
  <si>
    <t>Výzbroj z bojovníckych hrobov na území stredného Podunajska ako indikátor teritoriálnej, kultúrno-historickej a sociálnej identity vedúcej vrstvy keltskej spoločnosti</t>
  </si>
  <si>
    <t>1/0124/16</t>
  </si>
  <si>
    <t>Pružinec Tomáš, doc. ThDr. PhDr., PhD.</t>
  </si>
  <si>
    <t>Ruská a slovenská filozofia osoby v lingvistických a filozofických súvislostiach</t>
  </si>
  <si>
    <t>1/0318/16</t>
  </si>
  <si>
    <t>Jakubovská Viera, doc. Mgr., PhD.</t>
  </si>
  <si>
    <t>Problémy tela a telesnosti v kontexte súčasnej slovenskej kultúry</t>
  </si>
  <si>
    <t>3/2016 - 11/2018</t>
  </si>
  <si>
    <t>1/0488/16</t>
  </si>
  <si>
    <t>Kultúrny potenciál Slovákov žijúcich v Rumunsku</t>
  </si>
  <si>
    <t>1/0451/16</t>
  </si>
  <si>
    <t>Muránska Natália, prof., PhD.</t>
  </si>
  <si>
    <t xml:space="preserve">Recepcia a translácia ruskej literatúry v interkultúrnom dialógu troch kultúrnych priestorov (ruského, slovenského a nemeckého) </t>
  </si>
  <si>
    <t>1/0888/16</t>
  </si>
  <si>
    <t>Korený Peter, doc. PhDr., PhD.</t>
  </si>
  <si>
    <t>Spory o etickú neutralitu štátu a konflikty tolerancie v modernej pluralitnej spoločnosti</t>
  </si>
  <si>
    <t>1/0461/16</t>
  </si>
  <si>
    <t>Malíčková Michaela, doc. PhDr., PhD.</t>
  </si>
  <si>
    <t>Re-interpretácia obrazov kultúrnej pamäti v súčasnej estetickej a umeleckej reflexii</t>
  </si>
  <si>
    <t>2/0037/17</t>
  </si>
  <si>
    <t>Borzová Zuzana, doc. Mgr., PhD.</t>
  </si>
  <si>
    <t>Úloha materiálnej kultúry pri formovaní ekonomických, sociálnych a interetnických väzieb v stredovekých komunitách</t>
  </si>
  <si>
    <t>4/2017 - 12/2019</t>
  </si>
  <si>
    <t>1/0371/17</t>
  </si>
  <si>
    <t>Etnológia v regiónoch. Dejiny slovenskej etnológie od 20. storočia na základe výskumu vybraných osobností z regionálnych inštitúcií</t>
  </si>
  <si>
    <t>1/0852/17</t>
  </si>
  <si>
    <t>Garaj Bernard, prof. PaedDr., CSc.</t>
  </si>
  <si>
    <t>Podoby a spoločenské funkcie tradičnej hudby a tanca v súčasnosti</t>
  </si>
  <si>
    <t>1/0208/17</t>
  </si>
  <si>
    <t>Wiedermann Egon, prof. PhDr., CSc.</t>
  </si>
  <si>
    <t>Z pontských stepi na západ - ku Karpatom a Dunaju</t>
  </si>
  <si>
    <t>2/0027/17</t>
  </si>
  <si>
    <t>Marková Dagmar, prof. PhDr., PhD.</t>
  </si>
  <si>
    <t>Tradičné a alternatívne rodičovstvá 21. storočia: motivácie, dilemy a konzekvencie</t>
  </si>
  <si>
    <t>4/2017 - 12/2020</t>
  </si>
  <si>
    <t>1/0426/17</t>
  </si>
  <si>
    <t>Čechová Marianna, Mgr., PhD.</t>
  </si>
  <si>
    <t>Ikonizácia utrpenia a jeho zmyslu v slovesnom, umeleckom a kultúrnom obraze I. (intersemiotická, interdisciplinárna a medzikultúrna rekognoskácia)</t>
  </si>
  <si>
    <t>1/0399/18</t>
  </si>
  <si>
    <t>Hajnalová Mária, doc. Mgr., PhD.</t>
  </si>
  <si>
    <t>Dynamika zmien prírodného prostredia a využívanie krajiny v dobe bronzovej a železnej v severnej časti Západných Karpát</t>
  </si>
  <si>
    <t>3/2018 - 12/2021</t>
  </si>
  <si>
    <t>1/0006/18</t>
  </si>
  <si>
    <t>Glejtek Miroslav, doc. Ing. PhDr., PhD.</t>
  </si>
  <si>
    <t>Imago episcopi - moc biskupa a jej prezentácia v stredoveku</t>
  </si>
  <si>
    <t>3/2018 - 12/2020</t>
  </si>
  <si>
    <t>1/0093/18</t>
  </si>
  <si>
    <t>Arpáš Róbert, PhDr., PhD.</t>
  </si>
  <si>
    <t>Od demokracie k autoritárstvu. Zmeny slovenskej spoločnosti počas autonómie (1938-1939) na príklade Ponitria</t>
  </si>
  <si>
    <t>1/0291/18</t>
  </si>
  <si>
    <t>Sťahel Richard, doc., PhD.</t>
  </si>
  <si>
    <t>Historicko-filozofická analýza environmentálneho myslenia, skúmanie jeho vplyvov na etické, právne a politické myslenie a jeho spoločenská odozva</t>
  </si>
  <si>
    <t>1/0040/18</t>
  </si>
  <si>
    <t>Ivanič Peter, prof. PhDr., PhD.</t>
  </si>
  <si>
    <t>Stredoveké historické cesty na juhozápadnom Slovensku v kontexte stredoeurópskej dopravnej siete a ich odkaz pre súčasnosť</t>
  </si>
  <si>
    <t>1/0192/18</t>
  </si>
  <si>
    <t>Spálová Lucia, doc. Mgr., PhD.</t>
  </si>
  <si>
    <t>Formovanie postojov generácie Y v geografickom priestore V4 k problematike migrantov prostredníctvom digitálnej komunikácie na sociálnych sieťach</t>
  </si>
  <si>
    <t>1/0282/18</t>
  </si>
  <si>
    <t>Fuják Július, prof. PhDr.,PphD.</t>
  </si>
  <si>
    <t>Charakter a vývoj nezávislej kultúry a umenia na Slovensku po roku 1989</t>
  </si>
  <si>
    <t>1/0809/18</t>
  </si>
  <si>
    <t>Model hodnotenia kvality strojového prekladu a typológia chýb</t>
  </si>
  <si>
    <t>1/0637/16</t>
  </si>
  <si>
    <t>Máčajová Monika, doc. PaedDr., PhD.</t>
  </si>
  <si>
    <t>Vývoj diagnostického nástroja na hodnotenie úrovne fonematického uvedomovania u detí v predškolskom veku</t>
  </si>
  <si>
    <t>1/0454/16</t>
  </si>
  <si>
    <t>Horička Pavol, PaedDr., PhD.</t>
  </si>
  <si>
    <t>Komplexná pohybová schopnosť agilita a možnosti jej rozvoja vo vybraných športoch</t>
  </si>
  <si>
    <t>2/0050/17</t>
  </si>
  <si>
    <t>Hudobná topografia Slovenska v premennách storočí</t>
  </si>
  <si>
    <t>2/2017 - 12/2020</t>
  </si>
  <si>
    <t>1/0062/17</t>
  </si>
  <si>
    <t>Kráľová Zdena, doc. PaedDr., PhD.</t>
  </si>
  <si>
    <t>Úzkosť z hovorenia v angličtine u učiteľov anglického jazyka na Slovensku</t>
  </si>
  <si>
    <t>1/0122/17</t>
  </si>
  <si>
    <t>Čerešník Michal, PhDr., PhD.</t>
  </si>
  <si>
    <t>Rizikové správanie a pripútanie dospievajúcich vo veku 10 až 15 rokov</t>
  </si>
  <si>
    <t>2/2017 - 12/2019</t>
  </si>
  <si>
    <t>1/0098/17</t>
  </si>
  <si>
    <t>Fenycvesiová Lívia, doc. PaedDr., PhD.</t>
  </si>
  <si>
    <t>Individuálna koncepcia a stratégia vyučovania v kontexte profesijného života učiteľa</t>
  </si>
  <si>
    <t>1/0027/17</t>
  </si>
  <si>
    <t>Šimonek Jaromír, prof. PaedDr., PhD.</t>
  </si>
  <si>
    <t>Možnosti genetického testovania pri identifikácii športového talentu</t>
  </si>
  <si>
    <t>1/0410/17</t>
  </si>
  <si>
    <t>Kanásová Janka, doc. PaedDr., PhD.</t>
  </si>
  <si>
    <t xml:space="preserve">Zmeny úrovne svalovej nerovnováhy, držania tela a flexibility u športovcov </t>
  </si>
  <si>
    <t>1/0001/18</t>
  </si>
  <si>
    <t>Határ Ctibor, doc. PaedDr., PhD.</t>
  </si>
  <si>
    <t>Príprava na starnutie a starobu – možnosti andragogickej intervencie</t>
  </si>
  <si>
    <t>1/0100/18</t>
  </si>
  <si>
    <t>Hollá Katarína, doc. PaedDr., PhD.</t>
  </si>
  <si>
    <t>Self-sexting a peer-sexting a možnosti pedagogického ovplyvňovania</t>
  </si>
  <si>
    <t>1/0668/18</t>
  </si>
  <si>
    <t>Depešová Jana, doc. PaedDr., PhD.</t>
  </si>
  <si>
    <t>Predikovanie vplyvu kvality vnútorného prostredia na efektívne riadenie a zvýšenie úrovne vzdelávacieho procesu</t>
  </si>
  <si>
    <t>KEGA</t>
  </si>
  <si>
    <t>031UKF-4/2016</t>
  </si>
  <si>
    <t>Bauerová Mária, prof. RNDr., PhD.</t>
  </si>
  <si>
    <t>Modernizácia a zatraktívnenie výučby všeobecnej a molekulárnej toxikológie živočíchov ako ťažiskových jednotiek nových študijných programov</t>
  </si>
  <si>
    <t>025UKF-4/2016</t>
  </si>
  <si>
    <t>Krumpálová Zuzana, doc. RNDr., PhD.</t>
  </si>
  <si>
    <t>Živočíchy v antropogénneom prostredí -vysokoškolská učebnica, e-learning</t>
  </si>
  <si>
    <t>016UKF-4/2016</t>
  </si>
  <si>
    <t>Páleníková Kitti, RNDr., PhD.</t>
  </si>
  <si>
    <t>Implementácia konštruktivisticky orientovaného vyučovania matematiky s dôrazom na aktívne nadobúdanie poznatkov žiakmi v kontexte bilingválneho vzdelávania</t>
  </si>
  <si>
    <t>062UKF-4/2016</t>
  </si>
  <si>
    <t>Illášová Ľudmila, doc. RNDr., PhD.</t>
  </si>
  <si>
    <t>Drahé kamene - sprievodca zbierkovým fondom Gemologického ústavu FPV UKF v Nitre.</t>
  </si>
  <si>
    <t>039UKF-4/2017</t>
  </si>
  <si>
    <t>Celoživotná podpora učiteľov stredných škôl pre kvalitné vyučovanie - fyzikálne experimenty</t>
  </si>
  <si>
    <t>044UKF-4/2017</t>
  </si>
  <si>
    <t>Feszterová Melánia, doc. Ing., PhD.</t>
  </si>
  <si>
    <t>Modernizácia výučby a interdisciplinárneho prístupu v rámci kategórie odpad a odpadové hospodárstvo</t>
  </si>
  <si>
    <t>041UK-4/2017</t>
  </si>
  <si>
    <t>Inovácia pregraduálnej prípravy učiteľov v oblasti didakticko-technologických kompetencií</t>
  </si>
  <si>
    <t>029UKF-4/2018</t>
  </si>
  <si>
    <t>Skalka Ján, RNDr., PhD.</t>
  </si>
  <si>
    <t>Inovatívne metódy vo výučbe programovania v príprave učiteľov a IT odborníkov</t>
  </si>
  <si>
    <t>032UKF-4/2018</t>
  </si>
  <si>
    <t>Prehľad metód a návrh uplatnenia koncepcie Ekosystémových služieb v študijnom programe Environmentalistika</t>
  </si>
  <si>
    <t>020KU-4/2018</t>
  </si>
  <si>
    <t>Fulier Jozef, prof. RNDr., CSc.</t>
  </si>
  <si>
    <t>Osobnosti slovenskej matematiky - životné vzory pre budúce generácie</t>
  </si>
  <si>
    <t>018UKF-4/2016</t>
  </si>
  <si>
    <t>Archalousová Alexandra, doc. PhDr., PhD.</t>
  </si>
  <si>
    <t>Implementácia ošetrovateľských intervencií do multimediálnych technológií v príprave sestier</t>
  </si>
  <si>
    <t>026UK-4/2017</t>
  </si>
  <si>
    <t>Mankovecká Monika, PhDr., PhD.</t>
  </si>
  <si>
    <t>Optimalizácia fyzikálneho kurikula - predpoklad pre vytváranie moderných didaktických prostriedkov v edukačnom procese lekárskych a nelekárskych študijných programov</t>
  </si>
  <si>
    <t>5/2017 - 12/2019</t>
  </si>
  <si>
    <t>051UKF-4/2016</t>
  </si>
  <si>
    <t>Michalík Boris, doc. PhDr., PhD.</t>
  </si>
  <si>
    <t>Kultúra dolnozemských Slovákov - moderná edukačná stratégia</t>
  </si>
  <si>
    <t>044UKF-4/2016</t>
  </si>
  <si>
    <t>Máhrik Tibor, PhDr. Ing., PhD.</t>
  </si>
  <si>
    <t xml:space="preserve">"Nanoetika" tvorba vysokoškolskej učebnice a webovej platformy pre I. a II. stupeň </t>
  </si>
  <si>
    <t>057UKF-4/2017</t>
  </si>
  <si>
    <t>Švarbová Eva, doc. PhDr., PhD.</t>
  </si>
  <si>
    <t>Súčasná frankofónna literatúra ako komplexný nástroj prípravy budúcich učiteľov francúzskeho jazyka</t>
  </si>
  <si>
    <t>049UK-4/2017</t>
  </si>
  <si>
    <t>Michalec Milan, PhDr., PhD.</t>
  </si>
  <si>
    <t>Hudobná tvorba ako prostriedok rozvoja kľúčových kompetencií</t>
  </si>
  <si>
    <t>3/2017 - 12/2018</t>
  </si>
  <si>
    <t>004UKF-4/2018</t>
  </si>
  <si>
    <t>Európsky stredovek interaktívne</t>
  </si>
  <si>
    <t>037UKF-4/2018</t>
  </si>
  <si>
    <t>043UKF-4/2018</t>
  </si>
  <si>
    <t>Hlavatá Renáta, PaedDr., PhD.</t>
  </si>
  <si>
    <t>Jazyk ako text. Vysokoškolský učebný materiál z praktickej štylistiky a didaktiky slovenského jazyka</t>
  </si>
  <si>
    <t>3/2018 - 12/2019</t>
  </si>
  <si>
    <t>050UKF-4/2018</t>
  </si>
  <si>
    <t>Šavelová Monika, PaedDr., PhD.</t>
  </si>
  <si>
    <t>Hermeneutika talianskej literatúry (od stredoveku po renesanciu)</t>
  </si>
  <si>
    <t>004UCM-4/2018</t>
  </si>
  <si>
    <t>Krno Svetozár, prof. PhDr., CSc.</t>
  </si>
  <si>
    <t>Čína v súčasných medzinárodných vzťahoch</t>
  </si>
  <si>
    <t>003UKF-4/2016</t>
  </si>
  <si>
    <t>Broďáni Jaroslav, doc. PaedDr., PhD.</t>
  </si>
  <si>
    <t>Pohybová aktivita a kvalita života žiakov stredných škôl</t>
  </si>
  <si>
    <t>014UKF-4/2016</t>
  </si>
  <si>
    <t>Tureková Ivana, doc. Ing., PhD.</t>
  </si>
  <si>
    <t>Manuál predikovania kvality prostredia v školských budovách</t>
  </si>
  <si>
    <t>039UKF-4/2016</t>
  </si>
  <si>
    <t>Blažeková Miroslava, PhDr., PhD.</t>
  </si>
  <si>
    <t>Princípy Orffovho Schulwerku a ich aplikácia vo vzdelávaní učiteľov</t>
  </si>
  <si>
    <t>007UK-4/2016</t>
  </si>
  <si>
    <t>Pisoňová Mária, doc. PaedDr., PhD.</t>
  </si>
  <si>
    <t>Príprava a tvorba terminologického a výkladového slovníka školského manažmentu pre študijné odbory učiteľstva a prípravu vedúcich pedagogických zamestnancov s následným doplnením jeho funkcionalít v e</t>
  </si>
  <si>
    <t>006UKF-4/2017</t>
  </si>
  <si>
    <t>Kontrastívna analýza ako efektívna podporná metóda vyučovania anglickej výslovnosti na ZŠ</t>
  </si>
  <si>
    <t>011UKF-4/2017</t>
  </si>
  <si>
    <t>Bánesz Gabriel, doc. PaedDr., PhD.</t>
  </si>
  <si>
    <t>Vzdialené laboratória v dištančných formách vzdelávania</t>
  </si>
  <si>
    <t xml:space="preserve">1/2017 - 12/2018 </t>
  </si>
  <si>
    <t>040UKF-4/2017</t>
  </si>
  <si>
    <t>Štrbák Pandiová Iveta, Mgr., PhD.</t>
  </si>
  <si>
    <t>Nonartificiálna hudba vo vokálnej edukácii</t>
  </si>
  <si>
    <t>2/2017 - 6/2019</t>
  </si>
  <si>
    <t>021UKF-4/2018</t>
  </si>
  <si>
    <t>Hašková Alena, prof. PaedDr., CSc.</t>
  </si>
  <si>
    <t>Tvorba učebných materiálov podporujúcich orientáciu žiakov ZŠ na študijné programy technického charakteru</t>
  </si>
  <si>
    <t>4/2018 - 12/2020</t>
  </si>
  <si>
    <t>023UKF-4/2018</t>
  </si>
  <si>
    <t>Brezina Pavol, Mgr., PhD.</t>
  </si>
  <si>
    <t>Rozšírené možnosti aplikácie informačno-komunikačných technológií v hudobnom vzdelávaní</t>
  </si>
  <si>
    <t>034UKF-4/2018</t>
  </si>
  <si>
    <t>Smolík Pavol, prof. PhDr., ArtD.</t>
  </si>
  <si>
    <t>Pedagogické pôsobenie Divadla fórum v procese resocializácie látkovo a nelátkovo závislých</t>
  </si>
  <si>
    <t>019UMB-4/2018</t>
  </si>
  <si>
    <t>Lukáčová Danka, doc. PaedDr., PhD.</t>
  </si>
  <si>
    <t>Diverzifikácia a posilnenie pregraduálnej prípravy budúcich učiteľov s dôrazom na technické vzdelávanie</t>
  </si>
  <si>
    <t xml:space="preserve">Ministerstvo zdravotníctva SR </t>
  </si>
  <si>
    <t>2016/9-UKFN-1</t>
  </si>
  <si>
    <t>Petrovičová Ida, doc. Ing., PhD.</t>
  </si>
  <si>
    <t>Vzťah medzi zdravím dieťaťa a prenatálnou environmentálnou expozíciou ftalátom a bisfenolom A, PRENATAL</t>
  </si>
  <si>
    <t xml:space="preserve">7/2017 - 12/2019 </t>
  </si>
  <si>
    <t>Slovenská agentúra životného prostredia</t>
  </si>
  <si>
    <t>01/2018/SUB 03</t>
  </si>
  <si>
    <t>Spracovanie vybraných kapitol analytickej, syntézovej a návrhovej časti Regionálneho územného systému ekologickej stability (RÚSES) pre vybrané okresy (DS, GA, HC, NR, SA, TO)</t>
  </si>
  <si>
    <t>6/2018 - 12/2019</t>
  </si>
  <si>
    <t>EU LIFE program</t>
  </si>
  <si>
    <t>ZML-2018/1-743:191006</t>
  </si>
  <si>
    <t xml:space="preserve">Monitoring vplyvu projektu na ekosystémové funkcie (Aktivita D.4 v rámci projektu LIFE14 NAT/SK/001306  Obnova a manažment dunajských lužných biotopov) </t>
  </si>
  <si>
    <t>9/2018 - 12/2021</t>
  </si>
  <si>
    <t>A care, s.r.o.</t>
  </si>
  <si>
    <t>ZML-2017/1-891:191006</t>
  </si>
  <si>
    <t>Beťková Melánia, PhDr., PhD.</t>
  </si>
  <si>
    <t>Výskum efektu zdravotníckej pomôcky „Hydrogél na ošetrenie rán Microdacyn“ v procese hojenia chronických rán</t>
  </si>
  <si>
    <t>11/2017 - 11/2018</t>
  </si>
  <si>
    <t>Fond na podporu umenia</t>
  </si>
  <si>
    <t>18-311-03163</t>
  </si>
  <si>
    <t>Inštitorisová Dagmar, prof. PhDr., PhD.</t>
  </si>
  <si>
    <t>Čítanie v mysli scénografa (Jozefa Cillera)</t>
  </si>
  <si>
    <t>3/2018 - 12/2018</t>
  </si>
  <si>
    <t>18-351-03171</t>
  </si>
  <si>
    <t>Milan Rastislav Štefánik v dramatickej tvorbe na Slovensku a v Čechách</t>
  </si>
  <si>
    <t>18-152-04328</t>
  </si>
  <si>
    <t>Farby, ľudia a hory Ďalekého východu</t>
  </si>
  <si>
    <t>7/2018 - 6/2019</t>
  </si>
  <si>
    <t>7RP - EÚ</t>
  </si>
  <si>
    <t>Z</t>
  </si>
  <si>
    <t>PIRSES-GA-2013-612536</t>
  </si>
  <si>
    <t>Drlík Martin, Mgr., PhD.</t>
  </si>
  <si>
    <t>International Research Network Framework for Study and Development of New Tools and Methods for Advanced Pedagogical Science in the Field of ICT Instruments, e-learning and Intercultural Competences</t>
  </si>
  <si>
    <t>1/2014 - 5/2018</t>
  </si>
  <si>
    <t>Horizon 2020</t>
  </si>
  <si>
    <t>H2020-733032</t>
  </si>
  <si>
    <t>European Human Biomonitoring Initiative HBM4EU</t>
  </si>
  <si>
    <t>4376/2018/GI</t>
  </si>
  <si>
    <t>Vančo Ildikó, Dr. habil. Mgr., PhD.</t>
  </si>
  <si>
    <t>Zmapovanie osvedčených postupov a skúseností s cieľom modernizácie a skvalitnenia vyučovania štátneho jazyka v susedných krajinách s Maďarskom</t>
  </si>
  <si>
    <t>9/2018 - 3/2019</t>
  </si>
  <si>
    <t>Evropská kulturní stezka sv. Cyrila a Metoděje, Zlín</t>
  </si>
  <si>
    <t>ZML-2018/1-881:191006</t>
  </si>
  <si>
    <t>Cyrilometodějská tradice v novodobých československých dějinách</t>
  </si>
  <si>
    <t>11/2018 - 12/2018</t>
  </si>
  <si>
    <t>Poskytovateľ finančných prostriedkov (grantová agentúra, objednávateľ)</t>
  </si>
  <si>
    <t>Nitra a nitriansky región v čase totality 1393-1945</t>
  </si>
  <si>
    <t>Erasmus+</t>
  </si>
  <si>
    <t>2016-1-DE01-KA203-002910</t>
  </si>
  <si>
    <t>Čeretková Soňa, doc. PaedDr., PhD.</t>
  </si>
  <si>
    <t>IncluSMe; Intercultural learning in mathematics and science education</t>
  </si>
  <si>
    <t>9/2016 - 6/2020</t>
  </si>
  <si>
    <t>2017-1-AT01-KA201-035005</t>
  </si>
  <si>
    <t>Innovative Mathematics Learning Software for Migrant Students</t>
  </si>
  <si>
    <t>9/2017 - 12/2019</t>
  </si>
  <si>
    <t>2017-1-DE01-KA203-003577</t>
  </si>
  <si>
    <t>Mobile Math Trails in Europe</t>
  </si>
  <si>
    <t>9/2017 - 12/2020</t>
  </si>
  <si>
    <t>2018-1-SK01-KA203-046382</t>
  </si>
  <si>
    <t>Work-based Learning in Future IT Professionals Education</t>
  </si>
  <si>
    <t>9/2018 - 8/2021</t>
  </si>
  <si>
    <t>2018-1-SK01-KA201-046312</t>
  </si>
  <si>
    <t>BIOPROFILES - Implementation of practical environmental education in schools</t>
  </si>
  <si>
    <t>9/2018 - 8/2020</t>
  </si>
  <si>
    <t>2017-1-UK01-KA201-036611</t>
  </si>
  <si>
    <t>Rosinský Rastislav, doc. PhDr., PhD.</t>
  </si>
  <si>
    <t>Using a GAmes approach to TEach children about discriminatory BULLying (GATE-BULL)</t>
  </si>
  <si>
    <t>9/2017 - 2/2020</t>
  </si>
  <si>
    <t>2016-1-BG01-KA203-023719</t>
  </si>
  <si>
    <t>Balla Štefan, RNDr., PhD.</t>
  </si>
  <si>
    <t>DigiThink: Design thinking for digital innovation</t>
  </si>
  <si>
    <t>9/2016 - 8/2018</t>
  </si>
  <si>
    <t>2016-2557/001-001</t>
  </si>
  <si>
    <t>Reid Eva, doc. Mgr., PhD.</t>
  </si>
  <si>
    <t>Developing Trans-regional information literacy for lifelong learning and the knowledge economy- DIREKT</t>
  </si>
  <si>
    <t>2017-1-SK-01-KA201-035321</t>
  </si>
  <si>
    <t>Grofčíková Soňa, PaedDr., PhD.</t>
  </si>
  <si>
    <t>Playing-2-gether: Teacher sensitivity as a basis for inclusion in preschool</t>
  </si>
  <si>
    <t>10/2017 - 8/2019</t>
  </si>
  <si>
    <t>ZML-2016/1-942:191006</t>
  </si>
  <si>
    <t>Paška Ľubomír, Mgr., PhD.</t>
  </si>
  <si>
    <t>„Do it yourself! A participative approach to increase participation and egagement of high schol students in physical education and sport classes.“</t>
  </si>
  <si>
    <t>1/2017 - 12/2018</t>
  </si>
  <si>
    <t>UKF</t>
  </si>
  <si>
    <t>2016-1-SK01-KA107-022167</t>
  </si>
  <si>
    <t>Miššíková Gabriela, prof. PhDr., CSc.</t>
  </si>
  <si>
    <t>Mobility študentov as zamestnancov vysokých škôl medzi krajinami programu a partnerskými krajinami</t>
  </si>
  <si>
    <t>6/2016 - 5/2018</t>
  </si>
  <si>
    <t>2017-1-SK01-KA103-034994</t>
  </si>
  <si>
    <t>Mobility študentov as zamestnancov vysokých škôl medzi krajinami programu</t>
  </si>
  <si>
    <t>6/2017 - 9/2018</t>
  </si>
  <si>
    <t>2018-1-SK01-KA103-046063</t>
  </si>
  <si>
    <t>Pavlíková Martina, PhDr., PhD.</t>
  </si>
  <si>
    <t>Mobility študentov a zamestnancov vysokých škôl medzi krajinami programu</t>
  </si>
  <si>
    <t>6/2018 - 9/2019</t>
  </si>
  <si>
    <t>2018-1-SK01-KA107-046122</t>
  </si>
  <si>
    <t>Mobility študentov a zamestnancov vysokých škôl medzi krajinami programu a partnerskými krajinami</t>
  </si>
  <si>
    <t>6/2018 - 7/2020</t>
  </si>
  <si>
    <t>Vyšegrádsky fond</t>
  </si>
  <si>
    <t>ZML-2017/1-521-191006</t>
  </si>
  <si>
    <t>Kalechyts Alena, doc., CSc.</t>
  </si>
  <si>
    <t>Vyšegrad 4 - Východné partnerstvo</t>
  </si>
  <si>
    <t>2/2017 - 3/2018</t>
  </si>
  <si>
    <t>ZML-2018/1-712:191006</t>
  </si>
  <si>
    <t>Perez Emília, Mgr., PhD.</t>
  </si>
  <si>
    <t>Vyšehradský štipendijný program Ina Sitnic</t>
  </si>
  <si>
    <t>9/2018 - 7/2019</t>
  </si>
  <si>
    <t>Ministerstvo ĽZ MR</t>
  </si>
  <si>
    <t>46075-4/2017/FOKT</t>
  </si>
  <si>
    <t>Bárcziová Žofia, Dr. habil. PaedDr., PhD.</t>
  </si>
  <si>
    <t>Makovecz Program</t>
  </si>
  <si>
    <t>10/2017 - 7/2018</t>
  </si>
  <si>
    <t>22020-3/2018/FOKT</t>
  </si>
  <si>
    <t>7/2018 - 8/2019</t>
  </si>
  <si>
    <t>17151-1/2017/FOKT</t>
  </si>
  <si>
    <t>Podpora vysokoškolského vzdelávania v maďarskom jazyku</t>
  </si>
  <si>
    <t>1/2017 - 7/2018</t>
  </si>
  <si>
    <t>20908-1/2018/FOKT</t>
  </si>
  <si>
    <t>8/2018 - 7/2019</t>
  </si>
  <si>
    <t>Bethlen Gábor Alap</t>
  </si>
  <si>
    <t>MKO-SK-1-2018/1-000032</t>
  </si>
  <si>
    <t>Pintérová Beáta, Mgr., PhD.</t>
  </si>
  <si>
    <t>100 év - sok vagy kevés? Előadássorozat a nyitrai magyar egyetemisták számára (az Osztrák-Magyar Monarchia megszűnésének 100-ig évfordulója alkalmábó</t>
  </si>
  <si>
    <t>6/2018 - 12/2018</t>
  </si>
  <si>
    <t>L-Agence universitaire de la Francophonie</t>
  </si>
  <si>
    <t>ZML-2017/1-448-191006</t>
  </si>
  <si>
    <t>Tardy Stéphane, Mgr.</t>
  </si>
  <si>
    <t xml:space="preserve">Podpora frankofónneho lektora </t>
  </si>
  <si>
    <t>9/2017 - 8/2018</t>
  </si>
  <si>
    <t>MZV Talianskej republiky</t>
  </si>
  <si>
    <t>IT-No-021</t>
  </si>
  <si>
    <t>Rusnáková Natália, PhDr., PhD.</t>
  </si>
  <si>
    <t>Dotácia na rozvoj talianskej kultúry a jazyka vo svete</t>
  </si>
  <si>
    <t>9/2018 - 8/2019</t>
  </si>
  <si>
    <t>MZVaEZ SR</t>
  </si>
  <si>
    <t>MVZP-STRATCOM/2018/7</t>
  </si>
  <si>
    <t>Kočnerová Mária, PhDr., PhD.</t>
  </si>
  <si>
    <t>Osobnosti slovenskej diplomacie</t>
  </si>
  <si>
    <t>10/2018 - 3/2019</t>
  </si>
  <si>
    <t>MŠVVaŠ SR</t>
  </si>
  <si>
    <t>001UKF-2/2016</t>
  </si>
  <si>
    <t>Internacionalizácia procesu vzdelávania a akademického prostredia na UKF v Nitre</t>
  </si>
  <si>
    <t>ZML-2018/1-945:191006</t>
  </si>
  <si>
    <t>Sollár Tomáš, prof. PhDr., PhD.</t>
  </si>
  <si>
    <t>Integrácia vzdelávania a výskumu na UKF s ohľadom na spoločenské potreby a požiadavky praxe</t>
  </si>
  <si>
    <t>7/2018 - 12/2019</t>
  </si>
  <si>
    <r>
      <t>T</t>
    </r>
    <r>
      <rPr>
        <sz val="12"/>
        <rFont val="Calibri"/>
        <family val="2"/>
        <charset val="238"/>
      </rPr>
      <t>ö</t>
    </r>
    <r>
      <rPr>
        <sz val="12"/>
        <rFont val="Times New Roman"/>
        <family val="1"/>
        <charset val="238"/>
      </rPr>
      <t>r</t>
    </r>
    <r>
      <rPr>
        <sz val="12"/>
        <rFont val="Calibri"/>
        <family val="2"/>
        <charset val="238"/>
      </rPr>
      <t>ö</t>
    </r>
    <r>
      <rPr>
        <sz val="12"/>
        <rFont val="Times New Roman"/>
        <family val="1"/>
        <charset val="238"/>
      </rPr>
      <t>k Ľuboš, PhDr., PhD.</t>
    </r>
  </si>
  <si>
    <t>Podpora inklúzie a prístukpnosti akademického prostredia (pre študentov so ŠP) na UKF v Nitre</t>
  </si>
  <si>
    <t>OP ĽZ</t>
  </si>
  <si>
    <t>ITMS 312011F057</t>
  </si>
  <si>
    <t>IT Akadémia – vzdelávanie pre 21.storočie</t>
  </si>
  <si>
    <t>3/2017 - 10/2020</t>
  </si>
  <si>
    <t>spolufinancovanie</t>
  </si>
  <si>
    <t>Fond na podporu kultúry národnostných menšín</t>
  </si>
  <si>
    <t>18-120-00367</t>
  </si>
  <si>
    <t>Týždeň rómskej kultúry</t>
  </si>
  <si>
    <t>2/2018 - 12/2018</t>
  </si>
  <si>
    <t>18-150-00370</t>
  </si>
  <si>
    <t>Romologické diskurzy RODI (Vakeras pal o Roma 2018): Rómovia v slovenskej spoločnosti 2018</t>
  </si>
  <si>
    <t>4/2018 - 12/2018</t>
  </si>
  <si>
    <t>18-245-01155</t>
  </si>
  <si>
    <t>Vznik internetovej stránky romologicke.studie</t>
  </si>
  <si>
    <t>5/2018 - 2/2019</t>
  </si>
  <si>
    <t>18-220-01067</t>
  </si>
  <si>
    <t>Benyovszky Kristián, Dr. habil. PaedDr., PhD.</t>
  </si>
  <si>
    <t>Partitúra</t>
  </si>
  <si>
    <t>18-120-01362</t>
  </si>
  <si>
    <t>Tóth Anikó, Mgr., PhD.</t>
  </si>
  <si>
    <t>Literatúra tvárou v tvár</t>
  </si>
  <si>
    <t>18-130-01366</t>
  </si>
  <si>
    <t>Legere</t>
  </si>
  <si>
    <t>18-322-00283</t>
  </si>
  <si>
    <t>Józsa Mónika, Mgr., ArtD.</t>
  </si>
  <si>
    <t>Veni, veni Emmanuel! Advent v čare zborovej hudby</t>
  </si>
  <si>
    <t>9/2018 - 12/2018</t>
  </si>
  <si>
    <t>18-513-03652</t>
  </si>
  <si>
    <t>Tomková Viera, doc. PaedDr., PhD.</t>
  </si>
  <si>
    <t>Nákup vedeckej a odbornej literatúry pre Univerzitnú knižnicu UKF v Nitre</t>
  </si>
  <si>
    <t>IBM Slovensko, s.r.o.</t>
  </si>
  <si>
    <t>IBM projekt</t>
  </si>
  <si>
    <t>Turčáni Milan, prof. Ing., CSc.</t>
  </si>
  <si>
    <t>Šaty (odev) prezrádzajúci emocionálny stav používateľa</t>
  </si>
  <si>
    <t>Nadácia Tatrabanky</t>
  </si>
  <si>
    <t>ZML-2018/1-977:191006</t>
  </si>
  <si>
    <t>Ballay Miroslav, Doc. PhDr., PhD.</t>
  </si>
  <si>
    <t>me (as artist) _irl</t>
  </si>
  <si>
    <t>12/2018 - 10/2019</t>
  </si>
  <si>
    <t>Človek v ohrození, n.o.</t>
  </si>
  <si>
    <t>ZML-2018/1-591:191006</t>
  </si>
  <si>
    <t>Antošová Marcela, doc. PhDr., PhD.</t>
  </si>
  <si>
    <t>Globálne rozvojové vzdelávanie pre budúcich novinárov</t>
  </si>
  <si>
    <t>9/2018 - 6/2019</t>
  </si>
  <si>
    <t>Mesto Nitra</t>
  </si>
  <si>
    <t>630/2018/OK</t>
  </si>
  <si>
    <t>Borzová Zuzana, doc. PhDr., PhD.</t>
  </si>
  <si>
    <t>Odhalená tajomstvá z minulosti Nitry</t>
  </si>
  <si>
    <t>431/2018/OK</t>
  </si>
  <si>
    <t>Čierna Alena, Mgr., PhD.</t>
  </si>
  <si>
    <t>Jesus Christ Superstar</t>
  </si>
  <si>
    <t>1/2018 - 12/2018</t>
  </si>
  <si>
    <t>579/2018/OŠMaŠ</t>
  </si>
  <si>
    <t>Univerzitné behy</t>
  </si>
  <si>
    <t>1/2018 - 11/2018</t>
  </si>
  <si>
    <t>96/2018/OSS</t>
  </si>
  <si>
    <t>Líšková Miroslava, PhDr., PhD.</t>
  </si>
  <si>
    <t>XXL Akadémia</t>
  </si>
  <si>
    <t>1/2018 - 9/2018</t>
  </si>
  <si>
    <t>Nitriansky samosprávny kraj</t>
  </si>
  <si>
    <t>433/2018</t>
  </si>
  <si>
    <t>Študenti UKF v Nitre a kultúra</t>
  </si>
  <si>
    <t>ZZX</t>
  </si>
  <si>
    <t xml:space="preserve">PASTORKOVÁ, Jana </t>
  </si>
  <si>
    <t>Les Clefs de Notre Dame la Grande – Festival des Suites et Double- suites 2018: P. Esterházy: O mors z Harmonia caelestis; P. J. Bajan: Quis amor pulsat meum; D. Danielis: Adoro te mea spes; H. Du Mont: Tristitia vestra; G. B. Pergolesi: Stabat mater; (Interpretačný výkon)</t>
  </si>
  <si>
    <t>Notre Dame la Grande de Poitiers</t>
  </si>
  <si>
    <t>ZVZ</t>
  </si>
  <si>
    <t xml:space="preserve">KLEINOVÁ, Eva </t>
  </si>
  <si>
    <t>Salon české a slovenské scénografie 2018 (kostýmové návrhy z tvorby autorky)</t>
  </si>
  <si>
    <t xml:space="preserve">Národní divadlo Reduta, Brno, ČR </t>
  </si>
  <si>
    <t>5.5.-30.5.2018</t>
  </si>
  <si>
    <t>ZZY</t>
  </si>
  <si>
    <t xml:space="preserve">ČIERNA, Alena </t>
  </si>
  <si>
    <t>15. Ročník Konfrontácie - festival umení (hudobná dramaturgia)</t>
  </si>
  <si>
    <t>Synagóga, Nitra</t>
  </si>
  <si>
    <t>19.-23.11.2018</t>
  </si>
  <si>
    <t xml:space="preserve">ŠTRBÁK, Marek </t>
  </si>
  <si>
    <t>Nová slovenská hudba 2018: Jozef Grešák – Prelúdium, Jozef Podprocký – Fantázia I. na sekvenciu „Stabat mater“ op. 61, Norbert Bodnár – Hudba pre organ, Ľubica Čekovská – Musica Homonnesis, Peter Duchnický – Sette Eccos per organo solo, Jozef Podprocký – Laudatórium – Hudobná legenda s passacagliou op. 58, Iris Szeghy – Jarná sonáta, Jozef Grešák – Toccata; (organ sólo)</t>
  </si>
  <si>
    <t>RTVS Bratislava</t>
  </si>
  <si>
    <t xml:space="preserve">SMOLÍK, Pavol </t>
  </si>
  <si>
    <t>Cyklus rozhlasových relácií Po stopách pamäti (9 dielov)</t>
  </si>
  <si>
    <t>10.2.-27.10.2018</t>
  </si>
  <si>
    <t>P. Smolík: Zhasli nám reflektory (rozhlasová relácia)</t>
  </si>
  <si>
    <t>P. Smolík: Čudné normy normalizácie (rozhlasová relácia)</t>
  </si>
  <si>
    <t>P. Smolík: V zajatí bratskej pomoci (rozhlasová relácia)</t>
  </si>
  <si>
    <t>P. Smolík: Dvere, ktoré pootvorila Pražská jar (rozhlasová relácia)</t>
  </si>
  <si>
    <t>P. Smolík: Bojovali slovom (rozhlasová relácia)</t>
  </si>
  <si>
    <t>P. Smolík: Prízraky Barbarskej noci (rozhlasová relácia)</t>
  </si>
  <si>
    <t>P. Smolík: Tie sviečky stále horia (rozhlasová relácia)</t>
  </si>
  <si>
    <t>P. Smolík: Dlhé a kruté obdobie komunizmu (rozhlasová relácia)</t>
  </si>
  <si>
    <t>P. Smolík: Tiene Víťazného februára (rozhlasová relácia)</t>
  </si>
  <si>
    <t>Eurokontext - Festival európskeho divadla, O. Nedbal: Poľská krv (opereta)</t>
  </si>
  <si>
    <t>Opera SND Bratislava</t>
  </si>
  <si>
    <t>Eurokontext - Festival európskeho divadla, G. Puccini: Triptych (opera)</t>
  </si>
  <si>
    <t>Eurokontext - Festival európskeho divadla, M. Ravel: Španielska hodinka (opera)</t>
  </si>
  <si>
    <t>G. Puccini: Tosca (opera)</t>
  </si>
  <si>
    <t>O. Nedbal: Poľská krv (opereta)</t>
  </si>
  <si>
    <t>ZYY</t>
  </si>
  <si>
    <t>ŠTRBÁK, Marek</t>
  </si>
  <si>
    <t>6. koncert sezóny: Gioachino Rossini – Petite messe solennelle (Interpretačný výkon)</t>
  </si>
  <si>
    <t>Spájanie hudbou - 6. koncert: Roman Berger – Korczak in memoriam (Interpretačný výkon)</t>
  </si>
  <si>
    <t>69. koncertná sezóna Slovenskej filharmónie: Gioachino Rossini – Petite messe solennelle (Interpretačný výkon)</t>
  </si>
  <si>
    <t>Slovenská filharmónia Bratislava</t>
  </si>
  <si>
    <t xml:space="preserve">TISCHLER, Ladislav </t>
  </si>
  <si>
    <t>Divadelné predstavenie Gejza Dusík - Hrnčiarsky bál</t>
  </si>
  <si>
    <t>Divadlo Nová scéna, Bratislava</t>
  </si>
  <si>
    <t xml:space="preserve">KRATOCHVIL, Martin </t>
  </si>
  <si>
    <t xml:space="preserve">Textile Art of Today, 5. medzinárodná textilná výstava </t>
  </si>
  <si>
    <t xml:space="preserve">Danubiana Art Museum, Bratislava </t>
  </si>
  <si>
    <t>8.9.-11.11.2018</t>
  </si>
  <si>
    <t xml:space="preserve">CSEHIOVÁ, Agáta </t>
  </si>
  <si>
    <t>Musica da camera (kol. interpretačný výkon)</t>
  </si>
  <si>
    <t>ZZV</t>
  </si>
  <si>
    <t xml:space="preserve">SZALAI, Daniel </t>
  </si>
  <si>
    <t>Predobraz (výstava dvoch autorov)</t>
  </si>
  <si>
    <t xml:space="preserve">Tatranská galéria, Poprad </t>
  </si>
  <si>
    <t>20.4-20.5. 2018</t>
  </si>
  <si>
    <t xml:space="preserve">BAUS, Jozef </t>
  </si>
  <si>
    <t>20.04-20.05. 2018</t>
  </si>
  <si>
    <t>Festival XXVII. Dunajskostredské hudobné dni: Stanislav Šurin: cyklus piesní Deux chansons élégiaques; Gabriel Fauré: Clair de lune, Chanson d´amour; Erik Satie: Élégie, Les anges, La diva de l´Empire; Egon Krák: cyklus piesní Au jardin d´amour (Interpretačný výkon)</t>
  </si>
  <si>
    <t>Vermešova vila GSMU, Dunajská Streda</t>
  </si>
  <si>
    <t>Biely šum (výstava autora)</t>
  </si>
  <si>
    <t>9.2.2018-11.3.2018</t>
  </si>
  <si>
    <t>ZYV</t>
  </si>
  <si>
    <t>XXIX. Cyrilometodské dni v Terchovej, Alexander Albrecht – Missa in C pre sóla, zbor, sláčikový orchester a organ (Interpretačný výkon)</t>
  </si>
  <si>
    <t xml:space="preserve">Rímskokatolícky kostol Terchová </t>
  </si>
  <si>
    <t>Music festival Piešťany: Alexander Albrecht - Missa in C pre sóla, zbor, sláčikový orchester a organ (Interpretačný výkon)</t>
  </si>
  <si>
    <t xml:space="preserve">Dom umenia, Piešťany </t>
  </si>
  <si>
    <t>ZXY</t>
  </si>
  <si>
    <t xml:space="preserve">DOTYKY A SPOJENIA: Dacho, Miro - Luterán, Ján: Náš človek (divadelná inscenácia) </t>
  </si>
  <si>
    <t>Slovenské komorné divadlo, Martin</t>
  </si>
  <si>
    <t>18.-23.6.2018</t>
  </si>
  <si>
    <t xml:space="preserve">Dacho, Miro - Luterán, Ján: Náš človek (divadelná inscenácia) </t>
  </si>
  <si>
    <t>Divadlo ASTORKA Korzo´90, Bratislava</t>
  </si>
  <si>
    <t>Knutzon, Line: Remeselníci (Handvaekerne); (detektívna komédia)</t>
  </si>
  <si>
    <t xml:space="preserve">Štátne divadlo Nová scéna, Košice </t>
  </si>
  <si>
    <t>Reza,Yasmina: Bella Figura (konverzačná komédia)</t>
  </si>
  <si>
    <t xml:space="preserve">Divadlo Aréna Bratislava </t>
  </si>
  <si>
    <t>PASTORKOVÁ, Jana</t>
  </si>
  <si>
    <t>Festival Organové dni v Piešťanoch 2018: P. Esterházy: O mors; J. P. Bajan: Quis amor pulsat meum; J. S. Bach: O liebe Seele, zieh die Sinnen, BWV 494, Liebster Herr Jesu, BWV 484, Jesus, unser Trost und Leben, BWV 475; V. Kubička: Hospodin môj je Pán, Otče náš; C. Saint-Saëns: Ave Maria; S. Šurin: Ave Maria, Salve Regina; (Interpretačný výkon)</t>
  </si>
  <si>
    <t xml:space="preserve">Evanjelický a.v. kostol, Piešťany </t>
  </si>
  <si>
    <t>ZXV</t>
  </si>
  <si>
    <t xml:space="preserve">RÉCKA, Adriana </t>
  </si>
  <si>
    <t>Opus Albi. Výber z tvorby Jany Zaujecovej (textil) (kurátorska koncepcia a realizácia autorskej výstavy)</t>
  </si>
  <si>
    <t xml:space="preserve">Synagóga, Nitra </t>
  </si>
  <si>
    <t>19.11.-18.12.2018</t>
  </si>
  <si>
    <t>12. ročník festivalu Trstenská organová jeseň: P. Esterházy: O mors; J. P. Bajan: Quis amor pulsat meum; J. S. Bach: Liebster Herr Jesu, BWV 484, Jesus, unser Trost und Leben, BWV 475; S. Šurin: Ave Maria, Salve Regina, V. Kubička: Hospodin je môj pastier, Otče náš; L. Vierne: Les Angelus, op. 57 – Au matin (Ráno), Au soir (Večer); (Interpretačný výkon)</t>
  </si>
  <si>
    <t xml:space="preserve">Kostol sv. Martina, Trstená </t>
  </si>
  <si>
    <t>ZVY</t>
  </si>
  <si>
    <t>Salón českej a slovenskej scénografie 2018 (kostýmové návrhy z tvorby autorky)</t>
  </si>
  <si>
    <t xml:space="preserve">Galéria Umelka, Galéria SVÚ, Bratislava </t>
  </si>
  <si>
    <t>5.12.2018-6.1.2019</t>
  </si>
  <si>
    <t xml:space="preserve">Textile Art of Today, 5. medzinárodná textilná výstava (účasť na kolektívnej výstave) </t>
  </si>
  <si>
    <t>Danubiana, Bratislava</t>
  </si>
  <si>
    <t xml:space="preserve">Oslava/Celebration: 20. medzinárodná výstava textilnej miniatúry (účasť na kolektívnej výstave) </t>
  </si>
  <si>
    <t>Galéria Umelka, Bratislava</t>
  </si>
  <si>
    <t>23.5.-10.6.2018</t>
  </si>
  <si>
    <t>Koncert k 100. výročiu vzniku ČSR a skončenia 1- svetovej vojny: Iris Szeghy – Ľudstvo – kantáta pre soprán, dvojzbor a orchester na básne Georga Trakla a 130. žalm; (Interpretačný výkon)</t>
  </si>
  <si>
    <t>Dom umenia Fatra, Žilina</t>
  </si>
  <si>
    <t>Oslava - Celebration 20. medzinárodná výstava textilnej miniatúry (účasť na kolektívnej výstave)</t>
  </si>
  <si>
    <t>Galéria Umelka, Galéria SVÚ, Bratislava</t>
  </si>
  <si>
    <t>23.5.2018-10.6.2018</t>
  </si>
  <si>
    <t>ZVV</t>
  </si>
  <si>
    <t>Modré hrušky/Revival (Výstava diel štyroch autorov v kurátorskej koncepcii autora Jozefa Bausa)</t>
  </si>
  <si>
    <t>Dolný Kubín</t>
  </si>
  <si>
    <t>21.6.-2.9.2018</t>
  </si>
  <si>
    <t>Gejza Dusík - Hrnčiarsky bál (opereta)</t>
  </si>
  <si>
    <t>Spoločenský dom, Topoľčany</t>
  </si>
  <si>
    <t>Slávnostná akadémia: C. Chaminade: Concertino pre flautu a klavír, Anita Tóth-Bakos, Z. Mikula: Pozdrav, L. Perosi: Laudate Dominum, L. Perosi: Ave Maria, M. Lynn Lightfoot: Jubilate, Alleluja, A. Tillai: Balatoni nóták, Spevácky zbor Cantus Iuventus; (kol. interpretačný výkon)</t>
  </si>
  <si>
    <t>Veľká sála Dôstojníckeho pavilónu, Komárno</t>
  </si>
  <si>
    <t>YZV</t>
  </si>
  <si>
    <t>Webber Andrew Lloyd - Rice Tim : Jesus Christ Superstar (roková opera - dokumentácia realizácie)</t>
  </si>
  <si>
    <t>Staré divadlo Karola Spišáka, Nitra</t>
  </si>
  <si>
    <t>YXV</t>
  </si>
  <si>
    <t>dizajn publikácie Modré Hrušky/Revival. Jozef Baus/Marko Vrzgula/Milan Rašla/Ľubomír Hybský, 2018.; (katalóg)</t>
  </si>
  <si>
    <t>Voľné združenie © MODRÉ HRUšKY, Dolný Kubín</t>
  </si>
  <si>
    <t xml:space="preserve">ZABADAL, Ľubomír </t>
  </si>
  <si>
    <t>dizajn publikácie: Récka, Adriana (edit.): Університет Імені Костянтина Філософа y Нітрі. Педагогічний Факультет (dizajn obálky)</t>
  </si>
  <si>
    <t>UKF Nitra</t>
  </si>
  <si>
    <t xml:space="preserve">dizajn grafického softvéru Rebelle 3.0 1 Stencils and Canvases: Rebelle Watercolors. Pre spoločnosť Escape Motions, s.r.o., Piešťany, Slovakia, 2018.; </t>
  </si>
  <si>
    <t>Escape Motions, s.r.o., Piešťany</t>
  </si>
  <si>
    <t>dizajn grafického softvéru Rebelle 3: WASHI - Live paper in Rebelle 3.Pre Escape Motions, s.r.o., Piešťany, Slovakia, 2018;</t>
  </si>
  <si>
    <t xml:space="preserve">dizajn grafického softvéru Rebelle 3 Painting Software: Crazy Game &amp; Rational Creation pre spoločnosť Escape Motions, s.r.o., Piešťany, Slovakia; </t>
  </si>
  <si>
    <t>dizajn publikácie: Ivana Tureková – Danka Lukáčová – Gabriel Bánesz: Monitorovanie faktorov pracovného prostredia v školách, 2018 (dizajn obálky)</t>
  </si>
  <si>
    <t>dizajn publikácie: Ivana Tureková – Iveta Marková: Vnútorné prostredie budov, 2018 (dizajn obálky)</t>
  </si>
  <si>
    <t>dizajn publikácie: Tichon Ševkunov: Nesvätí svätci a iné príbehy, 2018 (dizajn obálky)</t>
  </si>
  <si>
    <t xml:space="preserve">Vydavateľstvo Dobrá kniha, Trnava </t>
  </si>
  <si>
    <t>dizajn publikácie : Walter J. Ciszek SJ: S bohom v Amerike, 2018 (dizajn obálky)</t>
  </si>
  <si>
    <t>Omnium sanctorum – komorný duchovný koncert: Pál Esterházy: O, mors zo zbierky Harmonia caelestis; Johann Sebastian Bach: Quia respexit, ária z Magnificat BWV 243; Gabriel Fauré: Pie Jesu; Charles Herbert Kitson: Ave Maria; Mikuláš Schneider –Trnavský: Ave Maria; Víťazoslav Kubička: Tri biblické piesne op. 129 – Duch Pánov je nado mnou, Hospodin je môj pastier, Hospodin môj je Pán; Ľuboš Bernáth: Emitte Spiritum tuum; (Interpretačný výkon)</t>
  </si>
  <si>
    <t xml:space="preserve">Kostol sv. Kataríny, Kremnica </t>
  </si>
  <si>
    <t>Omnium sanctorum – komorný duchovný koncert: Johann Sebastian Bach: Liebster Herr Jesu BWV 484, O liebe Seele, zieh´ die Sinnen BWV 494; Johann Sebastian Bach: Quia respexit, ária z Magnificat BWV 243; Charles Herbert Kitson: Ave Maria; Camille Saint-Saëns: Ave Maria; Gabriel Fauré: Pie Jesu; Ľuboš Bernáth: Emitte Spiritum tuum; (Interpretačný výkon)</t>
  </si>
  <si>
    <t xml:space="preserve">Kostol sv. Martina, Martin </t>
  </si>
  <si>
    <t>YVY</t>
  </si>
  <si>
    <t xml:space="preserve">MINÁRIKOVÁ, Jana </t>
  </si>
  <si>
    <t>Mináriková, Jana : Festivaly 2018 - Bratislava v pohybe. Krátky dokumentárny film o medzinárodnom tanečnom festivale.</t>
  </si>
  <si>
    <t>Mináriková, Jana: Festivaly 2018 - Bábkarská Bystrica. Reportážny dokument.</t>
  </si>
  <si>
    <t>Mináriková, Jana : Festivaly 2018 - Cirkulart. Reportážny dokument</t>
  </si>
  <si>
    <t>Mináriková, Jana : Festivaly 2018 - Fjúžn. Reportážny dokument</t>
  </si>
  <si>
    <t>Marián Žilík: “Všetko je inak”  (krátky film o tvorbe a realizáciách Mariána Žilíka vo verejnom priestore mesta Nitry: Nitriansky pútnik)</t>
  </si>
  <si>
    <t>Nitrianska Galéria, Nitra</t>
  </si>
  <si>
    <t>13.12.2018-17.2.2019</t>
  </si>
  <si>
    <t>YVV</t>
  </si>
  <si>
    <t xml:space="preserve">TOMAN, Juraj </t>
  </si>
  <si>
    <t>Turboplener 1500 (výstava troch autorov)</t>
  </si>
  <si>
    <t xml:space="preserve">Nástupište 1-12 Topolčany </t>
  </si>
  <si>
    <t>25.5.-20.6.2018</t>
  </si>
  <si>
    <t>Koncert víťazov v rámci Interpretačnej súťaže: G. Puccini: Ária Liu z 3. dejstva opery Turandot (Interpretačný výkon)</t>
  </si>
  <si>
    <t>Hradec Králové, ČR</t>
  </si>
  <si>
    <t>YVZ</t>
  </si>
  <si>
    <t>Slovak Art Days in Vilnius (účasť na kolektívnej výstave)</t>
  </si>
  <si>
    <t>Vilnius, Litva</t>
  </si>
  <si>
    <t>6.9.-23.9.2018</t>
  </si>
  <si>
    <t>YVX</t>
  </si>
  <si>
    <t>Jiráskův Hronov: Svetlo je ako voda (Interpretačný výkon)</t>
  </si>
  <si>
    <t xml:space="preserve">Jiráskovo divadlo, Hronov, ČR </t>
  </si>
  <si>
    <t>XYX</t>
  </si>
  <si>
    <t>X. ročník medzinárodnej divadelnej prehliadky: Gabriel Garcia Marquez - Svetlo je ako voda (Interpretačný výkon)</t>
  </si>
  <si>
    <t>Cervinus Teátrum, Szarvas, Maďarsko</t>
  </si>
  <si>
    <t>XVV</t>
  </si>
  <si>
    <t>Dámsky krajčír - výstava Divadelný krajčír (prezentácia kostýmov z tvorby autorky)</t>
  </si>
  <si>
    <t>Divadlo A. Bagara, Nitra</t>
  </si>
  <si>
    <t>15.11.2018-29.1.2019</t>
  </si>
  <si>
    <t>Trinitas 30, okuste a vizte, jak je Hospodin dobrý (účasť na výstave tematických plagátov)</t>
  </si>
  <si>
    <t>Kaplnka sv.Jána Evanjelistu, Bratislava</t>
  </si>
  <si>
    <t>28.5.-23.6.2018</t>
  </si>
  <si>
    <t>XXV</t>
  </si>
  <si>
    <t>dizajn publikácie Artklub Hurbanovo 2018 (katalóg)</t>
  </si>
  <si>
    <t>OZ Artcentrum Hurbanovo</t>
  </si>
  <si>
    <t>Vianočno-novoročné svetlo pre všetkých Dúbravčanov: Adam Václav Michna z Otradovic: Vánoční magnét a střelec, Vánoční roztomilost, Vánoční noc; (Interpretačný výkon)</t>
  </si>
  <si>
    <t xml:space="preserve">Kostol sv. Kozmu a Damiána, Bratislava </t>
  </si>
  <si>
    <t>XVY</t>
  </si>
  <si>
    <t>90. sezóna Symfonického orchestra Slovenského rozhlasu - Vianočný koncert: Leroy Anderson – Chrstmas Festival, Anonym – Adeste fideles, César Franck – Panis angelicus, Adolphe Adam – Cantique de Noel, The Lord´s Prayer (arr. Adrián Harvan), Angels We Have Heard on High (arr. Adrián Harvan), Tichá noc (arr. Adrián Harvan); (Interpretačný výkon)</t>
  </si>
  <si>
    <t>XXY</t>
  </si>
  <si>
    <t>45. ročník Nitrianska hudobná jar: S. Rachmaninov: Poľubila ja na pečaľ svoju, Son; E. Satie: výber z cyklu Trois mélodies z roku 1886 – Élégie, Les anges; (Interpretačný výkon)</t>
  </si>
  <si>
    <t>Synagóga Nitra</t>
  </si>
  <si>
    <t>15. ročník festivalu umení Konfrontácie: Bartolomej Urbanec: Štyri dvojspevy pre soprán a alt so sprievodom klavíra na slová ľudovej poézie zo „Zpievaniek“ Jána Kollára: Túžba, Dobrá rada, Lúčenie, Vo Vacove tri panenky; (Interpretačný výkon)</t>
  </si>
  <si>
    <t xml:space="preserve"> </t>
  </si>
  <si>
    <t>Fa prírodných vied</t>
  </si>
  <si>
    <t>Fa stredoeurópskych štúdií</t>
  </si>
  <si>
    <t>Filozofická fakulta</t>
  </si>
  <si>
    <t>Fa sociálnych vied a zdrav.</t>
  </si>
  <si>
    <t>Pedagogická fakulta</t>
  </si>
  <si>
    <t>Rektorát</t>
  </si>
  <si>
    <t>Fakulta prírodných vied</t>
  </si>
  <si>
    <t>9.2.9 aplikovaná informatika</t>
  </si>
  <si>
    <t>aplikovaná informatika</t>
  </si>
  <si>
    <t>DE</t>
  </si>
  <si>
    <t>S</t>
  </si>
  <si>
    <t xml:space="preserve">Bc. </t>
  </si>
  <si>
    <t xml:space="preserve">4.2.1 biológia </t>
  </si>
  <si>
    <t>biológia</t>
  </si>
  <si>
    <t>4.3.1 ochrana a využívanie krajiny</t>
  </si>
  <si>
    <t>environmentalistika</t>
  </si>
  <si>
    <t>4.1.1 fyzika</t>
  </si>
  <si>
    <t>fyzika</t>
  </si>
  <si>
    <t>4.1.35 geografia</t>
  </si>
  <si>
    <t>geografia v regionálnom rozvoji</t>
  </si>
  <si>
    <t>9.1.10 štatistika</t>
  </si>
  <si>
    <t>matematicko-štatistické a informačné metódy v ekonómii a finančníctve</t>
  </si>
  <si>
    <t xml:space="preserve">4.1.23 geológia </t>
  </si>
  <si>
    <t>technická mineralógia - gemológia</t>
  </si>
  <si>
    <t>1.1.1 učiteľstvo akademických predmetov</t>
  </si>
  <si>
    <t>biológia (v kombinácii)</t>
  </si>
  <si>
    <t>ekológia (v kombinácii)</t>
  </si>
  <si>
    <t>fyzika (v kombinácii)</t>
  </si>
  <si>
    <t>geografia (v kombinácii)</t>
  </si>
  <si>
    <t>chémia (v kombinácii)</t>
  </si>
  <si>
    <t>informatika (v kombinácii)</t>
  </si>
  <si>
    <t>matematika (v kombinácii)</t>
  </si>
  <si>
    <t xml:space="preserve">1.1.2 učiteľstvo profesijných predmetov a praktickej prípravy </t>
  </si>
  <si>
    <t>odborné ekonomické predmety (v kombinácii)</t>
  </si>
  <si>
    <t>Fakulta sociálnych vied a zdravotníctva</t>
  </si>
  <si>
    <t>7.4.1 ošetrovateľstvo</t>
  </si>
  <si>
    <t>ošetrovateľstvo</t>
  </si>
  <si>
    <t>3.1.9 psychológia</t>
  </si>
  <si>
    <t>psychológia</t>
  </si>
  <si>
    <t>3.1.14 sociálna práca</t>
  </si>
  <si>
    <t>3.1.16 sociálne služby a poradenstvo</t>
  </si>
  <si>
    <t>sociálne služby a poradenstvo</t>
  </si>
  <si>
    <t>7.4.6 urgentná zdravotná starostlivosť</t>
  </si>
  <si>
    <t>urgentná zdravotná starostlivosť</t>
  </si>
  <si>
    <t xml:space="preserve">Fakulta stredoeurópskych štúdií </t>
  </si>
  <si>
    <t>2.1.32 cudzie  jazyky a kultúry</t>
  </si>
  <si>
    <t>maďarsko-slovenský bilingválny mediátor</t>
  </si>
  <si>
    <t>M, S, A</t>
  </si>
  <si>
    <t>1.1.5 predškolská a elementárna pedagogika</t>
  </si>
  <si>
    <t>predškolská a elementárna pedagogika s vyučovacím jazykom maďarským</t>
  </si>
  <si>
    <t>M, S</t>
  </si>
  <si>
    <t>2.1.35 prekladateľstvo a tlmočníctvo</t>
  </si>
  <si>
    <t xml:space="preserve">maďarský jazyk a kultúra (v kombinácii) </t>
  </si>
  <si>
    <t>8.1.1 cestovný ruch</t>
  </si>
  <si>
    <t xml:space="preserve">regionálny cestovný ruch </t>
  </si>
  <si>
    <t>Bc.</t>
  </si>
  <si>
    <t>stredoeurópske areálové štúdiá</t>
  </si>
  <si>
    <t>S, Č, Pl, M, A, N</t>
  </si>
  <si>
    <t>ugrofínske štúdiá</t>
  </si>
  <si>
    <t>M, Fi, E, Ud, A, N</t>
  </si>
  <si>
    <t>maďarský jazyk a literatúra (v kombinácii)</t>
  </si>
  <si>
    <t>2.1.29 neslovanské jazyky a literatúry</t>
  </si>
  <si>
    <t>anglistika</t>
  </si>
  <si>
    <t>A, S</t>
  </si>
  <si>
    <t>2.1.5 etika</t>
  </si>
  <si>
    <t xml:space="preserve">aplikovaná etika - etika riadenia ľudí a práce </t>
  </si>
  <si>
    <t>2.1.25 archeológia</t>
  </si>
  <si>
    <t>archeológia</t>
  </si>
  <si>
    <t xml:space="preserve">2.1.27 slovenský jazyk a literatúra </t>
  </si>
  <si>
    <t>editorstvo a vydavateľská prax</t>
  </si>
  <si>
    <t>2.1.6 estetika</t>
  </si>
  <si>
    <t>estetika</t>
  </si>
  <si>
    <t>etika</t>
  </si>
  <si>
    <t>3.1.3 etnológia</t>
  </si>
  <si>
    <t>etnológia</t>
  </si>
  <si>
    <t>3.1.3 etnológia, 2.1.24 muzeológia</t>
  </si>
  <si>
    <t>etnológia - muzeológia</t>
  </si>
  <si>
    <t>3.1.6 politológia</t>
  </si>
  <si>
    <t xml:space="preserve">euroázijské štúdiá </t>
  </si>
  <si>
    <t>2.1.1 filozofia</t>
  </si>
  <si>
    <t>filozofia</t>
  </si>
  <si>
    <t>2.1.7 história</t>
  </si>
  <si>
    <t>2.1.7 história, 2.1.25 archeológia</t>
  </si>
  <si>
    <t>história - archeológia</t>
  </si>
  <si>
    <t>3.1.2 kulturológia</t>
  </si>
  <si>
    <t>kulturológia</t>
  </si>
  <si>
    <t>3.2.3 masmediálne štúdiá</t>
  </si>
  <si>
    <t>marketingová komunikácia a reklama</t>
  </si>
  <si>
    <t>masmediálne štúdiá s integrovaným vyučovaním francúzskeho jazyka</t>
  </si>
  <si>
    <t>S, F</t>
  </si>
  <si>
    <t>2.1.24 muzeológia</t>
  </si>
  <si>
    <t>muzeológia</t>
  </si>
  <si>
    <t xml:space="preserve">nemčina v hospodárskej praxi </t>
  </si>
  <si>
    <t>N, S</t>
  </si>
  <si>
    <t>politológia</t>
  </si>
  <si>
    <t>3.1.6 politológia, 2.1.1 filozofia</t>
  </si>
  <si>
    <t>politológia - filozofia</t>
  </si>
  <si>
    <t xml:space="preserve">2.1.16 religionistika </t>
  </si>
  <si>
    <t xml:space="preserve">religiózne štúdiá </t>
  </si>
  <si>
    <t xml:space="preserve">riadenie kultúry a turizmu </t>
  </si>
  <si>
    <t xml:space="preserve">2.1.28 slovanské jazyky a literatúry </t>
  </si>
  <si>
    <t>ruský jazyk v interkultúrnej a obchodnej komunikácii</t>
  </si>
  <si>
    <t>R, U, S</t>
  </si>
  <si>
    <t>2.1.28 slovanské jazyky a literatúry, 3.1.6 politológia</t>
  </si>
  <si>
    <t>ruský jazyk v interkultúrnej a obchodnej komunikácii - euroázijské štúdiá</t>
  </si>
  <si>
    <t>taliansky jazyk a kultúra</t>
  </si>
  <si>
    <t>S, I</t>
  </si>
  <si>
    <t>3.2.1 žurnalistika</t>
  </si>
  <si>
    <t>žurnalistika</t>
  </si>
  <si>
    <t>3.2.1 žurnalistika, 2.1.32 cudzie jazyky a kultúry</t>
  </si>
  <si>
    <t>žurnalistika - nemčina v hospodárskej praxi</t>
  </si>
  <si>
    <t>S, N</t>
  </si>
  <si>
    <t>anglický jazyk a kultúra (v kombinácii)</t>
  </si>
  <si>
    <t xml:space="preserve">A, S </t>
  </si>
  <si>
    <t>francúzsky jazyk a kultúra (v kombinácii)</t>
  </si>
  <si>
    <t>F, S</t>
  </si>
  <si>
    <t>nemecký jazyk a kultúra (v kombinácii)</t>
  </si>
  <si>
    <t>ruský jazyk a kultúra (v kombinácii)</t>
  </si>
  <si>
    <t xml:space="preserve">R, S </t>
  </si>
  <si>
    <t>slovenský jazyk a kultúra (v kombinácii)</t>
  </si>
  <si>
    <t>3.1.1 sociológia</t>
  </si>
  <si>
    <t>sociológia</t>
  </si>
  <si>
    <t>S, Pl</t>
  </si>
  <si>
    <t>3.1.1 sociológia, 2.1.29 neslovanské jazyky a literatúry</t>
  </si>
  <si>
    <t>sociológia - anglistika</t>
  </si>
  <si>
    <t>S, Pl, A</t>
  </si>
  <si>
    <t>anglický jazyk a literatúra (v kombinácii)</t>
  </si>
  <si>
    <t>francúzsky jazyk a literatúra (v kombinácii)</t>
  </si>
  <si>
    <t xml:space="preserve">nemecký jazyk a literatúra (v kombinácii) </t>
  </si>
  <si>
    <t>ruský jazyk a literatúra (v kombinácii)</t>
  </si>
  <si>
    <t>španielsky jazyk a literatúra (v kombinácii)</t>
  </si>
  <si>
    <t>Š, S</t>
  </si>
  <si>
    <t>taliansky jazyk a literatúra (v kombinácii)</t>
  </si>
  <si>
    <t>I, S</t>
  </si>
  <si>
    <t>1.1.3 učiteľstvo umelecko-výchovných a výchovných predmetov</t>
  </si>
  <si>
    <t>estetická výchova (v kombinácii)</t>
  </si>
  <si>
    <t xml:space="preserve">etická výchova (v kombinácii) </t>
  </si>
  <si>
    <t>história (v kombinácii)</t>
  </si>
  <si>
    <t>náboženská výchova (v kombinácii)</t>
  </si>
  <si>
    <t>slovenský jazyk a literatúra (v kombinácii)</t>
  </si>
  <si>
    <t>výchova k občianstvu (v kombinácii)</t>
  </si>
  <si>
    <t>Filozofická fakulta, pracovisko Martin</t>
  </si>
  <si>
    <t>E</t>
  </si>
  <si>
    <t>Filozofická fakulta, pracovisko Lučenec</t>
  </si>
  <si>
    <t xml:space="preserve">Pedagogická fakulta </t>
  </si>
  <si>
    <t>2.1.32 cudzie jazyky a kultúry</t>
  </si>
  <si>
    <t xml:space="preserve">anglický jazyk a kultúra  </t>
  </si>
  <si>
    <t>S, A</t>
  </si>
  <si>
    <t>1.1.9 andragogika</t>
  </si>
  <si>
    <t>andragogika</t>
  </si>
  <si>
    <t>2.1.37 muzikológia</t>
  </si>
  <si>
    <t>hudba a zvukový dizajn</t>
  </si>
  <si>
    <t>1.1.4 pedagogika</t>
  </si>
  <si>
    <t xml:space="preserve">pedagogika a vychovávateľstvo </t>
  </si>
  <si>
    <t xml:space="preserve">predškolská a elementárna pedagogika  </t>
  </si>
  <si>
    <t>1.1.6 špeciálna pedagogika</t>
  </si>
  <si>
    <t>špeciálna pedagogika a pedagogika osôb s poruchami učenia</t>
  </si>
  <si>
    <t>8.1.2 šport</t>
  </si>
  <si>
    <t xml:space="preserve">šport a rekreácia </t>
  </si>
  <si>
    <t xml:space="preserve">učiteľstvo anglického jazyka a literatúry </t>
  </si>
  <si>
    <t>učiteľstvo hudobného umenia</t>
  </si>
  <si>
    <t>učiteľstvo hudobno-dramatického umenia</t>
  </si>
  <si>
    <t xml:space="preserve">učiteľstvo praktickej prípravy </t>
  </si>
  <si>
    <t xml:space="preserve">anglický jazyk a literatúra (v kombinácii) </t>
  </si>
  <si>
    <t>hudobné umenie (v kombinácii)</t>
  </si>
  <si>
    <t>pedagogika (v kombinácii)</t>
  </si>
  <si>
    <t xml:space="preserve"> Bc. </t>
  </si>
  <si>
    <t>psychológia (v kombinácii)</t>
  </si>
  <si>
    <t>technika (v kombinácii)</t>
  </si>
  <si>
    <t>telesná výchova (v kombinácii)</t>
  </si>
  <si>
    <t>výtvarné umenie (v kombinácii)</t>
  </si>
  <si>
    <t>učiteľstvo techniky</t>
  </si>
  <si>
    <t xml:space="preserve">Pozn.: jazyky Pl - poľský jazyk, Fi - fínsky jazyk, E - estónsky jazyk, Ud - udmurtský jazyk </t>
  </si>
  <si>
    <t>Mgr.</t>
  </si>
  <si>
    <t>4.2.1 biológia</t>
  </si>
  <si>
    <t>fyzika materiálov</t>
  </si>
  <si>
    <t xml:space="preserve">geografia v regionálnom rozvoji </t>
  </si>
  <si>
    <t>1.1.2 učiteľstvo profesijných predmetov a praktickej prírpravy</t>
  </si>
  <si>
    <t>aplikovaná sociálna práca</t>
  </si>
  <si>
    <t xml:space="preserve">3.1.16 sociálne služby a poradenstvo </t>
  </si>
  <si>
    <t>Fakulta stredoeurópskych štúdií</t>
  </si>
  <si>
    <t>hungarológia</t>
  </si>
  <si>
    <t xml:space="preserve">Mgr. </t>
  </si>
  <si>
    <t>maďarský jazyk v bilingválnej administratívnej komunikácii</t>
  </si>
  <si>
    <t xml:space="preserve">2.1.35 prekladateľstvo a tlmočníctvo </t>
  </si>
  <si>
    <t xml:space="preserve">stredoeurópske areálové štúdiá </t>
  </si>
  <si>
    <t xml:space="preserve">1.1.5 predškolská a elementárna pedagogika </t>
  </si>
  <si>
    <t xml:space="preserve">učiteľstvo pre primárne vzdelávanie s vyučovacím jazykom maďarským </t>
  </si>
  <si>
    <t xml:space="preserve">maďarský jazyk a literatúra (v kombinácii) </t>
  </si>
  <si>
    <t xml:space="preserve">Filozofická fakulta </t>
  </si>
  <si>
    <t>anglický jazyk v odbornej komunikácii</t>
  </si>
  <si>
    <t xml:space="preserve">aplikovaná etika - etická expertíza a etické poradenstvo </t>
  </si>
  <si>
    <t>3.2.3 masmediálne štúdia</t>
  </si>
  <si>
    <t>digitálna marketingová komunikácia</t>
  </si>
  <si>
    <t>2.1.27 slovenský jazyk a literatúra</t>
  </si>
  <si>
    <t xml:space="preserve">editorstvo a vydavateľská prax </t>
  </si>
  <si>
    <t xml:space="preserve">3.1.2 kulturológia </t>
  </si>
  <si>
    <t>2.1.28 slovanské jazyky a literatúry</t>
  </si>
  <si>
    <t>R, S, U</t>
  </si>
  <si>
    <t xml:space="preserve">taliansky jazyk a kultúra </t>
  </si>
  <si>
    <t xml:space="preserve">žurnalistika </t>
  </si>
  <si>
    <t xml:space="preserve">anglický jazyk a kultúra (v kombinácii) </t>
  </si>
  <si>
    <t>R, S</t>
  </si>
  <si>
    <t>nemecký jazyk a literatúra (v kombinácii)</t>
  </si>
  <si>
    <t>etická výchova (v kombinácii)</t>
  </si>
  <si>
    <t>šport a rekreácia</t>
  </si>
  <si>
    <t>učiteľsvo hudobného umenia</t>
  </si>
  <si>
    <t xml:space="preserve">učiteľstvo pre primárne vzdelávanie </t>
  </si>
  <si>
    <t>1.1.2 učiteľstvo profesijných predmetov a praktickej prípravy</t>
  </si>
  <si>
    <t>Pozn.: Pl - poľský jazyk</t>
  </si>
  <si>
    <t xml:space="preserve">environmentalistika </t>
  </si>
  <si>
    <t>PhD.</t>
  </si>
  <si>
    <t>4.1.3 fyzika kondenzovaných látok a akustika</t>
  </si>
  <si>
    <t>4.2.3 molekulárna biológia</t>
  </si>
  <si>
    <t>molekulárna biológia</t>
  </si>
  <si>
    <t>4.1.13 teória vyučovania fyziky</t>
  </si>
  <si>
    <t>teória vyučovania fyziky</t>
  </si>
  <si>
    <t>9.1.8 teória vyučovania matematiky</t>
  </si>
  <si>
    <t>teória vyučovania matematiky</t>
  </si>
  <si>
    <t>9.2.3 teória vyučovania informatiky</t>
  </si>
  <si>
    <t>teória vyučovania informatiky</t>
  </si>
  <si>
    <t>3.1.11 pedagogická, poradenská a školská psychológia</t>
  </si>
  <si>
    <t xml:space="preserve">PhD. </t>
  </si>
  <si>
    <t xml:space="preserve">2.1.32 cudzie jazyky a kultúry </t>
  </si>
  <si>
    <t>M, S, Č, Pl, A, N</t>
  </si>
  <si>
    <t>1.1.10 odborová didaktika</t>
  </si>
  <si>
    <t xml:space="preserve">teória vyučovania maďarského jazyka a literatúry </t>
  </si>
  <si>
    <t xml:space="preserve">anglistika </t>
  </si>
  <si>
    <t>2.1.3 dejiny filozofie</t>
  </si>
  <si>
    <t>dejiny filozofie</t>
  </si>
  <si>
    <t>lingvodidaktika</t>
  </si>
  <si>
    <t>2.1.23 teória literatúry a dejiny konkrétnych národných literatúr</t>
  </si>
  <si>
    <t>národné literatúry ako súčasť medziliterárnych spoločenstiev</t>
  </si>
  <si>
    <t>slavistika - slovanské jazyky</t>
  </si>
  <si>
    <t>S, R</t>
  </si>
  <si>
    <t>2.1.9 slovenské dejiny</t>
  </si>
  <si>
    <t>slovenské dejiny</t>
  </si>
  <si>
    <t>teória literatúry a dejiny konkrétnych národných literatúr</t>
  </si>
  <si>
    <t xml:space="preserve">translatológia </t>
  </si>
  <si>
    <t>pedagogika hudobného a hudobno-dramatického umenia</t>
  </si>
  <si>
    <t>didaktika technických predmetov</t>
  </si>
  <si>
    <t>didaktika anglického jazyka a literatúry</t>
  </si>
  <si>
    <t>pedagogika</t>
  </si>
  <si>
    <t>predškolská a elementárna pedagogika</t>
  </si>
  <si>
    <t>8.1.3 športová edukológia</t>
  </si>
  <si>
    <t>športová edukológia</t>
  </si>
  <si>
    <t>3.</t>
  </si>
  <si>
    <t>1.</t>
  </si>
  <si>
    <t>2.1.16 religonistika</t>
  </si>
  <si>
    <t>religózne štúdiá</t>
  </si>
  <si>
    <t>denná, externá</t>
  </si>
  <si>
    <t>22. 11. 2018 - zrušenie ŠP</t>
  </si>
  <si>
    <t>1714 Fa prírodných vied UKF</t>
  </si>
  <si>
    <t>1762 Fa stredoeur.štúdií UKF</t>
  </si>
  <si>
    <t>1764 Filozofická fakulta UKF</t>
  </si>
  <si>
    <t>1768 Fa sociálnych vied UKF</t>
  </si>
  <si>
    <t>1771 Pedagogická fakulta UKF</t>
  </si>
  <si>
    <t>Spolu v roku 2017</t>
  </si>
  <si>
    <t>Podiel v % 2017</t>
  </si>
  <si>
    <t xml:space="preserve">Biológia </t>
  </si>
  <si>
    <t>Ochrana a využívanie krajiny</t>
  </si>
  <si>
    <t>Sociálna práca</t>
  </si>
  <si>
    <t xml:space="preserve">Pedagogická, poradenská a školská psychológia </t>
  </si>
  <si>
    <t xml:space="preserve">Cudzie jazyky a kultúry </t>
  </si>
  <si>
    <t xml:space="preserve">Kulturológia </t>
  </si>
  <si>
    <t>Etnológia</t>
  </si>
  <si>
    <t>Archeológia</t>
  </si>
  <si>
    <t>Estetika</t>
  </si>
  <si>
    <t>Etika</t>
  </si>
  <si>
    <t>Prekladateľstvo a tlmočníctvo</t>
  </si>
  <si>
    <t>Slovanské jazyky a literatúry</t>
  </si>
  <si>
    <t>Slovenský jazyk a literatúra</t>
  </si>
  <si>
    <t>Teória literatúry a dejiny konkrétnych národných literatúr</t>
  </si>
  <si>
    <t>História</t>
  </si>
  <si>
    <t>Filozofia</t>
  </si>
  <si>
    <t>Masmediálne štúdiá</t>
  </si>
  <si>
    <t>Pedagogika</t>
  </si>
  <si>
    <t>Odborová didaktika</t>
  </si>
  <si>
    <t>Univerzita Konštantína Filozofa v Nitre</t>
  </si>
  <si>
    <t>Maďarská akadémia vied</t>
  </si>
  <si>
    <t>Beljak Pažinová Noémi, doc. PhDr., PhD.</t>
  </si>
  <si>
    <t>Jakab Imrich, Mgr.,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</si>
</sst>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3" x14ac:knownFonts="1">
    <font>
      <sz val="12"/>
      <name val="Times New Roman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4"/>
      <name val="Times New Roman"/>
      <family val="1"/>
    </font>
    <font>
      <sz val="11.5"/>
      <name val="Times New Roman"/>
      <family val="1"/>
      <charset val="238"/>
    </font>
    <font>
      <sz val="48"/>
      <name val="Times New Roman"/>
      <family val="1"/>
      <charset val="238"/>
    </font>
    <font>
      <sz val="12"/>
      <name val="Times New Roman"/>
      <family val="1"/>
      <charset val="238"/>
    </font>
    <font>
      <b/>
      <sz val="11.5"/>
      <name val="Times New Roman"/>
      <family val="1"/>
      <charset val="238"/>
    </font>
    <font>
      <b/>
      <sz val="8"/>
      <color indexed="81"/>
      <name val="Tahoma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</font>
    <font>
      <sz val="11"/>
      <name val="Times New Roman"/>
      <family val="1"/>
      <charset val="238"/>
    </font>
    <font>
      <sz val="36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0"/>
      <name val="Times New Roman"/>
      <family val="1"/>
      <charset val="238"/>
    </font>
    <font>
      <b/>
      <sz val="10"/>
      <color rgb="FF000000"/>
      <name val="Cambria"/>
      <family val="1"/>
      <charset val="238"/>
    </font>
    <font>
      <sz val="10"/>
      <color rgb="FF000000"/>
      <name val="Cambria"/>
      <family val="1"/>
      <charset val="238"/>
    </font>
    <font>
      <sz val="10"/>
      <name val="Cambria"/>
      <family val="1"/>
      <charset val="238"/>
    </font>
    <font>
      <sz val="10"/>
      <name val="Arial"/>
      <family val="2"/>
      <charset val="238"/>
    </font>
    <font>
      <b/>
      <sz val="10"/>
      <name val="Cambria"/>
      <family val="1"/>
      <charset val="238"/>
    </font>
    <font>
      <sz val="1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</patternFill>
    </fill>
    <fill>
      <patternFill patternType="solid">
        <fgColor theme="3" tint="0.59999389629810485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9" fontId="13" fillId="0" borderId="0" applyFont="0" applyFill="0" applyBorder="0" applyAlignment="0" applyProtection="0"/>
    <xf numFmtId="0" fontId="20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17" fillId="0" borderId="0"/>
    <xf numFmtId="0" fontId="6" fillId="0" borderId="0"/>
  </cellStyleXfs>
  <cellXfs count="5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4" xfId="0" applyBorder="1" applyAlignment="1">
      <alignment horizontal="center"/>
    </xf>
    <xf numFmtId="0" fontId="0" fillId="0" borderId="1" xfId="0" applyBorder="1" applyAlignment="1"/>
    <xf numFmtId="0" fontId="6" fillId="0" borderId="1" xfId="0" applyFont="1" applyBorder="1"/>
    <xf numFmtId="0" fontId="0" fillId="0" borderId="0" xfId="0" applyBorder="1" applyAlignment="1"/>
    <xf numFmtId="0" fontId="6" fillId="0" borderId="0" xfId="0" applyFont="1"/>
    <xf numFmtId="0" fontId="0" fillId="0" borderId="0" xfId="0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/>
    <xf numFmtId="0" fontId="10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6" fillId="0" borderId="4" xfId="0" applyFont="1" applyBorder="1"/>
    <xf numFmtId="0" fontId="0" fillId="0" borderId="7" xfId="0" applyBorder="1"/>
    <xf numFmtId="0" fontId="0" fillId="0" borderId="8" xfId="0" applyBorder="1"/>
    <xf numFmtId="0" fontId="9" fillId="0" borderId="0" xfId="0" applyFont="1" applyBorder="1" applyAlignment="1">
      <alignment wrapText="1"/>
    </xf>
    <xf numFmtId="0" fontId="0" fillId="0" borderId="1" xfId="0" applyFill="1" applyBorder="1" applyAlignment="1"/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vertical="center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" xfId="0" applyFill="1" applyBorder="1"/>
    <xf numFmtId="0" fontId="6" fillId="0" borderId="1" xfId="0" applyFont="1" applyBorder="1" applyAlignment="1">
      <alignment horizontal="center"/>
    </xf>
    <xf numFmtId="0" fontId="0" fillId="0" borderId="11" xfId="0" applyBorder="1"/>
    <xf numFmtId="0" fontId="9" fillId="0" borderId="0" xfId="0" applyFont="1" applyAlignment="1">
      <alignment vertical="center" wrapText="1"/>
    </xf>
    <xf numFmtId="0" fontId="1" fillId="0" borderId="0" xfId="0" applyFont="1" applyBorder="1"/>
    <xf numFmtId="0" fontId="0" fillId="2" borderId="1" xfId="0" applyFill="1" applyBorder="1"/>
    <xf numFmtId="0" fontId="6" fillId="0" borderId="4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Fill="1"/>
    <xf numFmtId="0" fontId="6" fillId="0" borderId="1" xfId="0" applyFont="1" applyFill="1" applyBorder="1"/>
    <xf numFmtId="0" fontId="0" fillId="0" borderId="7" xfId="0" applyFill="1" applyBorder="1"/>
    <xf numFmtId="0" fontId="6" fillId="0" borderId="4" xfId="0" applyFont="1" applyFill="1" applyBorder="1"/>
    <xf numFmtId="0" fontId="0" fillId="0" borderId="8" xfId="0" applyFill="1" applyBorder="1"/>
    <xf numFmtId="0" fontId="6" fillId="0" borderId="0" xfId="0" applyFont="1" applyFill="1" applyBorder="1"/>
    <xf numFmtId="0" fontId="0" fillId="0" borderId="0" xfId="0" applyFill="1" applyAlignment="1">
      <alignment wrapText="1"/>
    </xf>
    <xf numFmtId="0" fontId="0" fillId="0" borderId="1" xfId="0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Border="1"/>
    <xf numFmtId="0" fontId="0" fillId="0" borderId="4" xfId="0" applyFill="1" applyBorder="1"/>
    <xf numFmtId="0" fontId="6" fillId="2" borderId="1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6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31" xfId="0" applyBorder="1" applyAlignment="1">
      <alignment horizontal="center" vertical="center" wrapText="1"/>
    </xf>
    <xf numFmtId="0" fontId="0" fillId="0" borderId="4" xfId="0" applyBorder="1" applyAlignment="1"/>
    <xf numFmtId="0" fontId="0" fillId="0" borderId="14" xfId="0" applyBorder="1"/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/>
    <xf numFmtId="0" fontId="6" fillId="0" borderId="16" xfId="0" applyFont="1" applyBorder="1"/>
    <xf numFmtId="0" fontId="0" fillId="0" borderId="4" xfId="0" applyFill="1" applyBorder="1" applyAlignment="1"/>
    <xf numFmtId="0" fontId="0" fillId="0" borderId="14" xfId="0" applyFill="1" applyBorder="1"/>
    <xf numFmtId="0" fontId="6" fillId="0" borderId="14" xfId="0" applyFont="1" applyFill="1" applyBorder="1" applyAlignment="1">
      <alignment horizontal="center" vertical="center"/>
    </xf>
    <xf numFmtId="0" fontId="0" fillId="0" borderId="15" xfId="0" applyFill="1" applyBorder="1"/>
    <xf numFmtId="0" fontId="6" fillId="0" borderId="16" xfId="0" applyFont="1" applyFill="1" applyBorder="1" applyAlignment="1">
      <alignment wrapText="1"/>
    </xf>
    <xf numFmtId="0" fontId="6" fillId="0" borderId="14" xfId="0" applyFont="1" applyFill="1" applyBorder="1"/>
    <xf numFmtId="0" fontId="6" fillId="0" borderId="16" xfId="0" applyFont="1" applyFill="1" applyBorder="1"/>
    <xf numFmtId="0" fontId="0" fillId="0" borderId="32" xfId="0" applyBorder="1"/>
    <xf numFmtId="0" fontId="0" fillId="0" borderId="4" xfId="0" applyFill="1" applyBorder="1" applyAlignment="1">
      <alignment wrapText="1"/>
    </xf>
    <xf numFmtId="0" fontId="0" fillId="0" borderId="13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left"/>
    </xf>
    <xf numFmtId="0" fontId="6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64" fontId="11" fillId="2" borderId="4" xfId="0" applyNumberFormat="1" applyFont="1" applyFill="1" applyBorder="1"/>
    <xf numFmtId="164" fontId="11" fillId="2" borderId="1" xfId="0" applyNumberFormat="1" applyFont="1" applyFill="1" applyBorder="1"/>
    <xf numFmtId="164" fontId="0" fillId="2" borderId="4" xfId="0" applyNumberFormat="1" applyFill="1" applyBorder="1"/>
    <xf numFmtId="164" fontId="0" fillId="2" borderId="1" xfId="0" applyNumberFormat="1" applyFill="1" applyBorder="1"/>
    <xf numFmtId="0" fontId="6" fillId="2" borderId="3" xfId="0" applyFont="1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6" fillId="2" borderId="1" xfId="0" applyFont="1" applyFill="1" applyBorder="1" applyAlignment="1">
      <alignment wrapText="1"/>
    </xf>
    <xf numFmtId="0" fontId="0" fillId="2" borderId="1" xfId="0" applyFill="1" applyBorder="1" applyAlignment="1"/>
    <xf numFmtId="0" fontId="6" fillId="2" borderId="1" xfId="0" applyFont="1" applyFill="1" applyBorder="1" applyAlignment="1"/>
    <xf numFmtId="164" fontId="0" fillId="2" borderId="1" xfId="0" applyNumberFormat="1" applyFill="1" applyBorder="1" applyAlignment="1"/>
    <xf numFmtId="0" fontId="6" fillId="2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0" borderId="0" xfId="0" applyFont="1" applyFill="1"/>
    <xf numFmtId="0" fontId="0" fillId="0" borderId="35" xfId="0" applyBorder="1"/>
    <xf numFmtId="0" fontId="0" fillId="0" borderId="3" xfId="0" applyBorder="1" applyAlignment="1">
      <alignment horizontal="center" vertical="center" wrapText="1"/>
    </xf>
    <xf numFmtId="0" fontId="0" fillId="0" borderId="17" xfId="0" applyBorder="1"/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8" fillId="0" borderId="0" xfId="0" applyFont="1"/>
    <xf numFmtId="0" fontId="18" fillId="0" borderId="0" xfId="0" applyFont="1" applyAlignment="1">
      <alignment vertical="top" wrapText="1"/>
    </xf>
    <xf numFmtId="3" fontId="19" fillId="0" borderId="0" xfId="0" applyNumberFormat="1" applyFont="1" applyFill="1" applyBorder="1" applyAlignment="1">
      <alignment vertical="top" wrapText="1"/>
    </xf>
    <xf numFmtId="0" fontId="18" fillId="0" borderId="0" xfId="0" applyFont="1" applyBorder="1" applyAlignment="1">
      <alignment vertical="top"/>
    </xf>
    <xf numFmtId="3" fontId="19" fillId="0" borderId="0" xfId="2" applyNumberFormat="1" applyFont="1" applyFill="1" applyBorder="1" applyAlignment="1">
      <alignment vertical="top" wrapText="1"/>
    </xf>
    <xf numFmtId="3" fontId="21" fillId="0" borderId="0" xfId="2" applyNumberFormat="1" applyFont="1" applyFill="1" applyBorder="1" applyAlignment="1">
      <alignment vertical="center" wrapText="1"/>
    </xf>
    <xf numFmtId="3" fontId="19" fillId="0" borderId="0" xfId="2" applyNumberFormat="1" applyFont="1" applyBorder="1" applyAlignment="1">
      <alignment vertical="top" wrapText="1"/>
    </xf>
    <xf numFmtId="3" fontId="19" fillId="0" borderId="0" xfId="2" applyNumberFormat="1" applyFont="1" applyBorder="1" applyAlignment="1">
      <alignment vertical="center" wrapText="1"/>
    </xf>
    <xf numFmtId="3" fontId="19" fillId="0" borderId="0" xfId="3" applyNumberFormat="1" applyFont="1" applyFill="1" applyBorder="1" applyAlignment="1">
      <alignment vertical="center" wrapText="1"/>
    </xf>
    <xf numFmtId="3" fontId="19" fillId="0" borderId="0" xfId="4" applyNumberFormat="1" applyFont="1" applyFill="1" applyBorder="1" applyAlignment="1">
      <alignment vertical="center" wrapText="1"/>
    </xf>
    <xf numFmtId="3" fontId="19" fillId="0" borderId="0" xfId="5" applyNumberFormat="1" applyFont="1" applyFill="1" applyBorder="1" applyAlignment="1">
      <alignment vertical="center" wrapText="1"/>
    </xf>
    <xf numFmtId="0" fontId="18" fillId="0" borderId="0" xfId="0" applyFont="1" applyBorder="1" applyAlignment="1"/>
    <xf numFmtId="0" fontId="8" fillId="0" borderId="0" xfId="0" applyFont="1" applyAlignment="1">
      <alignment vertical="center"/>
    </xf>
    <xf numFmtId="0" fontId="18" fillId="0" borderId="0" xfId="0" applyFont="1" applyBorder="1" applyAlignment="1">
      <alignment vertical="top" wrapText="1"/>
    </xf>
    <xf numFmtId="3" fontId="19" fillId="0" borderId="0" xfId="3" applyNumberFormat="1" applyFont="1" applyFill="1" applyBorder="1" applyAlignment="1">
      <alignment vertical="top" wrapText="1"/>
    </xf>
    <xf numFmtId="3" fontId="19" fillId="0" borderId="0" xfId="4" applyNumberFormat="1" applyFont="1" applyFill="1" applyBorder="1" applyAlignment="1">
      <alignment vertical="top" wrapText="1"/>
    </xf>
    <xf numFmtId="3" fontId="19" fillId="0" borderId="0" xfId="5" applyNumberFormat="1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top"/>
    </xf>
    <xf numFmtId="0" fontId="0" fillId="0" borderId="0" xfId="0" applyAlignment="1">
      <alignment vertical="center" wrapText="1"/>
    </xf>
    <xf numFmtId="0" fontId="0" fillId="0" borderId="13" xfId="0" applyFill="1" applyBorder="1" applyAlignment="1">
      <alignment horizontal="center" wrapText="1"/>
    </xf>
    <xf numFmtId="0" fontId="0" fillId="0" borderId="47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33" xfId="0" applyBorder="1"/>
    <xf numFmtId="0" fontId="0" fillId="0" borderId="40" xfId="0" applyBorder="1"/>
    <xf numFmtId="0" fontId="0" fillId="2" borderId="13" xfId="0" applyFill="1" applyBorder="1"/>
    <xf numFmtId="0" fontId="0" fillId="2" borderId="31" xfId="0" applyFill="1" applyBorder="1"/>
    <xf numFmtId="0" fontId="0" fillId="0" borderId="1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40" xfId="0" applyBorder="1" applyAlignment="1">
      <alignment wrapText="1"/>
    </xf>
    <xf numFmtId="0" fontId="0" fillId="2" borderId="38" xfId="0" applyFill="1" applyBorder="1"/>
    <xf numFmtId="0" fontId="0" fillId="2" borderId="51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4" xfId="0" applyFill="1" applyBorder="1"/>
    <xf numFmtId="0" fontId="0" fillId="2" borderId="11" xfId="0" applyFill="1" applyBorder="1"/>
    <xf numFmtId="0" fontId="0" fillId="2" borderId="39" xfId="0" applyFill="1" applyBorder="1"/>
    <xf numFmtId="164" fontId="0" fillId="2" borderId="13" xfId="0" applyNumberFormat="1" applyFill="1" applyBorder="1"/>
    <xf numFmtId="164" fontId="0" fillId="2" borderId="31" xfId="0" applyNumberFormat="1" applyFill="1" applyBorder="1"/>
    <xf numFmtId="0" fontId="6" fillId="2" borderId="38" xfId="0" applyFont="1" applyFill="1" applyBorder="1"/>
    <xf numFmtId="0" fontId="6" fillId="2" borderId="44" xfId="0" applyFont="1" applyFill="1" applyBorder="1" applyAlignment="1"/>
    <xf numFmtId="0" fontId="6" fillId="2" borderId="52" xfId="0" applyFont="1" applyFill="1" applyBorder="1"/>
    <xf numFmtId="0" fontId="0" fillId="2" borderId="10" xfId="0" applyFill="1" applyBorder="1"/>
    <xf numFmtId="164" fontId="0" fillId="2" borderId="12" xfId="0" applyNumberFormat="1" applyFill="1" applyBorder="1"/>
    <xf numFmtId="0" fontId="0" fillId="0" borderId="47" xfId="0" applyFill="1" applyBorder="1" applyAlignment="1">
      <alignment wrapText="1"/>
    </xf>
    <xf numFmtId="0" fontId="0" fillId="0" borderId="48" xfId="0" applyFill="1" applyBorder="1" applyAlignment="1">
      <alignment wrapText="1"/>
    </xf>
    <xf numFmtId="0" fontId="0" fillId="0" borderId="33" xfId="0" applyFill="1" applyBorder="1" applyAlignment="1">
      <alignment wrapText="1"/>
    </xf>
    <xf numFmtId="0" fontId="0" fillId="0" borderId="40" xfId="0" applyFill="1" applyBorder="1" applyAlignment="1">
      <alignment wrapText="1"/>
    </xf>
    <xf numFmtId="0" fontId="0" fillId="0" borderId="33" xfId="0" applyFill="1" applyBorder="1"/>
    <xf numFmtId="0" fontId="0" fillId="0" borderId="40" xfId="0" applyFill="1" applyBorder="1"/>
    <xf numFmtId="0" fontId="0" fillId="0" borderId="34" xfId="0" applyFill="1" applyBorder="1"/>
    <xf numFmtId="0" fontId="0" fillId="0" borderId="3" xfId="0" applyFill="1" applyBorder="1"/>
    <xf numFmtId="0" fontId="0" fillId="0" borderId="37" xfId="0" applyFill="1" applyBorder="1"/>
    <xf numFmtId="0" fontId="0" fillId="2" borderId="38" xfId="0" applyFill="1" applyBorder="1" applyAlignment="1">
      <alignment horizontal="center"/>
    </xf>
    <xf numFmtId="0" fontId="0" fillId="0" borderId="12" xfId="0" applyFill="1" applyBorder="1"/>
    <xf numFmtId="0" fontId="0" fillId="0" borderId="13" xfId="0" applyFill="1" applyBorder="1"/>
    <xf numFmtId="0" fontId="0" fillId="0" borderId="31" xfId="0" applyFill="1" applyBorder="1"/>
    <xf numFmtId="0" fontId="0" fillId="2" borderId="41" xfId="0" applyFill="1" applyBorder="1"/>
    <xf numFmtId="0" fontId="6" fillId="2" borderId="43" xfId="0" applyFont="1" applyFill="1" applyBorder="1" applyAlignment="1">
      <alignment horizontal="left" vertical="center"/>
    </xf>
    <xf numFmtId="0" fontId="6" fillId="2" borderId="4" xfId="0" applyFont="1" applyFill="1" applyBorder="1"/>
    <xf numFmtId="0" fontId="0" fillId="2" borderId="40" xfId="0" applyFill="1" applyBorder="1"/>
    <xf numFmtId="0" fontId="6" fillId="0" borderId="33" xfId="0" applyFont="1" applyBorder="1" applyAlignment="1">
      <alignment horizontal="center"/>
    </xf>
    <xf numFmtId="0" fontId="6" fillId="2" borderId="33" xfId="0" applyFont="1" applyFill="1" applyBorder="1" applyAlignment="1">
      <alignment vertical="center" wrapText="1"/>
    </xf>
    <xf numFmtId="0" fontId="0" fillId="2" borderId="48" xfId="0" applyFill="1" applyBorder="1"/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31" xfId="0" applyBorder="1" applyAlignment="1">
      <alignment wrapText="1"/>
    </xf>
    <xf numFmtId="0" fontId="0" fillId="2" borderId="37" xfId="0" applyFill="1" applyBorder="1"/>
    <xf numFmtId="0" fontId="6" fillId="2" borderId="10" xfId="0" applyFont="1" applyFill="1" applyBorder="1" applyAlignment="1">
      <alignment vertical="center" wrapText="1"/>
    </xf>
    <xf numFmtId="0" fontId="0" fillId="2" borderId="11" xfId="0" applyFill="1" applyBorder="1" applyAlignment="1">
      <alignment horizontal="center"/>
    </xf>
    <xf numFmtId="0" fontId="6" fillId="2" borderId="11" xfId="0" applyFont="1" applyFill="1" applyBorder="1"/>
    <xf numFmtId="0" fontId="6" fillId="2" borderId="34" xfId="0" applyFont="1" applyFill="1" applyBorder="1" applyAlignment="1">
      <alignment vertical="center" wrapText="1"/>
    </xf>
    <xf numFmtId="0" fontId="6" fillId="2" borderId="15" xfId="0" applyFont="1" applyFill="1" applyBorder="1"/>
    <xf numFmtId="0" fontId="16" fillId="0" borderId="13" xfId="0" applyFont="1" applyBorder="1" applyAlignment="1">
      <alignment vertical="center"/>
    </xf>
    <xf numFmtId="0" fontId="16" fillId="0" borderId="31" xfId="0" applyFont="1" applyBorder="1" applyAlignment="1">
      <alignment vertical="center"/>
    </xf>
    <xf numFmtId="0" fontId="0" fillId="2" borderId="13" xfId="0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2" fillId="0" borderId="0" xfId="0" applyFont="1"/>
    <xf numFmtId="0" fontId="22" fillId="0" borderId="0" xfId="0" applyFont="1" applyAlignment="1">
      <alignment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left"/>
    </xf>
    <xf numFmtId="0" fontId="22" fillId="2" borderId="1" xfId="0" applyFont="1" applyFill="1" applyBorder="1"/>
    <xf numFmtId="0" fontId="22" fillId="2" borderId="55" xfId="0" applyFont="1" applyFill="1" applyBorder="1"/>
    <xf numFmtId="0" fontId="22" fillId="2" borderId="53" xfId="0" applyFont="1" applyFill="1" applyBorder="1"/>
    <xf numFmtId="0" fontId="22" fillId="2" borderId="1" xfId="1" applyNumberFormat="1" applyFont="1" applyFill="1" applyBorder="1"/>
    <xf numFmtId="164" fontId="22" fillId="2" borderId="1" xfId="0" applyNumberFormat="1" applyFont="1" applyFill="1" applyBorder="1"/>
    <xf numFmtId="164" fontId="22" fillId="2" borderId="55" xfId="0" applyNumberFormat="1" applyFont="1" applyFill="1" applyBorder="1"/>
    <xf numFmtId="0" fontId="22" fillId="0" borderId="33" xfId="0" applyFont="1" applyFill="1" applyBorder="1" applyAlignment="1">
      <alignment horizontal="left" wrapText="1"/>
    </xf>
    <xf numFmtId="0" fontId="22" fillId="0" borderId="1" xfId="1" applyNumberFormat="1" applyFont="1" applyFill="1" applyBorder="1"/>
    <xf numFmtId="0" fontId="22" fillId="0" borderId="33" xfId="0" applyFont="1" applyBorder="1" applyAlignment="1">
      <alignment horizontal="left" wrapText="1"/>
    </xf>
    <xf numFmtId="0" fontId="22" fillId="0" borderId="1" xfId="0" applyFont="1" applyBorder="1"/>
    <xf numFmtId="0" fontId="22" fillId="2" borderId="33" xfId="0" applyFont="1" applyFill="1" applyBorder="1" applyAlignment="1">
      <alignment horizontal="left" wrapText="1"/>
    </xf>
    <xf numFmtId="0" fontId="22" fillId="2" borderId="3" xfId="0" applyFont="1" applyFill="1" applyBorder="1"/>
    <xf numFmtId="0" fontId="22" fillId="2" borderId="27" xfId="0" applyFont="1" applyFill="1" applyBorder="1" applyAlignment="1">
      <alignment horizontal="left" wrapText="1"/>
    </xf>
    <xf numFmtId="164" fontId="22" fillId="2" borderId="13" xfId="1" applyNumberFormat="1" applyFont="1" applyFill="1" applyBorder="1"/>
    <xf numFmtId="0" fontId="22" fillId="0" borderId="0" xfId="0" applyFont="1" applyAlignment="1">
      <alignment horizontal="left"/>
    </xf>
    <xf numFmtId="164" fontId="22" fillId="2" borderId="42" xfId="0" applyNumberFormat="1" applyFont="1" applyFill="1" applyBorder="1"/>
    <xf numFmtId="0" fontId="22" fillId="2" borderId="8" xfId="0" applyFont="1" applyFill="1" applyBorder="1"/>
    <xf numFmtId="164" fontId="22" fillId="2" borderId="8" xfId="0" applyNumberFormat="1" applyFont="1" applyFill="1" applyBorder="1"/>
    <xf numFmtId="0" fontId="22" fillId="2" borderId="49" xfId="0" applyFont="1" applyFill="1" applyBorder="1" applyAlignment="1">
      <alignment horizontal="center" vertical="center" wrapText="1"/>
    </xf>
    <xf numFmtId="164" fontId="22" fillId="2" borderId="53" xfId="0" applyNumberFormat="1" applyFont="1" applyFill="1" applyBorder="1"/>
    <xf numFmtId="0" fontId="8" fillId="0" borderId="0" xfId="0" applyFont="1" applyFill="1" applyBorder="1" applyAlignment="1">
      <alignment wrapText="1"/>
    </xf>
    <xf numFmtId="0" fontId="6" fillId="0" borderId="47" xfId="0" applyFont="1" applyBorder="1" applyAlignment="1">
      <alignment horizontal="center"/>
    </xf>
    <xf numFmtId="0" fontId="6" fillId="0" borderId="47" xfId="0" applyFont="1" applyBorder="1" applyAlignment="1">
      <alignment horizontal="left"/>
    </xf>
    <xf numFmtId="0" fontId="0" fillId="0" borderId="33" xfId="0" applyBorder="1" applyAlignment="1">
      <alignment horizontal="left"/>
    </xf>
    <xf numFmtId="0" fontId="6" fillId="0" borderId="33" xfId="0" applyFont="1" applyBorder="1" applyAlignment="1">
      <alignment horizontal="left"/>
    </xf>
    <xf numFmtId="0" fontId="28" fillId="0" borderId="58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/>
    </xf>
    <xf numFmtId="0" fontId="28" fillId="0" borderId="46" xfId="0" applyFont="1" applyBorder="1" applyAlignment="1">
      <alignment horizontal="center" vertical="center"/>
    </xf>
    <xf numFmtId="0" fontId="29" fillId="0" borderId="58" xfId="0" applyFont="1" applyBorder="1" applyAlignment="1">
      <alignment horizontal="right" vertical="center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11" fillId="0" borderId="4" xfId="0" applyFont="1" applyFill="1" applyBorder="1" applyAlignment="1">
      <alignment horizontal="right" vertical="center" wrapText="1"/>
    </xf>
    <xf numFmtId="0" fontId="11" fillId="0" borderId="4" xfId="0" applyFont="1" applyBorder="1" applyAlignment="1">
      <alignment horizontal="right"/>
    </xf>
    <xf numFmtId="164" fontId="11" fillId="2" borderId="4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right"/>
    </xf>
    <xf numFmtId="164" fontId="11" fillId="2" borderId="1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 wrapText="1"/>
    </xf>
    <xf numFmtId="0" fontId="6" fillId="2" borderId="1" xfId="0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6" fillId="0" borderId="14" xfId="0" applyFont="1" applyBorder="1" applyAlignment="1">
      <alignment horizontal="right" vertical="center" wrapText="1"/>
    </xf>
    <xf numFmtId="0" fontId="0" fillId="0" borderId="15" xfId="0" applyBorder="1" applyAlignment="1">
      <alignment horizontal="right" vertical="center" wrapText="1"/>
    </xf>
    <xf numFmtId="0" fontId="0" fillId="0" borderId="15" xfId="0" applyBorder="1" applyAlignment="1">
      <alignment horizontal="right" vertical="center"/>
    </xf>
    <xf numFmtId="0" fontId="6" fillId="0" borderId="15" xfId="0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0" fillId="0" borderId="4" xfId="0" applyBorder="1" applyAlignment="1">
      <alignment horizontal="right"/>
    </xf>
    <xf numFmtId="0" fontId="6" fillId="0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1" fillId="0" borderId="3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4" xfId="0" applyBorder="1" applyAlignment="1">
      <alignment horizontal="right" wrapText="1"/>
    </xf>
    <xf numFmtId="0" fontId="0" fillId="0" borderId="15" xfId="0" applyBorder="1" applyAlignment="1">
      <alignment horizontal="right" wrapText="1"/>
    </xf>
    <xf numFmtId="0" fontId="0" fillId="0" borderId="15" xfId="0" applyBorder="1" applyAlignment="1">
      <alignment horizontal="right"/>
    </xf>
    <xf numFmtId="0" fontId="6" fillId="0" borderId="15" xfId="0" applyFont="1" applyBorder="1" applyAlignment="1">
      <alignment horizontal="right" wrapText="1"/>
    </xf>
    <xf numFmtId="0" fontId="6" fillId="0" borderId="16" xfId="0" applyFont="1" applyBorder="1" applyAlignment="1">
      <alignment horizontal="right" wrapText="1"/>
    </xf>
    <xf numFmtId="164" fontId="0" fillId="2" borderId="4" xfId="0" applyNumberFormat="1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0" fontId="0" fillId="0" borderId="0" xfId="0" applyBorder="1" applyAlignment="1">
      <alignment horizontal="right"/>
    </xf>
    <xf numFmtId="49" fontId="30" fillId="3" borderId="1" xfId="0" applyNumberFormat="1" applyFont="1" applyFill="1" applyBorder="1" applyAlignment="1">
      <alignment horizontal="left"/>
    </xf>
    <xf numFmtId="4" fontId="30" fillId="3" borderId="1" xfId="0" applyNumberFormat="1" applyFont="1" applyFill="1" applyBorder="1" applyAlignment="1">
      <alignment horizontal="right"/>
    </xf>
    <xf numFmtId="0" fontId="29" fillId="0" borderId="14" xfId="0" applyFont="1" applyBorder="1" applyAlignment="1">
      <alignment horizontal="center"/>
    </xf>
    <xf numFmtId="0" fontId="29" fillId="0" borderId="4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/>
    </xf>
    <xf numFmtId="0" fontId="29" fillId="4" borderId="15" xfId="0" applyFont="1" applyFill="1" applyBorder="1" applyAlignment="1">
      <alignment horizontal="center"/>
    </xf>
    <xf numFmtId="0" fontId="27" fillId="4" borderId="56" xfId="0" applyFont="1" applyFill="1" applyBorder="1" applyAlignment="1">
      <alignment horizontal="center" vertical="center"/>
    </xf>
    <xf numFmtId="0" fontId="27" fillId="4" borderId="57" xfId="0" applyFont="1" applyFill="1" applyBorder="1" applyAlignment="1">
      <alignment horizontal="center" vertical="center"/>
    </xf>
    <xf numFmtId="0" fontId="27" fillId="4" borderId="38" xfId="0" applyFont="1" applyFill="1" applyBorder="1" applyAlignment="1">
      <alignment horizontal="center" vertical="center"/>
    </xf>
    <xf numFmtId="14" fontId="0" fillId="0" borderId="4" xfId="0" applyNumberFormat="1" applyBorder="1"/>
    <xf numFmtId="14" fontId="0" fillId="0" borderId="4" xfId="0" applyNumberFormat="1" applyFill="1" applyBorder="1"/>
    <xf numFmtId="14" fontId="0" fillId="0" borderId="1" xfId="0" applyNumberFormat="1" applyFill="1" applyBorder="1"/>
    <xf numFmtId="0" fontId="6" fillId="0" borderId="4" xfId="8" applyBorder="1"/>
    <xf numFmtId="0" fontId="6" fillId="0" borderId="1" xfId="8" applyBorder="1"/>
    <xf numFmtId="0" fontId="6" fillId="0" borderId="1" xfId="8" applyFont="1" applyFill="1" applyBorder="1"/>
    <xf numFmtId="0" fontId="6" fillId="0" borderId="1" xfId="8" applyFont="1" applyFill="1" applyBorder="1" applyAlignment="1">
      <alignment wrapText="1"/>
    </xf>
    <xf numFmtId="0" fontId="6" fillId="0" borderId="1" xfId="8" applyFont="1" applyBorder="1" applyAlignment="1">
      <alignment wrapText="1"/>
    </xf>
    <xf numFmtId="0" fontId="6" fillId="0" borderId="1" xfId="8" applyFont="1" applyBorder="1"/>
    <xf numFmtId="49" fontId="6" fillId="0" borderId="1" xfId="8" applyNumberFormat="1" applyFont="1" applyBorder="1"/>
    <xf numFmtId="0" fontId="6" fillId="0" borderId="8" xfId="8" applyFont="1" applyBorder="1"/>
    <xf numFmtId="49" fontId="6" fillId="0" borderId="8" xfId="8" applyNumberFormat="1" applyFont="1" applyBorder="1"/>
    <xf numFmtId="49" fontId="6" fillId="0" borderId="9" xfId="8" applyNumberFormat="1" applyFont="1" applyBorder="1"/>
    <xf numFmtId="0" fontId="6" fillId="0" borderId="3" xfId="8" applyFont="1" applyBorder="1"/>
    <xf numFmtId="0" fontId="6" fillId="0" borderId="1" xfId="0" applyFont="1" applyFill="1" applyBorder="1" applyAlignment="1">
      <alignment wrapText="1"/>
    </xf>
    <xf numFmtId="0" fontId="6" fillId="0" borderId="8" xfId="0" applyFont="1" applyFill="1" applyBorder="1"/>
    <xf numFmtId="0" fontId="6" fillId="0" borderId="1" xfId="0" applyFont="1" applyBorder="1" applyAlignment="1">
      <alignment wrapText="1"/>
    </xf>
    <xf numFmtId="0" fontId="6" fillId="0" borderId="8" xfId="0" applyFont="1" applyBorder="1"/>
    <xf numFmtId="0" fontId="0" fillId="0" borderId="13" xfId="0" applyBorder="1" applyAlignment="1">
      <alignment horizontal="center" vertical="center" wrapText="1"/>
    </xf>
    <xf numFmtId="3" fontId="6" fillId="0" borderId="1" xfId="0" applyNumberFormat="1" applyFont="1" applyBorder="1"/>
    <xf numFmtId="0" fontId="6" fillId="0" borderId="0" xfId="0" applyFont="1" applyAlignment="1">
      <alignment wrapText="1"/>
    </xf>
    <xf numFmtId="3" fontId="0" fillId="0" borderId="0" xfId="0" applyNumberFormat="1"/>
    <xf numFmtId="0" fontId="6" fillId="0" borderId="20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4" xfId="0" applyFont="1" applyBorder="1" applyAlignment="1">
      <alignment horizontal="center" wrapText="1"/>
    </xf>
    <xf numFmtId="0" fontId="6" fillId="0" borderId="25" xfId="0" applyFont="1" applyBorder="1" applyAlignment="1">
      <alignment horizontal="right"/>
    </xf>
    <xf numFmtId="1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14" fontId="6" fillId="0" borderId="1" xfId="0" applyNumberFormat="1" applyFont="1" applyBorder="1"/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justify"/>
    </xf>
    <xf numFmtId="0" fontId="22" fillId="0" borderId="4" xfId="0" applyFont="1" applyBorder="1" applyAlignment="1">
      <alignment wrapText="1"/>
    </xf>
    <xf numFmtId="0" fontId="8" fillId="0" borderId="0" xfId="0" applyFont="1" applyAlignment="1">
      <alignment horizontal="center" wrapText="1"/>
    </xf>
    <xf numFmtId="0" fontId="22" fillId="0" borderId="50" xfId="0" applyFont="1" applyFill="1" applyBorder="1"/>
    <xf numFmtId="0" fontId="0" fillId="0" borderId="1" xfId="0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4" fontId="6" fillId="0" borderId="1" xfId="0" applyNumberFormat="1" applyFont="1" applyFill="1" applyBorder="1" applyAlignment="1">
      <alignment vertical="center" wrapText="1"/>
    </xf>
    <xf numFmtId="0" fontId="1" fillId="0" borderId="0" xfId="0" applyFont="1" applyFill="1"/>
    <xf numFmtId="0" fontId="0" fillId="0" borderId="4" xfId="0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7" fillId="0" borderId="1" xfId="0" applyFont="1" applyBorder="1"/>
    <xf numFmtId="14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2" fontId="22" fillId="2" borderId="4" xfId="0" applyNumberFormat="1" applyFont="1" applyFill="1" applyBorder="1" applyAlignment="1">
      <alignment horizontal="center" vertical="center" wrapText="1"/>
    </xf>
    <xf numFmtId="2" fontId="22" fillId="0" borderId="4" xfId="0" applyNumberFormat="1" applyFont="1" applyBorder="1" applyAlignment="1">
      <alignment horizontal="center" vertical="center" wrapText="1"/>
    </xf>
    <xf numFmtId="2" fontId="22" fillId="0" borderId="7" xfId="0" applyNumberFormat="1" applyFont="1" applyBorder="1" applyAlignment="1">
      <alignment horizontal="center" vertical="center" wrapText="1"/>
    </xf>
    <xf numFmtId="2" fontId="22" fillId="2" borderId="41" xfId="0" applyNumberFormat="1" applyFont="1" applyFill="1" applyBorder="1" applyAlignment="1">
      <alignment horizontal="center" vertical="center" wrapText="1"/>
    </xf>
    <xf numFmtId="2" fontId="22" fillId="0" borderId="10" xfId="0" applyNumberFormat="1" applyFont="1" applyBorder="1" applyAlignment="1">
      <alignment horizontal="center" vertical="center" wrapText="1"/>
    </xf>
    <xf numFmtId="2" fontId="22" fillId="0" borderId="11" xfId="0" applyNumberFormat="1" applyFont="1" applyBorder="1" applyAlignment="1">
      <alignment horizontal="center" vertical="center" wrapText="1"/>
    </xf>
    <xf numFmtId="2" fontId="22" fillId="0" borderId="39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2" fontId="22" fillId="0" borderId="1" xfId="0" applyNumberFormat="1" applyFont="1" applyBorder="1" applyAlignment="1">
      <alignment horizontal="center" vertical="center" wrapText="1"/>
    </xf>
    <xf numFmtId="2" fontId="22" fillId="0" borderId="8" xfId="0" applyNumberFormat="1" applyFont="1" applyBorder="1" applyAlignment="1">
      <alignment horizontal="center" vertical="center" wrapText="1"/>
    </xf>
    <xf numFmtId="2" fontId="22" fillId="2" borderId="49" xfId="0" applyNumberFormat="1" applyFont="1" applyFill="1" applyBorder="1" applyAlignment="1">
      <alignment horizontal="center" vertical="center" wrapText="1"/>
    </xf>
    <xf numFmtId="2" fontId="22" fillId="0" borderId="33" xfId="0" applyNumberFormat="1" applyFont="1" applyBorder="1" applyAlignment="1">
      <alignment horizontal="center" vertical="center" wrapText="1"/>
    </xf>
    <xf numFmtId="2" fontId="22" fillId="0" borderId="40" xfId="0" applyNumberFormat="1" applyFont="1" applyBorder="1" applyAlignment="1">
      <alignment horizontal="center" vertical="center" wrapText="1"/>
    </xf>
    <xf numFmtId="2" fontId="22" fillId="0" borderId="1" xfId="0" applyNumberFormat="1" applyFont="1" applyFill="1" applyBorder="1"/>
    <xf numFmtId="2" fontId="22" fillId="0" borderId="8" xfId="0" applyNumberFormat="1" applyFont="1" applyFill="1" applyBorder="1"/>
    <xf numFmtId="2" fontId="22" fillId="0" borderId="42" xfId="0" applyNumberFormat="1" applyFont="1" applyFill="1" applyBorder="1"/>
    <xf numFmtId="2" fontId="22" fillId="0" borderId="33" xfId="0" applyNumberFormat="1" applyFont="1" applyFill="1" applyBorder="1"/>
    <xf numFmtId="2" fontId="22" fillId="0" borderId="40" xfId="0" applyNumberFormat="1" applyFont="1" applyFill="1" applyBorder="1"/>
    <xf numFmtId="2" fontId="22" fillId="0" borderId="1" xfId="0" applyNumberFormat="1" applyFont="1" applyBorder="1"/>
    <xf numFmtId="2" fontId="22" fillId="0" borderId="8" xfId="0" applyNumberFormat="1" applyFont="1" applyBorder="1"/>
    <xf numFmtId="2" fontId="22" fillId="0" borderId="42" xfId="0" applyNumberFormat="1" applyFont="1" applyBorder="1"/>
    <xf numFmtId="2" fontId="22" fillId="0" borderId="33" xfId="0" applyNumberFormat="1" applyFont="1" applyBorder="1"/>
    <xf numFmtId="2" fontId="22" fillId="0" borderId="40" xfId="0" applyNumberFormat="1" applyFont="1" applyBorder="1"/>
    <xf numFmtId="2" fontId="22" fillId="2" borderId="3" xfId="0" applyNumberFormat="1" applyFont="1" applyFill="1" applyBorder="1"/>
    <xf numFmtId="2" fontId="22" fillId="2" borderId="17" xfId="0" applyNumberFormat="1" applyFont="1" applyFill="1" applyBorder="1"/>
    <xf numFmtId="2" fontId="22" fillId="2" borderId="50" xfId="0" applyNumberFormat="1" applyFont="1" applyFill="1" applyBorder="1"/>
    <xf numFmtId="2" fontId="22" fillId="2" borderId="34" xfId="0" applyNumberFormat="1" applyFont="1" applyFill="1" applyBorder="1"/>
    <xf numFmtId="2" fontId="22" fillId="2" borderId="37" xfId="0" applyNumberFormat="1" applyFont="1" applyFill="1" applyBorder="1"/>
    <xf numFmtId="2" fontId="22" fillId="2" borderId="13" xfId="1" applyNumberFormat="1" applyFont="1" applyFill="1" applyBorder="1"/>
    <xf numFmtId="2" fontId="22" fillId="2" borderId="54" xfId="1" applyNumberFormat="1" applyFont="1" applyFill="1" applyBorder="1"/>
    <xf numFmtId="2" fontId="22" fillId="2" borderId="43" xfId="1" applyNumberFormat="1" applyFont="1" applyFill="1" applyBorder="1"/>
    <xf numFmtId="2" fontId="22" fillId="2" borderId="52" xfId="1" applyNumberFormat="1" applyFont="1" applyFill="1" applyBorder="1"/>
    <xf numFmtId="2" fontId="22" fillId="2" borderId="31" xfId="1" applyNumberFormat="1" applyFont="1" applyFill="1" applyBorder="1"/>
    <xf numFmtId="0" fontId="23" fillId="0" borderId="0" xfId="0" applyFont="1" applyAlignment="1">
      <alignment horizontal="left" wrapText="1"/>
    </xf>
    <xf numFmtId="0" fontId="12" fillId="0" borderId="0" xfId="0" applyFont="1" applyAlignment="1">
      <alignment horizontal="center" shrinkToFit="1"/>
    </xf>
    <xf numFmtId="0" fontId="0" fillId="0" borderId="0" xfId="0" applyAlignment="1">
      <alignment horizontal="center" shrinkToFit="1"/>
    </xf>
    <xf numFmtId="0" fontId="12" fillId="0" borderId="0" xfId="0" applyFont="1" applyAlignment="1">
      <alignment horizontal="center" vertical="top" wrapText="1"/>
    </xf>
    <xf numFmtId="0" fontId="24" fillId="0" borderId="0" xfId="0" applyFont="1" applyBorder="1" applyAlignment="1">
      <alignment vertical="top"/>
    </xf>
    <xf numFmtId="3" fontId="25" fillId="0" borderId="0" xfId="5" applyNumberFormat="1" applyFont="1" applyFill="1" applyBorder="1" applyAlignment="1">
      <alignment vertical="top" wrapText="1"/>
    </xf>
    <xf numFmtId="0" fontId="18" fillId="0" borderId="0" xfId="0" applyFont="1" applyAlignment="1">
      <alignment horizontal="left" vertical="top"/>
    </xf>
    <xf numFmtId="0" fontId="24" fillId="0" borderId="0" xfId="0" applyFont="1" applyBorder="1" applyAlignment="1">
      <alignment horizontal="left" vertical="top" wrapText="1"/>
    </xf>
    <xf numFmtId="3" fontId="25" fillId="0" borderId="0" xfId="0" applyNumberFormat="1" applyFont="1" applyFill="1" applyBorder="1" applyAlignment="1">
      <alignment vertical="top" wrapText="1"/>
    </xf>
    <xf numFmtId="0" fontId="24" fillId="0" borderId="0" xfId="0" applyFont="1" applyBorder="1" applyAlignment="1">
      <alignment vertical="top" wrapText="1"/>
    </xf>
    <xf numFmtId="3" fontId="25" fillId="0" borderId="0" xfId="2" applyNumberFormat="1" applyFont="1" applyFill="1" applyBorder="1" applyAlignment="1">
      <alignment vertical="top" wrapText="1"/>
    </xf>
    <xf numFmtId="3" fontId="25" fillId="0" borderId="0" xfId="3" applyNumberFormat="1" applyFont="1" applyFill="1" applyBorder="1" applyAlignment="1">
      <alignment vertical="top" wrapText="1"/>
    </xf>
    <xf numFmtId="0" fontId="25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3" fontId="25" fillId="0" borderId="0" xfId="2" applyNumberFormat="1" applyFont="1" applyBorder="1" applyAlignment="1">
      <alignment vertical="top" wrapText="1"/>
    </xf>
    <xf numFmtId="3" fontId="25" fillId="0" borderId="0" xfId="4" applyNumberFormat="1" applyFont="1" applyFill="1" applyBorder="1" applyAlignment="1">
      <alignment vertical="top" wrapText="1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0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6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0" borderId="18" xfId="0" applyFont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8" fillId="0" borderId="36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8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9" fillId="0" borderId="0" xfId="0" applyFont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8" fillId="0" borderId="36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wrapText="1"/>
    </xf>
    <xf numFmtId="0" fontId="0" fillId="0" borderId="29" xfId="0" applyFill="1" applyBorder="1" applyAlignment="1">
      <alignment horizontal="center" wrapText="1"/>
    </xf>
    <xf numFmtId="0" fontId="6" fillId="0" borderId="21" xfId="0" applyFont="1" applyFill="1" applyBorder="1" applyAlignment="1">
      <alignment horizontal="center" wrapText="1"/>
    </xf>
    <xf numFmtId="0" fontId="0" fillId="0" borderId="23" xfId="0" applyFill="1" applyBorder="1" applyAlignment="1">
      <alignment horizontal="center" wrapText="1"/>
    </xf>
    <xf numFmtId="0" fontId="0" fillId="0" borderId="30" xfId="0" applyFill="1" applyBorder="1" applyAlignment="1">
      <alignment horizontal="center" wrapText="1"/>
    </xf>
    <xf numFmtId="0" fontId="6" fillId="0" borderId="24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wrapText="1"/>
    </xf>
    <xf numFmtId="0" fontId="0" fillId="0" borderId="12" xfId="0" applyFill="1" applyBorder="1" applyAlignment="1">
      <alignment horizontal="center" wrapText="1"/>
    </xf>
    <xf numFmtId="0" fontId="6" fillId="0" borderId="20" xfId="0" applyFont="1" applyFill="1" applyBorder="1" applyAlignment="1">
      <alignment horizontal="center" wrapText="1"/>
    </xf>
    <xf numFmtId="0" fontId="0" fillId="0" borderId="27" xfId="0" applyFill="1" applyBorder="1" applyAlignment="1">
      <alignment horizontal="center" wrapText="1"/>
    </xf>
    <xf numFmtId="0" fontId="6" fillId="0" borderId="45" xfId="0" applyFont="1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7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wrapText="1"/>
    </xf>
    <xf numFmtId="0" fontId="8" fillId="0" borderId="36" xfId="0" applyFont="1" applyFill="1" applyBorder="1" applyAlignment="1">
      <alignment horizontal="center" wrapText="1"/>
    </xf>
  </cellXfs>
  <cellStyles count="9">
    <cellStyle name="Normálna" xfId="0" builtinId="0"/>
    <cellStyle name="Normálna 2" xfId="7"/>
    <cellStyle name="Normálna 3" xfId="6"/>
    <cellStyle name="Normálne 2" xfId="8"/>
    <cellStyle name="normálne_Databazy_VVŠ_2006_ severská" xfId="3"/>
    <cellStyle name="normálne_OVT - Tab_16az23_sprava_VVS_2004" xfId="2"/>
    <cellStyle name="normálne_Viest 2" xfId="4"/>
    <cellStyle name="normálne_Výročná_správa_o_VŠ_2005_financie_databazy_po_kontrole_OFVŠ_PM" xfId="5"/>
    <cellStyle name="Percentá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88" workbookViewId="0">
      <selection sqref="A1:I3"/>
    </sheetView>
  </sheetViews>
  <sheetFormatPr defaultRowHeight="15.75" x14ac:dyDescent="0.25"/>
  <sheetData>
    <row r="1" spans="1:9" ht="120.75" customHeight="1" x14ac:dyDescent="0.25">
      <c r="A1" s="400" t="s">
        <v>227</v>
      </c>
      <c r="B1" s="400"/>
      <c r="C1" s="400"/>
      <c r="D1" s="400"/>
      <c r="E1" s="400"/>
      <c r="F1" s="400"/>
      <c r="G1" s="400"/>
      <c r="H1" s="400"/>
      <c r="I1" s="400"/>
    </row>
    <row r="2" spans="1:9" ht="61.5" customHeight="1" x14ac:dyDescent="0.25">
      <c r="A2" s="400"/>
      <c r="B2" s="400"/>
      <c r="C2" s="400"/>
      <c r="D2" s="400"/>
      <c r="E2" s="400"/>
      <c r="F2" s="400"/>
      <c r="G2" s="400"/>
      <c r="H2" s="400"/>
      <c r="I2" s="400"/>
    </row>
    <row r="3" spans="1:9" ht="61.5" customHeight="1" x14ac:dyDescent="0.25">
      <c r="A3" s="400"/>
      <c r="B3" s="400"/>
      <c r="C3" s="400"/>
      <c r="D3" s="400"/>
      <c r="E3" s="400"/>
      <c r="F3" s="400"/>
      <c r="G3" s="400"/>
      <c r="H3" s="400"/>
      <c r="I3" s="400"/>
    </row>
    <row r="4" spans="1:9" ht="61.5" customHeight="1" x14ac:dyDescent="0.25"/>
    <row r="5" spans="1:9" ht="45.75" x14ac:dyDescent="0.65">
      <c r="A5" s="397" t="s">
        <v>197</v>
      </c>
      <c r="B5" s="397"/>
      <c r="C5" s="397"/>
      <c r="D5" s="397"/>
      <c r="E5" s="397"/>
      <c r="F5" s="397"/>
      <c r="G5" s="397"/>
      <c r="H5" s="397"/>
      <c r="I5" s="397"/>
    </row>
    <row r="6" spans="1:9" ht="61.5" x14ac:dyDescent="0.85">
      <c r="A6" s="398" t="s">
        <v>1357</v>
      </c>
      <c r="B6" s="399"/>
      <c r="C6" s="399"/>
      <c r="D6" s="399"/>
      <c r="E6" s="399"/>
      <c r="F6" s="399"/>
      <c r="G6" s="399"/>
      <c r="H6" s="399"/>
      <c r="I6" s="399"/>
    </row>
  </sheetData>
  <mergeCells count="3">
    <mergeCell ref="A5:I5"/>
    <mergeCell ref="A6:I6"/>
    <mergeCell ref="A1:I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opLeftCell="A7" workbookViewId="0">
      <selection activeCell="B12" sqref="B12:F12"/>
    </sheetView>
  </sheetViews>
  <sheetFormatPr defaultRowHeight="15.75" x14ac:dyDescent="0.25"/>
  <cols>
    <col min="1" max="1" width="12.125" style="154" customWidth="1"/>
    <col min="2" max="2" width="26.625" style="154" customWidth="1"/>
    <col min="3" max="5" width="8" style="154" customWidth="1"/>
    <col min="6" max="6" width="11.5" style="154" customWidth="1"/>
    <col min="7" max="8" width="8" style="154" customWidth="1"/>
    <col min="9" max="9" width="7.75" style="154" customWidth="1"/>
    <col min="11" max="11" width="9.75" customWidth="1"/>
    <col min="257" max="257" width="12.125" customWidth="1"/>
    <col min="258" max="264" width="8" customWidth="1"/>
    <col min="265" max="265" width="7.75" customWidth="1"/>
    <col min="267" max="267" width="9.75" customWidth="1"/>
    <col min="513" max="513" width="12.125" customWidth="1"/>
    <col min="514" max="520" width="8" customWidth="1"/>
    <col min="521" max="521" width="7.75" customWidth="1"/>
    <col min="523" max="523" width="9.75" customWidth="1"/>
    <col min="769" max="769" width="12.125" customWidth="1"/>
    <col min="770" max="776" width="8" customWidth="1"/>
    <col min="777" max="777" width="7.75" customWidth="1"/>
    <col min="779" max="779" width="9.75" customWidth="1"/>
    <col min="1025" max="1025" width="12.125" customWidth="1"/>
    <col min="1026" max="1032" width="8" customWidth="1"/>
    <col min="1033" max="1033" width="7.75" customWidth="1"/>
    <col min="1035" max="1035" width="9.75" customWidth="1"/>
    <col min="1281" max="1281" width="12.125" customWidth="1"/>
    <col min="1282" max="1288" width="8" customWidth="1"/>
    <col min="1289" max="1289" width="7.75" customWidth="1"/>
    <col min="1291" max="1291" width="9.75" customWidth="1"/>
    <col min="1537" max="1537" width="12.125" customWidth="1"/>
    <col min="1538" max="1544" width="8" customWidth="1"/>
    <col min="1545" max="1545" width="7.75" customWidth="1"/>
    <col min="1547" max="1547" width="9.75" customWidth="1"/>
    <col min="1793" max="1793" width="12.125" customWidth="1"/>
    <col min="1794" max="1800" width="8" customWidth="1"/>
    <col min="1801" max="1801" width="7.75" customWidth="1"/>
    <col min="1803" max="1803" width="9.75" customWidth="1"/>
    <col min="2049" max="2049" width="12.125" customWidth="1"/>
    <col min="2050" max="2056" width="8" customWidth="1"/>
    <col min="2057" max="2057" width="7.75" customWidth="1"/>
    <col min="2059" max="2059" width="9.75" customWidth="1"/>
    <col min="2305" max="2305" width="12.125" customWidth="1"/>
    <col min="2306" max="2312" width="8" customWidth="1"/>
    <col min="2313" max="2313" width="7.75" customWidth="1"/>
    <col min="2315" max="2315" width="9.75" customWidth="1"/>
    <col min="2561" max="2561" width="12.125" customWidth="1"/>
    <col min="2562" max="2568" width="8" customWidth="1"/>
    <col min="2569" max="2569" width="7.75" customWidth="1"/>
    <col min="2571" max="2571" width="9.75" customWidth="1"/>
    <col min="2817" max="2817" width="12.125" customWidth="1"/>
    <col min="2818" max="2824" width="8" customWidth="1"/>
    <col min="2825" max="2825" width="7.75" customWidth="1"/>
    <col min="2827" max="2827" width="9.75" customWidth="1"/>
    <col min="3073" max="3073" width="12.125" customWidth="1"/>
    <col min="3074" max="3080" width="8" customWidth="1"/>
    <col min="3081" max="3081" width="7.75" customWidth="1"/>
    <col min="3083" max="3083" width="9.75" customWidth="1"/>
    <col min="3329" max="3329" width="12.125" customWidth="1"/>
    <col min="3330" max="3336" width="8" customWidth="1"/>
    <col min="3337" max="3337" width="7.75" customWidth="1"/>
    <col min="3339" max="3339" width="9.75" customWidth="1"/>
    <col min="3585" max="3585" width="12.125" customWidth="1"/>
    <col min="3586" max="3592" width="8" customWidth="1"/>
    <col min="3593" max="3593" width="7.75" customWidth="1"/>
    <col min="3595" max="3595" width="9.75" customWidth="1"/>
    <col min="3841" max="3841" width="12.125" customWidth="1"/>
    <col min="3842" max="3848" width="8" customWidth="1"/>
    <col min="3849" max="3849" width="7.75" customWidth="1"/>
    <col min="3851" max="3851" width="9.75" customWidth="1"/>
    <col min="4097" max="4097" width="12.125" customWidth="1"/>
    <col min="4098" max="4104" width="8" customWidth="1"/>
    <col min="4105" max="4105" width="7.75" customWidth="1"/>
    <col min="4107" max="4107" width="9.75" customWidth="1"/>
    <col min="4353" max="4353" width="12.125" customWidth="1"/>
    <col min="4354" max="4360" width="8" customWidth="1"/>
    <col min="4361" max="4361" width="7.75" customWidth="1"/>
    <col min="4363" max="4363" width="9.75" customWidth="1"/>
    <col min="4609" max="4609" width="12.125" customWidth="1"/>
    <col min="4610" max="4616" width="8" customWidth="1"/>
    <col min="4617" max="4617" width="7.75" customWidth="1"/>
    <col min="4619" max="4619" width="9.75" customWidth="1"/>
    <col min="4865" max="4865" width="12.125" customWidth="1"/>
    <col min="4866" max="4872" width="8" customWidth="1"/>
    <col min="4873" max="4873" width="7.75" customWidth="1"/>
    <col min="4875" max="4875" width="9.75" customWidth="1"/>
    <col min="5121" max="5121" width="12.125" customWidth="1"/>
    <col min="5122" max="5128" width="8" customWidth="1"/>
    <col min="5129" max="5129" width="7.75" customWidth="1"/>
    <col min="5131" max="5131" width="9.75" customWidth="1"/>
    <col min="5377" max="5377" width="12.125" customWidth="1"/>
    <col min="5378" max="5384" width="8" customWidth="1"/>
    <col min="5385" max="5385" width="7.75" customWidth="1"/>
    <col min="5387" max="5387" width="9.75" customWidth="1"/>
    <col min="5633" max="5633" width="12.125" customWidth="1"/>
    <col min="5634" max="5640" width="8" customWidth="1"/>
    <col min="5641" max="5641" width="7.75" customWidth="1"/>
    <col min="5643" max="5643" width="9.75" customWidth="1"/>
    <col min="5889" max="5889" width="12.125" customWidth="1"/>
    <col min="5890" max="5896" width="8" customWidth="1"/>
    <col min="5897" max="5897" width="7.75" customWidth="1"/>
    <col min="5899" max="5899" width="9.75" customWidth="1"/>
    <col min="6145" max="6145" width="12.125" customWidth="1"/>
    <col min="6146" max="6152" width="8" customWidth="1"/>
    <col min="6153" max="6153" width="7.75" customWidth="1"/>
    <col min="6155" max="6155" width="9.75" customWidth="1"/>
    <col min="6401" max="6401" width="12.125" customWidth="1"/>
    <col min="6402" max="6408" width="8" customWidth="1"/>
    <col min="6409" max="6409" width="7.75" customWidth="1"/>
    <col min="6411" max="6411" width="9.75" customWidth="1"/>
    <col min="6657" max="6657" width="12.125" customWidth="1"/>
    <col min="6658" max="6664" width="8" customWidth="1"/>
    <col min="6665" max="6665" width="7.75" customWidth="1"/>
    <col min="6667" max="6667" width="9.75" customWidth="1"/>
    <col min="6913" max="6913" width="12.125" customWidth="1"/>
    <col min="6914" max="6920" width="8" customWidth="1"/>
    <col min="6921" max="6921" width="7.75" customWidth="1"/>
    <col min="6923" max="6923" width="9.75" customWidth="1"/>
    <col min="7169" max="7169" width="12.125" customWidth="1"/>
    <col min="7170" max="7176" width="8" customWidth="1"/>
    <col min="7177" max="7177" width="7.75" customWidth="1"/>
    <col min="7179" max="7179" width="9.75" customWidth="1"/>
    <col min="7425" max="7425" width="12.125" customWidth="1"/>
    <col min="7426" max="7432" width="8" customWidth="1"/>
    <col min="7433" max="7433" width="7.75" customWidth="1"/>
    <col min="7435" max="7435" width="9.75" customWidth="1"/>
    <col min="7681" max="7681" width="12.125" customWidth="1"/>
    <col min="7682" max="7688" width="8" customWidth="1"/>
    <col min="7689" max="7689" width="7.75" customWidth="1"/>
    <col min="7691" max="7691" width="9.75" customWidth="1"/>
    <col min="7937" max="7937" width="12.125" customWidth="1"/>
    <col min="7938" max="7944" width="8" customWidth="1"/>
    <col min="7945" max="7945" width="7.75" customWidth="1"/>
    <col min="7947" max="7947" width="9.75" customWidth="1"/>
    <col min="8193" max="8193" width="12.125" customWidth="1"/>
    <col min="8194" max="8200" width="8" customWidth="1"/>
    <col min="8201" max="8201" width="7.75" customWidth="1"/>
    <col min="8203" max="8203" width="9.75" customWidth="1"/>
    <col min="8449" max="8449" width="12.125" customWidth="1"/>
    <col min="8450" max="8456" width="8" customWidth="1"/>
    <col min="8457" max="8457" width="7.75" customWidth="1"/>
    <col min="8459" max="8459" width="9.75" customWidth="1"/>
    <col min="8705" max="8705" width="12.125" customWidth="1"/>
    <col min="8706" max="8712" width="8" customWidth="1"/>
    <col min="8713" max="8713" width="7.75" customWidth="1"/>
    <col min="8715" max="8715" width="9.75" customWidth="1"/>
    <col min="8961" max="8961" width="12.125" customWidth="1"/>
    <col min="8962" max="8968" width="8" customWidth="1"/>
    <col min="8969" max="8969" width="7.75" customWidth="1"/>
    <col min="8971" max="8971" width="9.75" customWidth="1"/>
    <col min="9217" max="9217" width="12.125" customWidth="1"/>
    <col min="9218" max="9224" width="8" customWidth="1"/>
    <col min="9225" max="9225" width="7.75" customWidth="1"/>
    <col min="9227" max="9227" width="9.75" customWidth="1"/>
    <col min="9473" max="9473" width="12.125" customWidth="1"/>
    <col min="9474" max="9480" width="8" customWidth="1"/>
    <col min="9481" max="9481" width="7.75" customWidth="1"/>
    <col min="9483" max="9483" width="9.75" customWidth="1"/>
    <col min="9729" max="9729" width="12.125" customWidth="1"/>
    <col min="9730" max="9736" width="8" customWidth="1"/>
    <col min="9737" max="9737" width="7.75" customWidth="1"/>
    <col min="9739" max="9739" width="9.75" customWidth="1"/>
    <col min="9985" max="9985" width="12.125" customWidth="1"/>
    <col min="9986" max="9992" width="8" customWidth="1"/>
    <col min="9993" max="9993" width="7.75" customWidth="1"/>
    <col min="9995" max="9995" width="9.75" customWidth="1"/>
    <col min="10241" max="10241" width="12.125" customWidth="1"/>
    <col min="10242" max="10248" width="8" customWidth="1"/>
    <col min="10249" max="10249" width="7.75" customWidth="1"/>
    <col min="10251" max="10251" width="9.75" customWidth="1"/>
    <col min="10497" max="10497" width="12.125" customWidth="1"/>
    <col min="10498" max="10504" width="8" customWidth="1"/>
    <col min="10505" max="10505" width="7.75" customWidth="1"/>
    <col min="10507" max="10507" width="9.75" customWidth="1"/>
    <col min="10753" max="10753" width="12.125" customWidth="1"/>
    <col min="10754" max="10760" width="8" customWidth="1"/>
    <col min="10761" max="10761" width="7.75" customWidth="1"/>
    <col min="10763" max="10763" width="9.75" customWidth="1"/>
    <col min="11009" max="11009" width="12.125" customWidth="1"/>
    <col min="11010" max="11016" width="8" customWidth="1"/>
    <col min="11017" max="11017" width="7.75" customWidth="1"/>
    <col min="11019" max="11019" width="9.75" customWidth="1"/>
    <col min="11265" max="11265" width="12.125" customWidth="1"/>
    <col min="11266" max="11272" width="8" customWidth="1"/>
    <col min="11273" max="11273" width="7.75" customWidth="1"/>
    <col min="11275" max="11275" width="9.75" customWidth="1"/>
    <col min="11521" max="11521" width="12.125" customWidth="1"/>
    <col min="11522" max="11528" width="8" customWidth="1"/>
    <col min="11529" max="11529" width="7.75" customWidth="1"/>
    <col min="11531" max="11531" width="9.75" customWidth="1"/>
    <col min="11777" max="11777" width="12.125" customWidth="1"/>
    <col min="11778" max="11784" width="8" customWidth="1"/>
    <col min="11785" max="11785" width="7.75" customWidth="1"/>
    <col min="11787" max="11787" width="9.75" customWidth="1"/>
    <col min="12033" max="12033" width="12.125" customWidth="1"/>
    <col min="12034" max="12040" width="8" customWidth="1"/>
    <col min="12041" max="12041" width="7.75" customWidth="1"/>
    <col min="12043" max="12043" width="9.75" customWidth="1"/>
    <col min="12289" max="12289" width="12.125" customWidth="1"/>
    <col min="12290" max="12296" width="8" customWidth="1"/>
    <col min="12297" max="12297" width="7.75" customWidth="1"/>
    <col min="12299" max="12299" width="9.75" customWidth="1"/>
    <col min="12545" max="12545" width="12.125" customWidth="1"/>
    <col min="12546" max="12552" width="8" customWidth="1"/>
    <col min="12553" max="12553" width="7.75" customWidth="1"/>
    <col min="12555" max="12555" width="9.75" customWidth="1"/>
    <col min="12801" max="12801" width="12.125" customWidth="1"/>
    <col min="12802" max="12808" width="8" customWidth="1"/>
    <col min="12809" max="12809" width="7.75" customWidth="1"/>
    <col min="12811" max="12811" width="9.75" customWidth="1"/>
    <col min="13057" max="13057" width="12.125" customWidth="1"/>
    <col min="13058" max="13064" width="8" customWidth="1"/>
    <col min="13065" max="13065" width="7.75" customWidth="1"/>
    <col min="13067" max="13067" width="9.75" customWidth="1"/>
    <col min="13313" max="13313" width="12.125" customWidth="1"/>
    <col min="13314" max="13320" width="8" customWidth="1"/>
    <col min="13321" max="13321" width="7.75" customWidth="1"/>
    <col min="13323" max="13323" width="9.75" customWidth="1"/>
    <col min="13569" max="13569" width="12.125" customWidth="1"/>
    <col min="13570" max="13576" width="8" customWidth="1"/>
    <col min="13577" max="13577" width="7.75" customWidth="1"/>
    <col min="13579" max="13579" width="9.75" customWidth="1"/>
    <col min="13825" max="13825" width="12.125" customWidth="1"/>
    <col min="13826" max="13832" width="8" customWidth="1"/>
    <col min="13833" max="13833" width="7.75" customWidth="1"/>
    <col min="13835" max="13835" width="9.75" customWidth="1"/>
    <col min="14081" max="14081" width="12.125" customWidth="1"/>
    <col min="14082" max="14088" width="8" customWidth="1"/>
    <col min="14089" max="14089" width="7.75" customWidth="1"/>
    <col min="14091" max="14091" width="9.75" customWidth="1"/>
    <col min="14337" max="14337" width="12.125" customWidth="1"/>
    <col min="14338" max="14344" width="8" customWidth="1"/>
    <col min="14345" max="14345" width="7.75" customWidth="1"/>
    <col min="14347" max="14347" width="9.75" customWidth="1"/>
    <col min="14593" max="14593" width="12.125" customWidth="1"/>
    <col min="14594" max="14600" width="8" customWidth="1"/>
    <col min="14601" max="14601" width="7.75" customWidth="1"/>
    <col min="14603" max="14603" width="9.75" customWidth="1"/>
    <col min="14849" max="14849" width="12.125" customWidth="1"/>
    <col min="14850" max="14856" width="8" customWidth="1"/>
    <col min="14857" max="14857" width="7.75" customWidth="1"/>
    <col min="14859" max="14859" width="9.75" customWidth="1"/>
    <col min="15105" max="15105" width="12.125" customWidth="1"/>
    <col min="15106" max="15112" width="8" customWidth="1"/>
    <col min="15113" max="15113" width="7.75" customWidth="1"/>
    <col min="15115" max="15115" width="9.75" customWidth="1"/>
    <col min="15361" max="15361" width="12.125" customWidth="1"/>
    <col min="15362" max="15368" width="8" customWidth="1"/>
    <col min="15369" max="15369" width="7.75" customWidth="1"/>
    <col min="15371" max="15371" width="9.75" customWidth="1"/>
    <col min="15617" max="15617" width="12.125" customWidth="1"/>
    <col min="15618" max="15624" width="8" customWidth="1"/>
    <col min="15625" max="15625" width="7.75" customWidth="1"/>
    <col min="15627" max="15627" width="9.75" customWidth="1"/>
    <col min="15873" max="15873" width="12.125" customWidth="1"/>
    <col min="15874" max="15880" width="8" customWidth="1"/>
    <col min="15881" max="15881" width="7.75" customWidth="1"/>
    <col min="15883" max="15883" width="9.75" customWidth="1"/>
    <col min="16129" max="16129" width="12.125" customWidth="1"/>
    <col min="16130" max="16136" width="8" customWidth="1"/>
    <col min="16137" max="16137" width="7.75" customWidth="1"/>
    <col min="16139" max="16139" width="9.75" customWidth="1"/>
  </cols>
  <sheetData>
    <row r="1" spans="1:20" x14ac:dyDescent="0.25">
      <c r="A1" s="175" t="s">
        <v>183</v>
      </c>
      <c r="B1" s="176"/>
      <c r="C1" s="176"/>
      <c r="D1" s="176"/>
      <c r="E1" s="176"/>
      <c r="F1" s="176"/>
    </row>
    <row r="2" spans="1:20" ht="20.100000000000001" customHeight="1" x14ac:dyDescent="0.25">
      <c r="A2" s="174" t="s">
        <v>184</v>
      </c>
      <c r="B2" s="409" t="s">
        <v>228</v>
      </c>
      <c r="C2" s="409"/>
      <c r="D2" s="409"/>
      <c r="E2" s="409"/>
      <c r="F2" s="409"/>
      <c r="G2" s="156"/>
      <c r="H2" s="156"/>
      <c r="I2" s="155"/>
      <c r="J2" s="157"/>
      <c r="K2" s="157"/>
    </row>
    <row r="3" spans="1:20" ht="20.100000000000001" customHeight="1" x14ac:dyDescent="0.25">
      <c r="A3" s="174" t="s">
        <v>203</v>
      </c>
      <c r="B3" s="410" t="s">
        <v>202</v>
      </c>
      <c r="C3" s="410"/>
      <c r="D3" s="410"/>
      <c r="E3" s="410"/>
      <c r="F3" s="410"/>
      <c r="G3" s="155"/>
      <c r="H3" s="155"/>
      <c r="I3" s="155"/>
      <c r="J3" s="157"/>
      <c r="K3" s="157"/>
    </row>
    <row r="4" spans="1:20" ht="27.75" customHeight="1" x14ac:dyDescent="0.25">
      <c r="A4" s="174" t="s">
        <v>204</v>
      </c>
      <c r="B4" s="411" t="s">
        <v>229</v>
      </c>
      <c r="C4" s="411"/>
      <c r="D4" s="411"/>
      <c r="E4" s="411"/>
      <c r="F4" s="411"/>
    </row>
    <row r="5" spans="1:20" ht="34.5" customHeight="1" x14ac:dyDescent="0.25">
      <c r="A5" s="174" t="s">
        <v>205</v>
      </c>
      <c r="B5" s="412" t="s">
        <v>230</v>
      </c>
      <c r="C5" s="412"/>
      <c r="D5" s="412"/>
      <c r="E5" s="412"/>
      <c r="F5" s="412"/>
      <c r="G5" s="155"/>
      <c r="H5" s="155"/>
      <c r="I5" s="155"/>
      <c r="J5" s="157"/>
      <c r="K5" s="157"/>
    </row>
    <row r="6" spans="1:20" ht="24.75" customHeight="1" x14ac:dyDescent="0.25">
      <c r="A6" s="174" t="s">
        <v>206</v>
      </c>
      <c r="B6" s="410" t="s">
        <v>231</v>
      </c>
      <c r="C6" s="410"/>
      <c r="D6" s="410"/>
      <c r="E6" s="410"/>
      <c r="F6" s="410"/>
      <c r="G6" s="155"/>
      <c r="H6" s="155"/>
      <c r="I6" s="155"/>
      <c r="J6" s="157"/>
      <c r="K6" s="157"/>
    </row>
    <row r="7" spans="1:20" ht="20.100000000000001" customHeight="1" x14ac:dyDescent="0.25">
      <c r="A7" s="174" t="s">
        <v>207</v>
      </c>
      <c r="B7" s="410" t="s">
        <v>232</v>
      </c>
      <c r="C7" s="410"/>
      <c r="D7" s="410"/>
      <c r="E7" s="410"/>
      <c r="F7" s="410"/>
      <c r="G7" s="155"/>
      <c r="H7" s="155"/>
      <c r="I7" s="155"/>
      <c r="J7" s="157"/>
      <c r="K7" s="157"/>
    </row>
    <row r="8" spans="1:20" ht="20.100000000000001" customHeight="1" x14ac:dyDescent="0.25">
      <c r="A8" s="174" t="s">
        <v>185</v>
      </c>
      <c r="B8" s="410" t="s">
        <v>233</v>
      </c>
      <c r="C8" s="410"/>
      <c r="D8" s="410"/>
      <c r="E8" s="410"/>
      <c r="F8" s="410"/>
      <c r="G8" s="155"/>
      <c r="H8" s="155"/>
      <c r="I8" s="155"/>
      <c r="J8" s="157"/>
      <c r="K8" s="157"/>
      <c r="L8" s="7"/>
      <c r="M8" s="7"/>
      <c r="N8" s="7"/>
    </row>
    <row r="9" spans="1:20" ht="37.5" customHeight="1" x14ac:dyDescent="0.25">
      <c r="A9" s="174" t="s">
        <v>198</v>
      </c>
      <c r="B9" s="412" t="s">
        <v>234</v>
      </c>
      <c r="C9" s="412"/>
      <c r="D9" s="412"/>
      <c r="E9" s="412"/>
      <c r="F9" s="412"/>
      <c r="G9" s="155"/>
      <c r="H9" s="155"/>
      <c r="I9" s="155"/>
      <c r="J9" s="157"/>
      <c r="K9" s="157"/>
      <c r="L9" s="7"/>
      <c r="M9" s="7"/>
      <c r="N9" s="7"/>
    </row>
    <row r="10" spans="1:20" ht="37.5" customHeight="1" x14ac:dyDescent="0.25">
      <c r="A10" s="174" t="s">
        <v>199</v>
      </c>
      <c r="B10" s="412" t="s">
        <v>235</v>
      </c>
      <c r="C10" s="412"/>
      <c r="D10" s="412"/>
      <c r="E10" s="412"/>
      <c r="F10" s="412"/>
      <c r="G10" s="155"/>
      <c r="H10" s="155"/>
      <c r="I10" s="155"/>
      <c r="J10" s="157"/>
      <c r="K10" s="157"/>
      <c r="L10" s="7"/>
      <c r="M10" s="7"/>
      <c r="N10" s="7"/>
    </row>
    <row r="11" spans="1:20" ht="20.100000000000001" customHeight="1" x14ac:dyDescent="0.25">
      <c r="A11" s="174" t="s">
        <v>186</v>
      </c>
      <c r="B11" s="410" t="s">
        <v>248</v>
      </c>
      <c r="C11" s="410"/>
      <c r="D11" s="410"/>
      <c r="E11" s="410"/>
      <c r="F11" s="410"/>
      <c r="G11" s="158"/>
      <c r="H11" s="158"/>
      <c r="I11" s="158"/>
      <c r="J11" s="158"/>
      <c r="K11" s="158"/>
      <c r="L11" s="7"/>
      <c r="M11" s="7"/>
      <c r="N11" s="7"/>
    </row>
    <row r="12" spans="1:20" ht="20.100000000000001" customHeight="1" x14ac:dyDescent="0.25">
      <c r="A12" s="174" t="s">
        <v>200</v>
      </c>
      <c r="B12" s="412" t="s">
        <v>249</v>
      </c>
      <c r="C12" s="412"/>
      <c r="D12" s="412"/>
      <c r="E12" s="412"/>
      <c r="F12" s="412"/>
      <c r="G12" s="158"/>
      <c r="H12" s="158"/>
      <c r="I12" s="158"/>
      <c r="J12" s="158"/>
      <c r="K12" s="158"/>
      <c r="L12" s="7"/>
      <c r="M12" s="7"/>
      <c r="N12" s="7"/>
    </row>
    <row r="13" spans="1:20" ht="31.5" customHeight="1" x14ac:dyDescent="0.25">
      <c r="A13" s="174" t="s">
        <v>201</v>
      </c>
      <c r="B13" s="404" t="s">
        <v>236</v>
      </c>
      <c r="C13" s="404"/>
      <c r="D13" s="404"/>
      <c r="E13" s="404"/>
      <c r="F13" s="404"/>
      <c r="G13" s="170"/>
      <c r="H13" s="170"/>
      <c r="I13" s="170"/>
      <c r="J13" s="157"/>
      <c r="K13" s="157"/>
      <c r="L13" s="7"/>
      <c r="M13" s="7"/>
      <c r="N13" s="7"/>
    </row>
    <row r="14" spans="1:20" ht="23.25" customHeight="1" x14ac:dyDescent="0.25">
      <c r="A14" s="174" t="s">
        <v>187</v>
      </c>
      <c r="B14" s="405" t="s">
        <v>208</v>
      </c>
      <c r="C14" s="405"/>
      <c r="D14" s="405"/>
      <c r="E14" s="405"/>
      <c r="F14" s="405"/>
      <c r="G14" s="159"/>
      <c r="H14" s="159"/>
      <c r="I14" s="159"/>
      <c r="J14" s="159"/>
      <c r="K14" s="159"/>
    </row>
    <row r="15" spans="1:20" ht="32.25" customHeight="1" x14ac:dyDescent="0.25">
      <c r="A15" s="174" t="s">
        <v>188</v>
      </c>
      <c r="B15" s="406" t="s">
        <v>237</v>
      </c>
      <c r="C15" s="406"/>
      <c r="D15" s="406"/>
      <c r="E15" s="406"/>
      <c r="F15" s="406"/>
      <c r="G15" s="160"/>
      <c r="H15" s="160"/>
      <c r="I15" s="160"/>
      <c r="J15" s="160"/>
      <c r="K15" s="160"/>
      <c r="L15" s="7"/>
      <c r="M15" s="7"/>
      <c r="N15" s="7"/>
    </row>
    <row r="16" spans="1:20" ht="33.75" customHeight="1" x14ac:dyDescent="0.25">
      <c r="A16" s="174" t="s">
        <v>211</v>
      </c>
      <c r="B16" s="407" t="s">
        <v>238</v>
      </c>
      <c r="C16" s="407"/>
      <c r="D16" s="407"/>
      <c r="E16" s="407"/>
      <c r="F16" s="407"/>
      <c r="G16" s="161"/>
      <c r="H16" s="161"/>
      <c r="I16" s="161"/>
      <c r="J16" s="161"/>
      <c r="K16" s="162"/>
      <c r="L16" s="162"/>
      <c r="M16" s="162"/>
      <c r="N16" s="162"/>
      <c r="O16" s="162"/>
      <c r="P16" s="162"/>
      <c r="Q16" s="162"/>
      <c r="R16" s="162"/>
      <c r="S16" s="162"/>
      <c r="T16" s="162"/>
    </row>
    <row r="17" spans="1:11" ht="27" customHeight="1" x14ac:dyDescent="0.25">
      <c r="A17" s="174" t="s">
        <v>189</v>
      </c>
      <c r="B17" s="413" t="s">
        <v>239</v>
      </c>
      <c r="C17" s="413"/>
      <c r="D17" s="413"/>
      <c r="E17" s="413"/>
      <c r="F17" s="413"/>
      <c r="G17" s="163"/>
      <c r="H17" s="163"/>
      <c r="I17" s="163"/>
      <c r="J17" s="163"/>
      <c r="K17" s="163"/>
    </row>
    <row r="18" spans="1:11" ht="20.100000000000001" customHeight="1" x14ac:dyDescent="0.25">
      <c r="A18" s="174" t="s">
        <v>209</v>
      </c>
      <c r="B18" s="413" t="s">
        <v>240</v>
      </c>
      <c r="C18" s="413"/>
      <c r="D18" s="413"/>
      <c r="E18" s="413"/>
      <c r="F18" s="413"/>
      <c r="G18" s="163"/>
      <c r="H18" s="163"/>
      <c r="I18" s="163"/>
      <c r="J18" s="164"/>
      <c r="K18" s="164"/>
    </row>
    <row r="19" spans="1:11" ht="24.75" customHeight="1" x14ac:dyDescent="0.25">
      <c r="A19" s="174" t="s">
        <v>190</v>
      </c>
      <c r="B19" s="408" t="s">
        <v>241</v>
      </c>
      <c r="C19" s="408"/>
      <c r="D19" s="408"/>
      <c r="E19" s="408"/>
      <c r="F19" s="408"/>
      <c r="G19" s="171"/>
      <c r="H19" s="171"/>
      <c r="I19" s="171"/>
      <c r="J19" s="165"/>
      <c r="K19" s="165"/>
    </row>
    <row r="20" spans="1:11" ht="42" customHeight="1" x14ac:dyDescent="0.25">
      <c r="A20" s="174" t="s">
        <v>191</v>
      </c>
      <c r="B20" s="414" t="s">
        <v>242</v>
      </c>
      <c r="C20" s="414"/>
      <c r="D20" s="414"/>
      <c r="E20" s="414"/>
      <c r="F20" s="414"/>
      <c r="G20" s="172"/>
      <c r="H20" s="172"/>
      <c r="I20" s="172"/>
      <c r="J20" s="166"/>
      <c r="K20" s="166"/>
    </row>
    <row r="21" spans="1:11" ht="34.5" customHeight="1" x14ac:dyDescent="0.25">
      <c r="A21" s="174" t="s">
        <v>210</v>
      </c>
      <c r="B21" s="408" t="s">
        <v>243</v>
      </c>
      <c r="C21" s="408"/>
      <c r="D21" s="408"/>
      <c r="E21" s="408"/>
      <c r="F21" s="408"/>
      <c r="G21" s="171"/>
      <c r="H21" s="171"/>
      <c r="I21" s="171"/>
      <c r="J21" s="165"/>
      <c r="K21" s="165"/>
    </row>
    <row r="22" spans="1:11" ht="51.75" customHeight="1" x14ac:dyDescent="0.25">
      <c r="A22" s="174" t="s">
        <v>192</v>
      </c>
      <c r="B22" s="408" t="s">
        <v>244</v>
      </c>
      <c r="C22" s="408"/>
      <c r="D22" s="408"/>
      <c r="E22" s="408"/>
      <c r="F22" s="408"/>
      <c r="G22" s="171"/>
      <c r="H22" s="171"/>
      <c r="I22" s="171"/>
      <c r="J22" s="165"/>
      <c r="K22" s="165"/>
    </row>
    <row r="23" spans="1:11" ht="20.100000000000001" customHeight="1" x14ac:dyDescent="0.25">
      <c r="A23" s="174" t="s">
        <v>193</v>
      </c>
      <c r="B23" s="402" t="s">
        <v>245</v>
      </c>
      <c r="C23" s="402"/>
      <c r="D23" s="402"/>
      <c r="E23" s="402"/>
      <c r="F23" s="402"/>
      <c r="G23" s="173"/>
      <c r="H23" s="173"/>
      <c r="I23" s="173"/>
      <c r="J23" s="167"/>
      <c r="K23" s="167"/>
    </row>
    <row r="24" spans="1:11" ht="20.100000000000001" customHeight="1" x14ac:dyDescent="0.25">
      <c r="A24" s="174" t="s">
        <v>194</v>
      </c>
      <c r="B24" s="403" t="s">
        <v>246</v>
      </c>
      <c r="C24" s="403"/>
      <c r="D24" s="403"/>
      <c r="E24" s="403"/>
      <c r="F24" s="403"/>
      <c r="G24" s="160"/>
      <c r="H24" s="160"/>
      <c r="I24" s="160"/>
      <c r="J24" s="168"/>
      <c r="K24" s="168"/>
    </row>
    <row r="25" spans="1:11" ht="20.100000000000001" customHeight="1" x14ac:dyDescent="0.25">
      <c r="A25" s="174" t="s">
        <v>195</v>
      </c>
      <c r="B25" s="401" t="s">
        <v>247</v>
      </c>
      <c r="C25" s="401"/>
      <c r="D25" s="401"/>
      <c r="E25" s="401"/>
      <c r="F25" s="401"/>
      <c r="G25" s="160"/>
      <c r="H25" s="160"/>
      <c r="I25" s="160"/>
      <c r="J25" s="168"/>
      <c r="K25" s="168"/>
    </row>
  </sheetData>
  <mergeCells count="24">
    <mergeCell ref="B12:F12"/>
    <mergeCell ref="B17:F17"/>
    <mergeCell ref="B18:F18"/>
    <mergeCell ref="B19:F19"/>
    <mergeCell ref="B20:F20"/>
    <mergeCell ref="B7:F7"/>
    <mergeCell ref="B8:F8"/>
    <mergeCell ref="B9:F9"/>
    <mergeCell ref="B10:F10"/>
    <mergeCell ref="B11:F11"/>
    <mergeCell ref="B2:F2"/>
    <mergeCell ref="B3:F3"/>
    <mergeCell ref="B4:F4"/>
    <mergeCell ref="B5:F5"/>
    <mergeCell ref="B6:F6"/>
    <mergeCell ref="B25:F25"/>
    <mergeCell ref="B23:F23"/>
    <mergeCell ref="B24:F24"/>
    <mergeCell ref="B13:F13"/>
    <mergeCell ref="B14:F14"/>
    <mergeCell ref="B15:F15"/>
    <mergeCell ref="B16:F16"/>
    <mergeCell ref="B22:F22"/>
    <mergeCell ref="B21:F2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zoomScaleSheetLayoutView="120" workbookViewId="0">
      <selection activeCell="C35" sqref="C35"/>
    </sheetView>
  </sheetViews>
  <sheetFormatPr defaultRowHeight="15.75" x14ac:dyDescent="0.25"/>
  <cols>
    <col min="1" max="1" width="15.125" customWidth="1"/>
    <col min="2" max="2" width="8.25" customWidth="1"/>
    <col min="3" max="3" width="12.625" customWidth="1"/>
    <col min="4" max="5" width="10.625" customWidth="1"/>
    <col min="6" max="6" width="9.25" customWidth="1"/>
    <col min="7" max="7" width="9.625" customWidth="1"/>
    <col min="8" max="8" width="10.375" customWidth="1"/>
    <col min="9" max="9" width="11.125" customWidth="1"/>
    <col min="10" max="10" width="10.875" customWidth="1"/>
    <col min="11" max="11" width="11.125" customWidth="1"/>
    <col min="12" max="12" width="11" customWidth="1"/>
  </cols>
  <sheetData>
    <row r="1" spans="1:12" ht="21" thickBot="1" x14ac:dyDescent="0.35">
      <c r="A1" s="428" t="s">
        <v>250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</row>
    <row r="2" spans="1:12" ht="15.75" customHeight="1" x14ac:dyDescent="0.25">
      <c r="A2" s="422" t="s">
        <v>215</v>
      </c>
      <c r="B2" s="424" t="s">
        <v>52</v>
      </c>
      <c r="C2" s="429" t="s">
        <v>53</v>
      </c>
      <c r="D2" s="429"/>
      <c r="E2" s="429"/>
      <c r="F2" s="429"/>
      <c r="G2" s="429" t="s">
        <v>54</v>
      </c>
      <c r="H2" s="429"/>
      <c r="I2" s="429"/>
      <c r="J2" s="429"/>
      <c r="K2" s="426" t="s">
        <v>55</v>
      </c>
      <c r="L2" s="427"/>
    </row>
    <row r="3" spans="1:12" ht="16.5" thickBot="1" x14ac:dyDescent="0.3">
      <c r="A3" s="423"/>
      <c r="B3" s="425"/>
      <c r="C3" s="231" t="s">
        <v>0</v>
      </c>
      <c r="D3" s="231" t="s">
        <v>217</v>
      </c>
      <c r="E3" s="231" t="s">
        <v>1</v>
      </c>
      <c r="F3" s="231" t="s">
        <v>217</v>
      </c>
      <c r="G3" s="231" t="s">
        <v>0</v>
      </c>
      <c r="H3" s="231" t="s">
        <v>217</v>
      </c>
      <c r="I3" s="231" t="s">
        <v>1</v>
      </c>
      <c r="J3" s="231" t="s">
        <v>217</v>
      </c>
      <c r="K3" s="231" t="s">
        <v>214</v>
      </c>
      <c r="L3" s="232" t="s">
        <v>217</v>
      </c>
    </row>
    <row r="4" spans="1:12" ht="13.5" customHeight="1" x14ac:dyDescent="0.25">
      <c r="A4" s="264" t="s">
        <v>282</v>
      </c>
      <c r="B4" s="13">
        <v>1</v>
      </c>
      <c r="C4" s="75">
        <v>635</v>
      </c>
      <c r="D4" s="75">
        <v>334</v>
      </c>
      <c r="E4" s="75">
        <v>25</v>
      </c>
      <c r="F4" s="75">
        <v>8</v>
      </c>
      <c r="G4" s="75">
        <v>96</v>
      </c>
      <c r="H4" s="75">
        <v>35</v>
      </c>
      <c r="I4" s="75">
        <v>1</v>
      </c>
      <c r="J4" s="75">
        <v>1</v>
      </c>
      <c r="K4" s="85">
        <f>+C4+E4+G4+I4</f>
        <v>757</v>
      </c>
      <c r="L4" s="221">
        <f>+D4+F4+H4+J4</f>
        <v>378</v>
      </c>
    </row>
    <row r="5" spans="1:12" ht="13.5" customHeight="1" x14ac:dyDescent="0.25">
      <c r="A5" s="265"/>
      <c r="B5" s="52">
        <v>2</v>
      </c>
      <c r="C5" s="2">
        <v>333</v>
      </c>
      <c r="D5" s="2">
        <v>212</v>
      </c>
      <c r="E5" s="2">
        <v>7</v>
      </c>
      <c r="F5" s="2">
        <v>3</v>
      </c>
      <c r="G5" s="2">
        <v>65</v>
      </c>
      <c r="H5" s="2">
        <v>43</v>
      </c>
      <c r="I5" s="2">
        <v>1</v>
      </c>
      <c r="J5" s="2">
        <v>1</v>
      </c>
      <c r="K5" s="50">
        <f t="shared" ref="K5:K23" si="0">+C5+E5+G5+I5</f>
        <v>406</v>
      </c>
      <c r="L5" s="218">
        <f t="shared" ref="L5:L23" si="1">+D5+F5+H5+J5</f>
        <v>259</v>
      </c>
    </row>
    <row r="6" spans="1:12" ht="13.5" customHeight="1" x14ac:dyDescent="0.25">
      <c r="A6" s="265"/>
      <c r="B6" s="52">
        <v>3</v>
      </c>
      <c r="C6" s="2">
        <v>63</v>
      </c>
      <c r="D6" s="2">
        <v>34</v>
      </c>
      <c r="E6" s="2">
        <v>2</v>
      </c>
      <c r="F6" s="2">
        <v>0</v>
      </c>
      <c r="G6" s="2">
        <v>15</v>
      </c>
      <c r="H6" s="2">
        <v>11</v>
      </c>
      <c r="I6" s="2">
        <v>0</v>
      </c>
      <c r="J6" s="2">
        <v>0</v>
      </c>
      <c r="K6" s="50">
        <v>80</v>
      </c>
      <c r="L6" s="218">
        <f t="shared" si="1"/>
        <v>45</v>
      </c>
    </row>
    <row r="7" spans="1:12" ht="13.5" customHeight="1" x14ac:dyDescent="0.25">
      <c r="A7" s="420" t="s">
        <v>284</v>
      </c>
      <c r="B7" s="421"/>
      <c r="C7" s="72">
        <f t="shared" ref="C7:J7" si="2">+SUBTOTAL(9,C4:C6)</f>
        <v>1031</v>
      </c>
      <c r="D7" s="72">
        <f t="shared" si="2"/>
        <v>580</v>
      </c>
      <c r="E7" s="72">
        <f t="shared" si="2"/>
        <v>34</v>
      </c>
      <c r="F7" s="72">
        <f t="shared" si="2"/>
        <v>11</v>
      </c>
      <c r="G7" s="72">
        <f t="shared" si="2"/>
        <v>176</v>
      </c>
      <c r="H7" s="72">
        <f t="shared" si="2"/>
        <v>89</v>
      </c>
      <c r="I7" s="72">
        <f t="shared" si="2"/>
        <v>2</v>
      </c>
      <c r="J7" s="72">
        <f t="shared" si="2"/>
        <v>2</v>
      </c>
      <c r="K7" s="50">
        <f t="shared" si="0"/>
        <v>1243</v>
      </c>
      <c r="L7" s="218">
        <f t="shared" si="1"/>
        <v>682</v>
      </c>
    </row>
    <row r="8" spans="1:12" ht="13.5" customHeight="1" x14ac:dyDescent="0.25">
      <c r="A8" s="266" t="s">
        <v>283</v>
      </c>
      <c r="B8" s="52">
        <v>1</v>
      </c>
      <c r="C8" s="2">
        <v>615</v>
      </c>
      <c r="D8" s="2">
        <v>536</v>
      </c>
      <c r="E8" s="2">
        <v>27</v>
      </c>
      <c r="F8" s="2">
        <v>24</v>
      </c>
      <c r="G8" s="2">
        <v>81</v>
      </c>
      <c r="H8" s="2">
        <v>56</v>
      </c>
      <c r="I8" s="2">
        <v>0</v>
      </c>
      <c r="J8" s="2">
        <v>0</v>
      </c>
      <c r="K8" s="50">
        <f t="shared" si="0"/>
        <v>723</v>
      </c>
      <c r="L8" s="218">
        <f t="shared" si="1"/>
        <v>616</v>
      </c>
    </row>
    <row r="9" spans="1:12" ht="13.5" customHeight="1" x14ac:dyDescent="0.25">
      <c r="A9" s="265"/>
      <c r="B9" s="52">
        <v>2</v>
      </c>
      <c r="C9" s="2">
        <v>165</v>
      </c>
      <c r="D9" s="2">
        <v>144</v>
      </c>
      <c r="E9" s="2">
        <v>2</v>
      </c>
      <c r="F9" s="2">
        <v>1</v>
      </c>
      <c r="G9" s="2">
        <v>59</v>
      </c>
      <c r="H9" s="2">
        <v>47</v>
      </c>
      <c r="I9" s="2">
        <v>0</v>
      </c>
      <c r="J9" s="2">
        <v>0</v>
      </c>
      <c r="K9" s="50">
        <f t="shared" si="0"/>
        <v>226</v>
      </c>
      <c r="L9" s="218">
        <f t="shared" si="1"/>
        <v>192</v>
      </c>
    </row>
    <row r="10" spans="1:12" ht="13.5" customHeight="1" x14ac:dyDescent="0.25">
      <c r="A10" s="265"/>
      <c r="B10" s="52">
        <v>3</v>
      </c>
      <c r="C10" s="2">
        <v>9</v>
      </c>
      <c r="D10" s="2">
        <v>8</v>
      </c>
      <c r="E10" s="2">
        <v>1</v>
      </c>
      <c r="F10" s="2">
        <v>1</v>
      </c>
      <c r="G10" s="2">
        <v>0</v>
      </c>
      <c r="H10" s="2">
        <v>0</v>
      </c>
      <c r="I10" s="2">
        <v>0</v>
      </c>
      <c r="J10" s="2">
        <v>0</v>
      </c>
      <c r="K10" s="50">
        <f t="shared" si="0"/>
        <v>10</v>
      </c>
      <c r="L10" s="218">
        <f t="shared" si="1"/>
        <v>9</v>
      </c>
    </row>
    <row r="11" spans="1:12" x14ac:dyDescent="0.25">
      <c r="A11" s="420" t="s">
        <v>285</v>
      </c>
      <c r="B11" s="421"/>
      <c r="C11" s="72">
        <f t="shared" ref="C11:J11" si="3">+SUBTOTAL(9,C8:C10)</f>
        <v>789</v>
      </c>
      <c r="D11" s="72">
        <f t="shared" si="3"/>
        <v>688</v>
      </c>
      <c r="E11" s="72">
        <f t="shared" si="3"/>
        <v>30</v>
      </c>
      <c r="F11" s="72">
        <f t="shared" si="3"/>
        <v>26</v>
      </c>
      <c r="G11" s="72">
        <f t="shared" si="3"/>
        <v>140</v>
      </c>
      <c r="H11" s="72">
        <f t="shared" si="3"/>
        <v>103</v>
      </c>
      <c r="I11" s="72">
        <f t="shared" si="3"/>
        <v>0</v>
      </c>
      <c r="J11" s="72">
        <f t="shared" si="3"/>
        <v>0</v>
      </c>
      <c r="K11" s="50">
        <f t="shared" si="0"/>
        <v>959</v>
      </c>
      <c r="L11" s="218">
        <f t="shared" si="1"/>
        <v>817</v>
      </c>
    </row>
    <row r="12" spans="1:12" x14ac:dyDescent="0.25">
      <c r="A12" s="266" t="s">
        <v>286</v>
      </c>
      <c r="B12" s="52">
        <v>1</v>
      </c>
      <c r="C12" s="2">
        <v>362</v>
      </c>
      <c r="D12" s="2">
        <v>310</v>
      </c>
      <c r="E12" s="2">
        <v>8</v>
      </c>
      <c r="F12" s="2">
        <v>5</v>
      </c>
      <c r="G12" s="2">
        <v>0</v>
      </c>
      <c r="H12" s="2">
        <v>0</v>
      </c>
      <c r="I12" s="2">
        <v>0</v>
      </c>
      <c r="J12" s="2">
        <v>0</v>
      </c>
      <c r="K12" s="50">
        <f t="shared" si="0"/>
        <v>370</v>
      </c>
      <c r="L12" s="218">
        <f t="shared" si="1"/>
        <v>315</v>
      </c>
    </row>
    <row r="13" spans="1:12" x14ac:dyDescent="0.25">
      <c r="A13" s="265"/>
      <c r="B13" s="52">
        <v>2</v>
      </c>
      <c r="C13" s="2">
        <v>128</v>
      </c>
      <c r="D13" s="2">
        <v>107</v>
      </c>
      <c r="E13" s="2">
        <v>1</v>
      </c>
      <c r="F13" s="2">
        <v>1</v>
      </c>
      <c r="G13" s="2">
        <v>0</v>
      </c>
      <c r="H13" s="2">
        <v>0</v>
      </c>
      <c r="I13" s="2">
        <v>0</v>
      </c>
      <c r="J13" s="2">
        <v>0</v>
      </c>
      <c r="K13" s="50">
        <f t="shared" si="0"/>
        <v>129</v>
      </c>
      <c r="L13" s="218">
        <f t="shared" si="1"/>
        <v>108</v>
      </c>
    </row>
    <row r="14" spans="1:12" x14ac:dyDescent="0.25">
      <c r="A14" s="265"/>
      <c r="B14" s="52">
        <v>3</v>
      </c>
      <c r="C14" s="2">
        <v>6</v>
      </c>
      <c r="D14" s="2">
        <v>5</v>
      </c>
      <c r="E14" s="2">
        <v>2</v>
      </c>
      <c r="F14" s="2">
        <v>0</v>
      </c>
      <c r="G14" s="2">
        <v>1</v>
      </c>
      <c r="H14" s="2">
        <v>1</v>
      </c>
      <c r="I14" s="2">
        <v>0</v>
      </c>
      <c r="J14" s="2">
        <v>0</v>
      </c>
      <c r="K14" s="50">
        <f t="shared" si="0"/>
        <v>9</v>
      </c>
      <c r="L14" s="218">
        <f t="shared" si="1"/>
        <v>6</v>
      </c>
    </row>
    <row r="15" spans="1:12" x14ac:dyDescent="0.25">
      <c r="A15" s="420" t="s">
        <v>287</v>
      </c>
      <c r="B15" s="421"/>
      <c r="C15" s="72">
        <f t="shared" ref="C15:J15" si="4">+SUBTOTAL(9,C12:C14)</f>
        <v>496</v>
      </c>
      <c r="D15" s="72">
        <f t="shared" si="4"/>
        <v>422</v>
      </c>
      <c r="E15" s="72">
        <f t="shared" si="4"/>
        <v>11</v>
      </c>
      <c r="F15" s="72">
        <f t="shared" si="4"/>
        <v>6</v>
      </c>
      <c r="G15" s="72">
        <f t="shared" si="4"/>
        <v>1</v>
      </c>
      <c r="H15" s="72">
        <f t="shared" si="4"/>
        <v>1</v>
      </c>
      <c r="I15" s="72">
        <f t="shared" si="4"/>
        <v>0</v>
      </c>
      <c r="J15" s="72">
        <f t="shared" si="4"/>
        <v>0</v>
      </c>
      <c r="K15" s="50">
        <f t="shared" si="0"/>
        <v>508</v>
      </c>
      <c r="L15" s="218">
        <f t="shared" si="1"/>
        <v>429</v>
      </c>
    </row>
    <row r="16" spans="1:12" x14ac:dyDescent="0.25">
      <c r="A16" s="266" t="s">
        <v>288</v>
      </c>
      <c r="B16" s="52">
        <v>1</v>
      </c>
      <c r="C16" s="2">
        <v>1140</v>
      </c>
      <c r="D16" s="2">
        <v>901</v>
      </c>
      <c r="E16" s="2">
        <v>71</v>
      </c>
      <c r="F16" s="2">
        <v>56</v>
      </c>
      <c r="G16" s="2">
        <v>362</v>
      </c>
      <c r="H16" s="2">
        <v>251</v>
      </c>
      <c r="I16" s="2">
        <v>4</v>
      </c>
      <c r="J16" s="2">
        <v>4</v>
      </c>
      <c r="K16" s="50">
        <f t="shared" si="0"/>
        <v>1577</v>
      </c>
      <c r="L16" s="218">
        <f t="shared" si="1"/>
        <v>1212</v>
      </c>
    </row>
    <row r="17" spans="1:12" x14ac:dyDescent="0.25">
      <c r="A17" s="265"/>
      <c r="B17" s="52">
        <v>2</v>
      </c>
      <c r="C17" s="2">
        <v>611</v>
      </c>
      <c r="D17" s="2">
        <v>469</v>
      </c>
      <c r="E17" s="2">
        <v>21</v>
      </c>
      <c r="F17" s="2">
        <v>15</v>
      </c>
      <c r="G17" s="2">
        <v>298</v>
      </c>
      <c r="H17" s="2">
        <v>209</v>
      </c>
      <c r="I17" s="2">
        <v>1</v>
      </c>
      <c r="J17" s="2">
        <v>1</v>
      </c>
      <c r="K17" s="50">
        <f t="shared" si="0"/>
        <v>931</v>
      </c>
      <c r="L17" s="218">
        <f t="shared" si="1"/>
        <v>694</v>
      </c>
    </row>
    <row r="18" spans="1:12" x14ac:dyDescent="0.25">
      <c r="A18" s="265"/>
      <c r="B18" s="52">
        <v>3</v>
      </c>
      <c r="C18" s="2">
        <v>63</v>
      </c>
      <c r="D18" s="2">
        <v>43</v>
      </c>
      <c r="E18" s="2">
        <v>3</v>
      </c>
      <c r="F18" s="2">
        <v>1</v>
      </c>
      <c r="G18" s="2">
        <v>33</v>
      </c>
      <c r="H18" s="2">
        <v>24</v>
      </c>
      <c r="I18" s="2">
        <v>4</v>
      </c>
      <c r="J18" s="2">
        <v>1</v>
      </c>
      <c r="K18" s="50">
        <f t="shared" si="0"/>
        <v>103</v>
      </c>
      <c r="L18" s="218">
        <f t="shared" si="1"/>
        <v>69</v>
      </c>
    </row>
    <row r="19" spans="1:12" x14ac:dyDescent="0.25">
      <c r="A19" s="420" t="s">
        <v>289</v>
      </c>
      <c r="B19" s="421"/>
      <c r="C19" s="72">
        <f t="shared" ref="C19:J19" si="5">+SUBTOTAL(9,C16:C18)</f>
        <v>1814</v>
      </c>
      <c r="D19" s="72">
        <f t="shared" si="5"/>
        <v>1413</v>
      </c>
      <c r="E19" s="72">
        <f t="shared" si="5"/>
        <v>95</v>
      </c>
      <c r="F19" s="72">
        <f t="shared" si="5"/>
        <v>72</v>
      </c>
      <c r="G19" s="72">
        <f t="shared" si="5"/>
        <v>693</v>
      </c>
      <c r="H19" s="72">
        <f t="shared" si="5"/>
        <v>484</v>
      </c>
      <c r="I19" s="72">
        <f t="shared" si="5"/>
        <v>9</v>
      </c>
      <c r="J19" s="72">
        <f t="shared" si="5"/>
        <v>6</v>
      </c>
      <c r="K19" s="50">
        <f t="shared" si="0"/>
        <v>2611</v>
      </c>
      <c r="L19" s="218">
        <f t="shared" si="1"/>
        <v>1975</v>
      </c>
    </row>
    <row r="20" spans="1:12" x14ac:dyDescent="0.25">
      <c r="A20" s="266" t="s">
        <v>290</v>
      </c>
      <c r="B20" s="52">
        <v>1</v>
      </c>
      <c r="C20" s="2">
        <v>837</v>
      </c>
      <c r="D20" s="2">
        <v>618</v>
      </c>
      <c r="E20" s="2">
        <v>56</v>
      </c>
      <c r="F20" s="2">
        <v>43</v>
      </c>
      <c r="G20" s="2">
        <v>298</v>
      </c>
      <c r="H20" s="2">
        <v>260</v>
      </c>
      <c r="I20" s="2">
        <v>2</v>
      </c>
      <c r="J20" s="2">
        <v>2</v>
      </c>
      <c r="K20" s="50">
        <f t="shared" si="0"/>
        <v>1193</v>
      </c>
      <c r="L20" s="218">
        <f t="shared" si="1"/>
        <v>923</v>
      </c>
    </row>
    <row r="21" spans="1:12" x14ac:dyDescent="0.25">
      <c r="A21" s="265"/>
      <c r="B21" s="52">
        <v>2</v>
      </c>
      <c r="C21" s="2">
        <v>415</v>
      </c>
      <c r="D21" s="2">
        <v>331</v>
      </c>
      <c r="E21" s="2">
        <v>12</v>
      </c>
      <c r="F21" s="2">
        <v>9</v>
      </c>
      <c r="G21" s="2">
        <v>158</v>
      </c>
      <c r="H21" s="2">
        <v>146</v>
      </c>
      <c r="I21" s="2">
        <v>0</v>
      </c>
      <c r="J21" s="2">
        <v>0</v>
      </c>
      <c r="K21" s="50">
        <f t="shared" si="0"/>
        <v>585</v>
      </c>
      <c r="L21" s="218">
        <f t="shared" si="1"/>
        <v>486</v>
      </c>
    </row>
    <row r="22" spans="1:12" x14ac:dyDescent="0.25">
      <c r="A22" s="265"/>
      <c r="B22" s="52">
        <v>3</v>
      </c>
      <c r="C22" s="2">
        <v>21</v>
      </c>
      <c r="D22" s="2">
        <v>17</v>
      </c>
      <c r="E22" s="2">
        <v>0</v>
      </c>
      <c r="F22" s="2">
        <v>0</v>
      </c>
      <c r="G22" s="2">
        <v>19</v>
      </c>
      <c r="H22" s="2">
        <v>15</v>
      </c>
      <c r="I22" s="2">
        <v>4</v>
      </c>
      <c r="J22" s="2">
        <v>3</v>
      </c>
      <c r="K22" s="50">
        <f t="shared" si="0"/>
        <v>44</v>
      </c>
      <c r="L22" s="218">
        <f t="shared" si="1"/>
        <v>35</v>
      </c>
    </row>
    <row r="23" spans="1:12" ht="16.5" thickBot="1" x14ac:dyDescent="0.3">
      <c r="A23" s="420" t="s">
        <v>291</v>
      </c>
      <c r="B23" s="421"/>
      <c r="C23" s="72">
        <f t="shared" ref="C23:J23" si="6">+SUBTOTAL(9,C20:C22)</f>
        <v>1273</v>
      </c>
      <c r="D23" s="72">
        <f t="shared" si="6"/>
        <v>966</v>
      </c>
      <c r="E23" s="72">
        <f t="shared" si="6"/>
        <v>68</v>
      </c>
      <c r="F23" s="72">
        <f t="shared" si="6"/>
        <v>52</v>
      </c>
      <c r="G23" s="72">
        <f t="shared" si="6"/>
        <v>475</v>
      </c>
      <c r="H23" s="72">
        <f t="shared" si="6"/>
        <v>421</v>
      </c>
      <c r="I23" s="72">
        <f t="shared" si="6"/>
        <v>6</v>
      </c>
      <c r="J23" s="72">
        <f t="shared" si="6"/>
        <v>5</v>
      </c>
      <c r="K23" s="50">
        <f t="shared" si="0"/>
        <v>1822</v>
      </c>
      <c r="L23" s="218">
        <f t="shared" si="1"/>
        <v>1444</v>
      </c>
    </row>
    <row r="24" spans="1:12" x14ac:dyDescent="0.25">
      <c r="A24" s="417" t="s">
        <v>149</v>
      </c>
      <c r="B24" s="227">
        <v>1</v>
      </c>
      <c r="C24" s="193">
        <f t="shared" ref="C24:L24" si="7">C4+C8+C12+C16+C20</f>
        <v>3589</v>
      </c>
      <c r="D24" s="193">
        <f t="shared" si="7"/>
        <v>2699</v>
      </c>
      <c r="E24" s="193">
        <f t="shared" si="7"/>
        <v>187</v>
      </c>
      <c r="F24" s="193">
        <f t="shared" si="7"/>
        <v>136</v>
      </c>
      <c r="G24" s="193">
        <f t="shared" si="7"/>
        <v>837</v>
      </c>
      <c r="H24" s="193">
        <f t="shared" si="7"/>
        <v>602</v>
      </c>
      <c r="I24" s="193">
        <f t="shared" si="7"/>
        <v>7</v>
      </c>
      <c r="J24" s="193">
        <f t="shared" si="7"/>
        <v>7</v>
      </c>
      <c r="K24" s="193">
        <f t="shared" si="7"/>
        <v>4620</v>
      </c>
      <c r="L24" s="193">
        <f t="shared" si="7"/>
        <v>3444</v>
      </c>
    </row>
    <row r="25" spans="1:12" x14ac:dyDescent="0.25">
      <c r="A25" s="418"/>
      <c r="B25" s="126">
        <v>2</v>
      </c>
      <c r="C25" s="50">
        <f t="shared" ref="C25:J26" si="8">+C5+C9+C13+C17+C21</f>
        <v>1652</v>
      </c>
      <c r="D25" s="50">
        <f t="shared" si="8"/>
        <v>1263</v>
      </c>
      <c r="E25" s="50">
        <f t="shared" si="8"/>
        <v>43</v>
      </c>
      <c r="F25" s="50">
        <f t="shared" si="8"/>
        <v>29</v>
      </c>
      <c r="G25" s="50">
        <f t="shared" si="8"/>
        <v>580</v>
      </c>
      <c r="H25" s="50">
        <f t="shared" si="8"/>
        <v>445</v>
      </c>
      <c r="I25" s="50">
        <f t="shared" si="8"/>
        <v>2</v>
      </c>
      <c r="J25" s="50">
        <f t="shared" si="8"/>
        <v>2</v>
      </c>
      <c r="K25" s="50">
        <f t="shared" ref="K25:L27" si="9">+C25+E25+G25+I25</f>
        <v>2277</v>
      </c>
      <c r="L25" s="218">
        <f t="shared" si="9"/>
        <v>1739</v>
      </c>
    </row>
    <row r="26" spans="1:12" ht="16.5" thickBot="1" x14ac:dyDescent="0.3">
      <c r="A26" s="419"/>
      <c r="B26" s="233">
        <v>3</v>
      </c>
      <c r="C26" s="183">
        <f t="shared" si="8"/>
        <v>162</v>
      </c>
      <c r="D26" s="183">
        <f t="shared" si="8"/>
        <v>107</v>
      </c>
      <c r="E26" s="183">
        <f t="shared" si="8"/>
        <v>8</v>
      </c>
      <c r="F26" s="183">
        <f t="shared" si="8"/>
        <v>2</v>
      </c>
      <c r="G26" s="183">
        <f t="shared" si="8"/>
        <v>68</v>
      </c>
      <c r="H26" s="183">
        <f t="shared" si="8"/>
        <v>51</v>
      </c>
      <c r="I26" s="183">
        <f t="shared" si="8"/>
        <v>8</v>
      </c>
      <c r="J26" s="183">
        <f t="shared" si="8"/>
        <v>4</v>
      </c>
      <c r="K26" s="183">
        <f t="shared" si="9"/>
        <v>246</v>
      </c>
      <c r="L26" s="184">
        <f t="shared" si="9"/>
        <v>164</v>
      </c>
    </row>
    <row r="27" spans="1:12" ht="16.5" thickBot="1" x14ac:dyDescent="0.3">
      <c r="A27" s="415" t="s">
        <v>292</v>
      </c>
      <c r="B27" s="416"/>
      <c r="C27" s="190">
        <f t="shared" ref="C27:J27" si="10">SUM(C24:C26)</f>
        <v>5403</v>
      </c>
      <c r="D27" s="190">
        <f t="shared" si="10"/>
        <v>4069</v>
      </c>
      <c r="E27" s="190">
        <f t="shared" si="10"/>
        <v>238</v>
      </c>
      <c r="F27" s="190">
        <f t="shared" si="10"/>
        <v>167</v>
      </c>
      <c r="G27" s="190">
        <f t="shared" si="10"/>
        <v>1485</v>
      </c>
      <c r="H27" s="190">
        <f t="shared" si="10"/>
        <v>1098</v>
      </c>
      <c r="I27" s="190">
        <f t="shared" si="10"/>
        <v>17</v>
      </c>
      <c r="J27" s="190">
        <f t="shared" si="10"/>
        <v>13</v>
      </c>
      <c r="K27" s="190">
        <f t="shared" si="9"/>
        <v>7143</v>
      </c>
      <c r="L27" s="191">
        <f t="shared" si="9"/>
        <v>5347</v>
      </c>
    </row>
    <row r="28" spans="1:12" s="61" customFormat="1" x14ac:dyDescent="0.25">
      <c r="A28" s="73"/>
      <c r="C28" s="59"/>
    </row>
  </sheetData>
  <mergeCells count="13">
    <mergeCell ref="A2:A3"/>
    <mergeCell ref="B2:B3"/>
    <mergeCell ref="K2:L2"/>
    <mergeCell ref="A1:L1"/>
    <mergeCell ref="C2:F2"/>
    <mergeCell ref="G2:J2"/>
    <mergeCell ref="A27:B27"/>
    <mergeCell ref="A24:A26"/>
    <mergeCell ref="A7:B7"/>
    <mergeCell ref="A11:B11"/>
    <mergeCell ref="A15:B15"/>
    <mergeCell ref="A19:B19"/>
    <mergeCell ref="A23:B23"/>
  </mergeCells>
  <phoneticPr fontId="2" type="noConversion"/>
  <pageMargins left="0.74803149606299213" right="0.15748031496062992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zoomScaleSheetLayoutView="140" workbookViewId="0">
      <selection activeCell="K24" sqref="K24"/>
    </sheetView>
  </sheetViews>
  <sheetFormatPr defaultRowHeight="15.75" x14ac:dyDescent="0.25"/>
  <cols>
    <col min="1" max="1" width="10.625" customWidth="1"/>
    <col min="2" max="2" width="13.375" customWidth="1"/>
    <col min="3" max="6" width="10.625" customWidth="1"/>
    <col min="7" max="7" width="11.5" customWidth="1"/>
  </cols>
  <sheetData>
    <row r="1" spans="1:7" ht="20.25" x14ac:dyDescent="0.3">
      <c r="A1" s="430" t="s">
        <v>3</v>
      </c>
      <c r="B1" s="431"/>
      <c r="C1" s="431"/>
      <c r="D1" s="431"/>
      <c r="E1" s="431"/>
      <c r="F1" s="431"/>
      <c r="G1" s="431"/>
    </row>
    <row r="2" spans="1:7" ht="16.5" thickBot="1" x14ac:dyDescent="0.3">
      <c r="A2" s="432" t="s">
        <v>53</v>
      </c>
      <c r="B2" s="432"/>
      <c r="C2" s="432"/>
      <c r="D2" s="432"/>
      <c r="E2" s="432"/>
      <c r="F2" s="432"/>
      <c r="G2" s="432"/>
    </row>
    <row r="3" spans="1:7" ht="16.5" thickBot="1" x14ac:dyDescent="0.3">
      <c r="A3" s="308" t="s">
        <v>47</v>
      </c>
      <c r="B3" s="314">
        <v>2018</v>
      </c>
      <c r="C3" s="314">
        <v>2017</v>
      </c>
      <c r="D3" s="314">
        <v>2016</v>
      </c>
      <c r="E3" s="315">
        <v>2015</v>
      </c>
      <c r="F3" s="316">
        <v>2014</v>
      </c>
      <c r="G3" s="314">
        <v>2013</v>
      </c>
    </row>
    <row r="4" spans="1:7" ht="16.5" thickBot="1" x14ac:dyDescent="0.3">
      <c r="A4" s="309">
        <v>1</v>
      </c>
      <c r="B4" s="267">
        <v>3767</v>
      </c>
      <c r="C4" s="267">
        <v>4072</v>
      </c>
      <c r="D4" s="267">
        <v>4388</v>
      </c>
      <c r="E4" s="268">
        <v>4728</v>
      </c>
      <c r="F4" s="269">
        <v>4771</v>
      </c>
      <c r="G4" s="267">
        <v>5050</v>
      </c>
    </row>
    <row r="5" spans="1:7" ht="16.5" thickBot="1" x14ac:dyDescent="0.3">
      <c r="A5" s="310">
        <v>2</v>
      </c>
      <c r="B5" s="267" t="s">
        <v>295</v>
      </c>
      <c r="C5" s="267">
        <v>1787</v>
      </c>
      <c r="D5" s="267">
        <v>1944</v>
      </c>
      <c r="E5" s="268">
        <v>2205</v>
      </c>
      <c r="F5" s="269">
        <v>2467</v>
      </c>
      <c r="G5" s="267">
        <v>2538</v>
      </c>
    </row>
    <row r="6" spans="1:7" ht="16.5" thickBot="1" x14ac:dyDescent="0.3">
      <c r="A6" s="310">
        <v>3</v>
      </c>
      <c r="B6" s="267" t="s">
        <v>296</v>
      </c>
      <c r="C6" s="267">
        <v>186</v>
      </c>
      <c r="D6" s="267">
        <v>202</v>
      </c>
      <c r="E6" s="268">
        <v>210</v>
      </c>
      <c r="F6" s="269">
        <v>206</v>
      </c>
      <c r="G6" s="267">
        <v>218</v>
      </c>
    </row>
    <row r="7" spans="1:7" x14ac:dyDescent="0.25">
      <c r="A7" s="311" t="s">
        <v>55</v>
      </c>
      <c r="B7" s="311">
        <v>5637</v>
      </c>
      <c r="C7" s="311">
        <f>SUM(C4:C6)</f>
        <v>6045</v>
      </c>
      <c r="D7" s="311">
        <f>SUM(D4:D6)</f>
        <v>6534</v>
      </c>
      <c r="E7" s="311">
        <f>SUM(E4:E6)</f>
        <v>7143</v>
      </c>
      <c r="F7" s="311">
        <f>SUM(F4:F6)</f>
        <v>7444</v>
      </c>
      <c r="G7" s="311">
        <f>SUM(G4:G6)</f>
        <v>7806</v>
      </c>
    </row>
    <row r="8" spans="1:7" ht="16.5" thickBot="1" x14ac:dyDescent="0.3">
      <c r="A8" s="433" t="s">
        <v>54</v>
      </c>
      <c r="B8" s="433"/>
      <c r="C8" s="433"/>
      <c r="D8" s="433"/>
      <c r="E8" s="433"/>
      <c r="F8" s="433"/>
      <c r="G8" s="433"/>
    </row>
    <row r="9" spans="1:7" ht="16.5" thickBot="1" x14ac:dyDescent="0.3">
      <c r="A9" s="308" t="s">
        <v>47</v>
      </c>
      <c r="B9" s="313">
        <v>2018</v>
      </c>
      <c r="C9" s="313">
        <v>2017</v>
      </c>
      <c r="D9" s="313">
        <v>2016</v>
      </c>
      <c r="E9" s="313">
        <v>2015</v>
      </c>
      <c r="F9" s="313">
        <v>2014</v>
      </c>
      <c r="G9" s="313">
        <v>2013</v>
      </c>
    </row>
    <row r="10" spans="1:7" ht="16.5" thickBot="1" x14ac:dyDescent="0.3">
      <c r="A10" s="309">
        <v>1</v>
      </c>
      <c r="B10" s="267">
        <v>845</v>
      </c>
      <c r="C10" s="267">
        <v>1008</v>
      </c>
      <c r="D10" s="267">
        <v>1116</v>
      </c>
      <c r="E10" s="268">
        <v>1227</v>
      </c>
      <c r="F10" s="269">
        <v>1465</v>
      </c>
      <c r="G10" s="267">
        <v>1514</v>
      </c>
    </row>
    <row r="11" spans="1:7" ht="16.5" thickBot="1" x14ac:dyDescent="0.3">
      <c r="A11" s="310">
        <v>2</v>
      </c>
      <c r="B11" s="267" t="s">
        <v>293</v>
      </c>
      <c r="C11" s="267">
        <v>446</v>
      </c>
      <c r="D11" s="267">
        <v>562</v>
      </c>
      <c r="E11" s="268">
        <v>751</v>
      </c>
      <c r="F11" s="269">
        <v>978</v>
      </c>
      <c r="G11" s="267">
        <v>1048</v>
      </c>
    </row>
    <row r="12" spans="1:7" ht="16.5" thickBot="1" x14ac:dyDescent="0.3">
      <c r="A12" s="310">
        <v>3</v>
      </c>
      <c r="B12" s="267" t="s">
        <v>294</v>
      </c>
      <c r="C12" s="267">
        <v>85</v>
      </c>
      <c r="D12" s="267">
        <v>95</v>
      </c>
      <c r="E12" s="268">
        <v>106</v>
      </c>
      <c r="F12" s="269">
        <v>141</v>
      </c>
      <c r="G12" s="267">
        <v>166</v>
      </c>
    </row>
    <row r="13" spans="1:7" x14ac:dyDescent="0.25">
      <c r="A13" s="311" t="s">
        <v>55</v>
      </c>
      <c r="B13" s="311">
        <v>1506</v>
      </c>
      <c r="C13" s="311">
        <f>SUM(C10:C12)</f>
        <v>1539</v>
      </c>
      <c r="D13" s="311">
        <f>SUM(D10:D12)</f>
        <v>1773</v>
      </c>
      <c r="E13" s="311">
        <f>SUM(E10:E12)</f>
        <v>2084</v>
      </c>
      <c r="F13" s="311">
        <f>SUM(F10:F12)</f>
        <v>2584</v>
      </c>
      <c r="G13" s="311">
        <f>SUM(G10:G12)</f>
        <v>2728</v>
      </c>
    </row>
    <row r="14" spans="1:7" ht="16.5" thickBot="1" x14ac:dyDescent="0.3">
      <c r="A14" s="434" t="s">
        <v>157</v>
      </c>
      <c r="B14" s="434"/>
      <c r="C14" s="434"/>
      <c r="D14" s="434"/>
      <c r="E14" s="434"/>
      <c r="F14" s="434"/>
      <c r="G14" s="434"/>
    </row>
    <row r="15" spans="1:7" ht="16.5" thickBot="1" x14ac:dyDescent="0.3">
      <c r="A15" s="308" t="s">
        <v>56</v>
      </c>
      <c r="B15" s="313">
        <v>2018</v>
      </c>
      <c r="C15" s="313">
        <v>2017</v>
      </c>
      <c r="D15" s="313">
        <v>2016</v>
      </c>
      <c r="E15" s="313">
        <v>2015</v>
      </c>
      <c r="F15" s="313">
        <v>2014</v>
      </c>
      <c r="G15" s="313">
        <v>2013</v>
      </c>
    </row>
    <row r="16" spans="1:7" x14ac:dyDescent="0.25">
      <c r="A16" s="312">
        <v>1</v>
      </c>
      <c r="B16" s="312">
        <f t="shared" ref="B16:G16" si="0">+B10+B4</f>
        <v>4612</v>
      </c>
      <c r="C16" s="312">
        <f t="shared" si="0"/>
        <v>5080</v>
      </c>
      <c r="D16" s="312">
        <f t="shared" si="0"/>
        <v>5504</v>
      </c>
      <c r="E16" s="312">
        <f t="shared" si="0"/>
        <v>5955</v>
      </c>
      <c r="F16" s="312">
        <f t="shared" si="0"/>
        <v>6236</v>
      </c>
      <c r="G16" s="312">
        <f t="shared" si="0"/>
        <v>6564</v>
      </c>
    </row>
    <row r="17" spans="1:7" x14ac:dyDescent="0.25">
      <c r="A17" s="312">
        <v>2</v>
      </c>
      <c r="B17" s="312">
        <v>2281</v>
      </c>
      <c r="C17" s="312">
        <f t="shared" ref="C17:G18" si="1">+C11+C5</f>
        <v>2233</v>
      </c>
      <c r="D17" s="312">
        <f t="shared" si="1"/>
        <v>2506</v>
      </c>
      <c r="E17" s="312">
        <f t="shared" si="1"/>
        <v>2956</v>
      </c>
      <c r="F17" s="312">
        <f t="shared" si="1"/>
        <v>3445</v>
      </c>
      <c r="G17" s="312">
        <f t="shared" si="1"/>
        <v>3586</v>
      </c>
    </row>
    <row r="18" spans="1:7" x14ac:dyDescent="0.25">
      <c r="A18" s="311">
        <v>3</v>
      </c>
      <c r="B18" s="312">
        <v>250</v>
      </c>
      <c r="C18" s="312">
        <f t="shared" si="1"/>
        <v>271</v>
      </c>
      <c r="D18" s="312">
        <f t="shared" si="1"/>
        <v>297</v>
      </c>
      <c r="E18" s="312">
        <f t="shared" si="1"/>
        <v>316</v>
      </c>
      <c r="F18" s="312">
        <f t="shared" si="1"/>
        <v>347</v>
      </c>
      <c r="G18" s="312">
        <f t="shared" si="1"/>
        <v>384</v>
      </c>
    </row>
    <row r="19" spans="1:7" x14ac:dyDescent="0.25">
      <c r="A19" s="311" t="s">
        <v>55</v>
      </c>
      <c r="B19" s="311">
        <v>7143</v>
      </c>
      <c r="C19" s="311">
        <f>SUM(C16:C18)</f>
        <v>7584</v>
      </c>
      <c r="D19" s="311">
        <f>SUM(D16:D18)</f>
        <v>8307</v>
      </c>
      <c r="E19" s="311">
        <f>SUM(E16:E18)</f>
        <v>9227</v>
      </c>
      <c r="F19" s="311">
        <f>SUM(F16:F18)</f>
        <v>10028</v>
      </c>
      <c r="G19" s="311">
        <f>SUM(G16:G18)</f>
        <v>10534</v>
      </c>
    </row>
    <row r="20" spans="1:7" s="61" customFormat="1" x14ac:dyDescent="0.25">
      <c r="A20" s="59"/>
      <c r="B20" s="59"/>
      <c r="C20" s="59"/>
      <c r="D20" s="59"/>
      <c r="E20" s="59"/>
      <c r="F20" s="59"/>
      <c r="G20" s="59"/>
    </row>
  </sheetData>
  <mergeCells count="4">
    <mergeCell ref="A1:G1"/>
    <mergeCell ref="A2:G2"/>
    <mergeCell ref="A8:G8"/>
    <mergeCell ref="A14:G14"/>
  </mergeCells>
  <phoneticPr fontId="2" type="noConversion"/>
  <pageMargins left="0.75" right="0.75" top="1" bottom="1" header="0.4921259845" footer="0.4921259845"/>
  <pageSetup paperSize="9" orientation="landscape" horizontalDpi="4294967295" verticalDpi="429496729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zoomScaleNormal="100" zoomScaleSheetLayoutView="130" workbookViewId="0">
      <selection activeCell="O23" sqref="O23"/>
    </sheetView>
  </sheetViews>
  <sheetFormatPr defaultRowHeight="15.75" x14ac:dyDescent="0.25"/>
  <cols>
    <col min="1" max="1" width="17.75" customWidth="1"/>
    <col min="2" max="2" width="10.5" customWidth="1"/>
    <col min="3" max="3" width="11.25" customWidth="1"/>
    <col min="4" max="4" width="10.625" customWidth="1"/>
    <col min="5" max="5" width="12" customWidth="1"/>
    <col min="6" max="6" width="9.875" customWidth="1"/>
    <col min="7" max="7" width="10.25" customWidth="1"/>
    <col min="8" max="8" width="9.875" customWidth="1"/>
    <col min="9" max="9" width="9.5" customWidth="1"/>
    <col min="10" max="10" width="12.25" customWidth="1"/>
    <col min="11" max="11" width="11.625" customWidth="1"/>
    <col min="12" max="12" width="11.125" customWidth="1"/>
    <col min="13" max="13" width="4.75" customWidth="1"/>
    <col min="14" max="14" width="5" customWidth="1"/>
    <col min="15" max="15" width="4.75" customWidth="1"/>
    <col min="16" max="16" width="5" customWidth="1"/>
  </cols>
  <sheetData>
    <row r="1" spans="1:13" ht="36" customHeight="1" thickBot="1" x14ac:dyDescent="0.3">
      <c r="A1" s="437" t="s">
        <v>251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x14ac:dyDescent="0.25">
      <c r="A2" s="441" t="s">
        <v>215</v>
      </c>
      <c r="B2" s="438" t="s">
        <v>219</v>
      </c>
      <c r="C2" s="438" t="s">
        <v>53</v>
      </c>
      <c r="D2" s="438"/>
      <c r="E2" s="438"/>
      <c r="F2" s="438"/>
      <c r="G2" s="438" t="s">
        <v>54</v>
      </c>
      <c r="H2" s="438"/>
      <c r="I2" s="438"/>
      <c r="J2" s="438"/>
      <c r="K2" s="439" t="s">
        <v>55</v>
      </c>
      <c r="L2" s="440"/>
      <c r="M2" s="4"/>
    </row>
    <row r="3" spans="1:13" ht="16.5" thickBot="1" x14ac:dyDescent="0.3">
      <c r="A3" s="442"/>
      <c r="B3" s="443"/>
      <c r="C3" s="222" t="s">
        <v>0</v>
      </c>
      <c r="D3" s="223" t="s">
        <v>217</v>
      </c>
      <c r="E3" s="222" t="s">
        <v>1</v>
      </c>
      <c r="F3" s="223" t="s">
        <v>217</v>
      </c>
      <c r="G3" s="222" t="s">
        <v>0</v>
      </c>
      <c r="H3" s="223" t="s">
        <v>217</v>
      </c>
      <c r="I3" s="222" t="s">
        <v>1</v>
      </c>
      <c r="J3" s="223" t="s">
        <v>217</v>
      </c>
      <c r="K3" s="178" t="s">
        <v>214</v>
      </c>
      <c r="L3" s="224" t="s">
        <v>217</v>
      </c>
      <c r="M3" s="4"/>
    </row>
    <row r="4" spans="1:13" ht="16.5" thickBot="1" x14ac:dyDescent="0.3">
      <c r="A4" s="263" t="s">
        <v>282</v>
      </c>
      <c r="B4" s="13">
        <v>1</v>
      </c>
      <c r="C4" s="270">
        <v>183</v>
      </c>
      <c r="D4" s="270">
        <v>124</v>
      </c>
      <c r="E4" s="270">
        <v>2</v>
      </c>
      <c r="F4" s="270">
        <v>1</v>
      </c>
      <c r="G4" s="270">
        <v>27</v>
      </c>
      <c r="H4" s="270">
        <v>9</v>
      </c>
      <c r="I4" s="270">
        <v>0</v>
      </c>
      <c r="J4" s="270">
        <v>0</v>
      </c>
      <c r="K4" s="217">
        <f>+C4+E4+G4+I4</f>
        <v>212</v>
      </c>
      <c r="L4" s="221">
        <f>+D4+F4+H4+J4</f>
        <v>134</v>
      </c>
    </row>
    <row r="5" spans="1:13" ht="16.5" thickBot="1" x14ac:dyDescent="0.3">
      <c r="A5" s="181"/>
      <c r="B5" s="52">
        <v>2</v>
      </c>
      <c r="C5" s="270">
        <v>156</v>
      </c>
      <c r="D5" s="270">
        <v>104</v>
      </c>
      <c r="E5" s="270">
        <v>7</v>
      </c>
      <c r="F5" s="270">
        <v>4</v>
      </c>
      <c r="G5" s="270">
        <v>6</v>
      </c>
      <c r="H5" s="270">
        <v>3</v>
      </c>
      <c r="I5" s="270">
        <v>0</v>
      </c>
      <c r="J5" s="270">
        <v>0</v>
      </c>
      <c r="K5" s="72">
        <f t="shared" ref="K5:K27" si="0">+C5+E5+G5+I5</f>
        <v>169</v>
      </c>
      <c r="L5" s="218">
        <f t="shared" ref="L5:L27" si="1">+D5+F5+H5+J5</f>
        <v>111</v>
      </c>
    </row>
    <row r="6" spans="1:13" ht="16.5" thickBot="1" x14ac:dyDescent="0.3">
      <c r="A6" s="181"/>
      <c r="B6" s="52">
        <v>3</v>
      </c>
      <c r="C6" s="270">
        <v>21</v>
      </c>
      <c r="D6" s="270">
        <v>10</v>
      </c>
      <c r="E6" s="270">
        <v>0</v>
      </c>
      <c r="F6" s="270">
        <v>0</v>
      </c>
      <c r="G6" s="270">
        <v>1</v>
      </c>
      <c r="H6" s="270">
        <v>0</v>
      </c>
      <c r="I6" s="270">
        <v>0</v>
      </c>
      <c r="J6" s="270">
        <v>0</v>
      </c>
      <c r="K6" s="72">
        <f t="shared" si="0"/>
        <v>22</v>
      </c>
      <c r="L6" s="218">
        <f t="shared" si="1"/>
        <v>10</v>
      </c>
    </row>
    <row r="7" spans="1:13" x14ac:dyDescent="0.25">
      <c r="A7" s="435" t="s">
        <v>284</v>
      </c>
      <c r="B7" s="436"/>
      <c r="C7" s="271">
        <f t="shared" ref="C7:J7" si="2">SUM(C4:C6)</f>
        <v>360</v>
      </c>
      <c r="D7" s="271">
        <f t="shared" si="2"/>
        <v>238</v>
      </c>
      <c r="E7" s="271">
        <f t="shared" si="2"/>
        <v>9</v>
      </c>
      <c r="F7" s="271">
        <f t="shared" si="2"/>
        <v>5</v>
      </c>
      <c r="G7" s="271">
        <f t="shared" si="2"/>
        <v>34</v>
      </c>
      <c r="H7" s="271">
        <f t="shared" si="2"/>
        <v>12</v>
      </c>
      <c r="I7" s="271">
        <f t="shared" si="2"/>
        <v>0</v>
      </c>
      <c r="J7" s="271">
        <f t="shared" si="2"/>
        <v>0</v>
      </c>
      <c r="K7" s="72">
        <f>+C7+E7+G7+I7</f>
        <v>403</v>
      </c>
      <c r="L7" s="218">
        <f>+D7+F7+H7+J7</f>
        <v>255</v>
      </c>
    </row>
    <row r="8" spans="1:13" ht="16.5" thickBot="1" x14ac:dyDescent="0.3">
      <c r="A8" s="219" t="s">
        <v>283</v>
      </c>
      <c r="B8" s="52">
        <v>1</v>
      </c>
      <c r="C8" s="270">
        <v>176</v>
      </c>
      <c r="D8" s="270">
        <v>149</v>
      </c>
      <c r="E8" s="270">
        <v>4</v>
      </c>
      <c r="F8" s="270">
        <v>3</v>
      </c>
      <c r="G8" s="270">
        <v>41</v>
      </c>
      <c r="H8" s="270">
        <v>22</v>
      </c>
      <c r="I8" s="270">
        <v>0</v>
      </c>
      <c r="J8" s="270">
        <v>0</v>
      </c>
      <c r="K8" s="72">
        <f t="shared" si="0"/>
        <v>221</v>
      </c>
      <c r="L8" s="218">
        <f t="shared" si="1"/>
        <v>174</v>
      </c>
    </row>
    <row r="9" spans="1:13" ht="16.5" thickBot="1" x14ac:dyDescent="0.3">
      <c r="A9" s="181"/>
      <c r="B9" s="52">
        <v>2</v>
      </c>
      <c r="C9" s="270">
        <v>124</v>
      </c>
      <c r="D9" s="270">
        <v>119</v>
      </c>
      <c r="E9" s="270">
        <v>1</v>
      </c>
      <c r="F9" s="270">
        <v>1</v>
      </c>
      <c r="G9" s="270">
        <v>1</v>
      </c>
      <c r="H9" s="270">
        <v>1</v>
      </c>
      <c r="I9" s="270">
        <v>0</v>
      </c>
      <c r="J9" s="270">
        <v>0</v>
      </c>
      <c r="K9" s="72">
        <f t="shared" si="0"/>
        <v>126</v>
      </c>
      <c r="L9" s="218">
        <f t="shared" si="1"/>
        <v>121</v>
      </c>
    </row>
    <row r="10" spans="1:13" ht="16.5" thickBot="1" x14ac:dyDescent="0.3">
      <c r="A10" s="181"/>
      <c r="B10" s="52">
        <v>3</v>
      </c>
      <c r="C10" s="270">
        <v>2</v>
      </c>
      <c r="D10" s="270">
        <v>2</v>
      </c>
      <c r="E10" s="270">
        <v>0</v>
      </c>
      <c r="F10" s="270">
        <v>0</v>
      </c>
      <c r="G10" s="270">
        <v>1</v>
      </c>
      <c r="H10" s="270">
        <v>0</v>
      </c>
      <c r="I10" s="270">
        <v>0</v>
      </c>
      <c r="J10" s="270">
        <v>0</v>
      </c>
      <c r="K10" s="72">
        <f t="shared" si="0"/>
        <v>3</v>
      </c>
      <c r="L10" s="218">
        <f t="shared" si="1"/>
        <v>2</v>
      </c>
    </row>
    <row r="11" spans="1:13" x14ac:dyDescent="0.25">
      <c r="A11" s="435" t="s">
        <v>285</v>
      </c>
      <c r="B11" s="436"/>
      <c r="C11" s="271">
        <f t="shared" ref="C11:J11" si="3">SUM(C8:C10)</f>
        <v>302</v>
      </c>
      <c r="D11" s="271">
        <f t="shared" si="3"/>
        <v>270</v>
      </c>
      <c r="E11" s="271">
        <f t="shared" si="3"/>
        <v>5</v>
      </c>
      <c r="F11" s="271">
        <f t="shared" si="3"/>
        <v>4</v>
      </c>
      <c r="G11" s="271">
        <f t="shared" si="3"/>
        <v>43</v>
      </c>
      <c r="H11" s="271">
        <f t="shared" si="3"/>
        <v>23</v>
      </c>
      <c r="I11" s="271">
        <f t="shared" si="3"/>
        <v>0</v>
      </c>
      <c r="J11" s="271">
        <f t="shared" si="3"/>
        <v>0</v>
      </c>
      <c r="K11" s="72">
        <f t="shared" si="0"/>
        <v>350</v>
      </c>
      <c r="L11" s="218">
        <f t="shared" si="1"/>
        <v>297</v>
      </c>
    </row>
    <row r="12" spans="1:13" ht="16.5" thickBot="1" x14ac:dyDescent="0.3">
      <c r="A12" s="219" t="s">
        <v>286</v>
      </c>
      <c r="B12" s="52">
        <v>1</v>
      </c>
      <c r="C12" s="270">
        <v>115</v>
      </c>
      <c r="D12" s="270">
        <v>101</v>
      </c>
      <c r="E12" s="270">
        <v>2</v>
      </c>
      <c r="F12" s="270">
        <v>2</v>
      </c>
      <c r="G12" s="270">
        <v>0</v>
      </c>
      <c r="H12" s="270">
        <v>0</v>
      </c>
      <c r="I12" s="270">
        <v>0</v>
      </c>
      <c r="J12" s="270">
        <v>0</v>
      </c>
      <c r="K12" s="72">
        <f t="shared" si="0"/>
        <v>117</v>
      </c>
      <c r="L12" s="218">
        <f t="shared" si="1"/>
        <v>103</v>
      </c>
    </row>
    <row r="13" spans="1:13" ht="16.5" thickBot="1" x14ac:dyDescent="0.3">
      <c r="A13" s="181"/>
      <c r="B13" s="52">
        <v>2</v>
      </c>
      <c r="C13" s="270">
        <v>54</v>
      </c>
      <c r="D13" s="270">
        <v>50</v>
      </c>
      <c r="E13" s="270">
        <v>0</v>
      </c>
      <c r="F13" s="270">
        <v>0</v>
      </c>
      <c r="G13" s="270">
        <v>0</v>
      </c>
      <c r="H13" s="270">
        <v>0</v>
      </c>
      <c r="I13" s="270">
        <v>0</v>
      </c>
      <c r="J13" s="270">
        <v>0</v>
      </c>
      <c r="K13" s="72">
        <f t="shared" si="0"/>
        <v>54</v>
      </c>
      <c r="L13" s="218">
        <f t="shared" si="1"/>
        <v>50</v>
      </c>
    </row>
    <row r="14" spans="1:13" ht="16.5" thickBot="1" x14ac:dyDescent="0.3">
      <c r="A14" s="181"/>
      <c r="B14" s="52">
        <v>3</v>
      </c>
      <c r="C14" s="270">
        <v>2</v>
      </c>
      <c r="D14" s="270">
        <v>1</v>
      </c>
      <c r="E14" s="270">
        <v>1</v>
      </c>
      <c r="F14" s="270">
        <v>0</v>
      </c>
      <c r="G14" s="270">
        <v>0</v>
      </c>
      <c r="H14" s="270">
        <v>0</v>
      </c>
      <c r="I14" s="270">
        <v>0</v>
      </c>
      <c r="J14" s="270">
        <v>0</v>
      </c>
      <c r="K14" s="72">
        <f t="shared" si="0"/>
        <v>3</v>
      </c>
      <c r="L14" s="218">
        <f t="shared" si="1"/>
        <v>1</v>
      </c>
    </row>
    <row r="15" spans="1:13" x14ac:dyDescent="0.25">
      <c r="A15" s="435" t="s">
        <v>287</v>
      </c>
      <c r="B15" s="436"/>
      <c r="C15" s="271">
        <f t="shared" ref="C15:J15" si="4">SUM(C12:C14)</f>
        <v>171</v>
      </c>
      <c r="D15" s="271">
        <f t="shared" si="4"/>
        <v>152</v>
      </c>
      <c r="E15" s="271">
        <f t="shared" si="4"/>
        <v>3</v>
      </c>
      <c r="F15" s="271">
        <f t="shared" si="4"/>
        <v>2</v>
      </c>
      <c r="G15" s="271">
        <f t="shared" si="4"/>
        <v>0</v>
      </c>
      <c r="H15" s="271">
        <f t="shared" si="4"/>
        <v>0</v>
      </c>
      <c r="I15" s="271">
        <f t="shared" si="4"/>
        <v>0</v>
      </c>
      <c r="J15" s="271">
        <f t="shared" si="4"/>
        <v>0</v>
      </c>
      <c r="K15" s="72">
        <f t="shared" si="0"/>
        <v>174</v>
      </c>
      <c r="L15" s="218">
        <f t="shared" si="1"/>
        <v>154</v>
      </c>
    </row>
    <row r="16" spans="1:13" ht="16.5" thickBot="1" x14ac:dyDescent="0.3">
      <c r="A16" s="219" t="s">
        <v>288</v>
      </c>
      <c r="B16" s="52">
        <v>1</v>
      </c>
      <c r="C16" s="270">
        <v>356</v>
      </c>
      <c r="D16" s="270">
        <v>278</v>
      </c>
      <c r="E16" s="270">
        <v>6</v>
      </c>
      <c r="F16" s="270">
        <v>4</v>
      </c>
      <c r="G16" s="270">
        <v>118</v>
      </c>
      <c r="H16" s="270">
        <v>78</v>
      </c>
      <c r="I16" s="270">
        <v>1</v>
      </c>
      <c r="J16" s="270">
        <v>0</v>
      </c>
      <c r="K16" s="72">
        <f t="shared" si="0"/>
        <v>481</v>
      </c>
      <c r="L16" s="218">
        <f t="shared" si="1"/>
        <v>360</v>
      </c>
    </row>
    <row r="17" spans="1:20" ht="16.5" thickBot="1" x14ac:dyDescent="0.3">
      <c r="A17" s="181"/>
      <c r="B17" s="52">
        <v>2</v>
      </c>
      <c r="C17" s="270">
        <v>319</v>
      </c>
      <c r="D17" s="270">
        <v>271</v>
      </c>
      <c r="E17" s="270">
        <v>6</v>
      </c>
      <c r="F17" s="270">
        <v>3</v>
      </c>
      <c r="G17" s="270">
        <v>27</v>
      </c>
      <c r="H17" s="270">
        <v>18</v>
      </c>
      <c r="I17" s="270">
        <v>0</v>
      </c>
      <c r="J17" s="270">
        <v>0</v>
      </c>
      <c r="K17" s="72">
        <f t="shared" si="0"/>
        <v>352</v>
      </c>
      <c r="L17" s="218">
        <f t="shared" si="1"/>
        <v>292</v>
      </c>
      <c r="T17" s="17"/>
    </row>
    <row r="18" spans="1:20" ht="16.5" thickBot="1" x14ac:dyDescent="0.3">
      <c r="A18" s="181"/>
      <c r="B18" s="52">
        <v>3</v>
      </c>
      <c r="C18" s="270">
        <v>16</v>
      </c>
      <c r="D18" s="270">
        <v>7</v>
      </c>
      <c r="E18" s="270">
        <v>1</v>
      </c>
      <c r="F18" s="270">
        <v>1</v>
      </c>
      <c r="G18" s="270">
        <v>2</v>
      </c>
      <c r="H18" s="270">
        <v>0</v>
      </c>
      <c r="I18" s="270">
        <v>1</v>
      </c>
      <c r="J18" s="270">
        <v>0</v>
      </c>
      <c r="K18" s="72">
        <f t="shared" si="0"/>
        <v>20</v>
      </c>
      <c r="L18" s="218">
        <f t="shared" si="1"/>
        <v>8</v>
      </c>
    </row>
    <row r="19" spans="1:20" x14ac:dyDescent="0.25">
      <c r="A19" s="435" t="s">
        <v>289</v>
      </c>
      <c r="B19" s="436"/>
      <c r="C19" s="271">
        <f t="shared" ref="C19:J19" si="5">SUM(C16:C18)</f>
        <v>691</v>
      </c>
      <c r="D19" s="271">
        <f t="shared" si="5"/>
        <v>556</v>
      </c>
      <c r="E19" s="271">
        <f t="shared" si="5"/>
        <v>13</v>
      </c>
      <c r="F19" s="271">
        <f t="shared" si="5"/>
        <v>8</v>
      </c>
      <c r="G19" s="271">
        <f t="shared" si="5"/>
        <v>147</v>
      </c>
      <c r="H19" s="271">
        <f t="shared" si="5"/>
        <v>96</v>
      </c>
      <c r="I19" s="271">
        <f t="shared" si="5"/>
        <v>2</v>
      </c>
      <c r="J19" s="271">
        <f t="shared" si="5"/>
        <v>0</v>
      </c>
      <c r="K19" s="72">
        <f t="shared" si="0"/>
        <v>853</v>
      </c>
      <c r="L19" s="218">
        <f t="shared" si="1"/>
        <v>660</v>
      </c>
    </row>
    <row r="20" spans="1:20" ht="16.5" thickBot="1" x14ac:dyDescent="0.3">
      <c r="A20" s="219" t="s">
        <v>290</v>
      </c>
      <c r="B20" s="52">
        <v>1</v>
      </c>
      <c r="C20" s="270">
        <v>257</v>
      </c>
      <c r="D20" s="270">
        <v>195</v>
      </c>
      <c r="E20" s="270">
        <v>3</v>
      </c>
      <c r="F20" s="270">
        <v>3</v>
      </c>
      <c r="G20" s="270">
        <v>109</v>
      </c>
      <c r="H20" s="270">
        <v>94</v>
      </c>
      <c r="I20" s="270">
        <v>1</v>
      </c>
      <c r="J20" s="270">
        <v>1</v>
      </c>
      <c r="K20" s="72">
        <f t="shared" si="0"/>
        <v>370</v>
      </c>
      <c r="L20" s="218">
        <f t="shared" si="1"/>
        <v>293</v>
      </c>
    </row>
    <row r="21" spans="1:20" ht="16.5" thickBot="1" x14ac:dyDescent="0.3">
      <c r="A21" s="181"/>
      <c r="B21" s="52">
        <v>2</v>
      </c>
      <c r="C21" s="270">
        <v>168</v>
      </c>
      <c r="D21" s="270">
        <v>132</v>
      </c>
      <c r="E21" s="270">
        <v>4</v>
      </c>
      <c r="F21" s="270">
        <v>3</v>
      </c>
      <c r="G21" s="270">
        <v>12</v>
      </c>
      <c r="H21" s="270">
        <v>10</v>
      </c>
      <c r="I21" s="270">
        <v>0</v>
      </c>
      <c r="J21" s="270">
        <v>0</v>
      </c>
      <c r="K21" s="72">
        <f t="shared" si="0"/>
        <v>184</v>
      </c>
      <c r="L21" s="218">
        <f t="shared" si="1"/>
        <v>145</v>
      </c>
    </row>
    <row r="22" spans="1:20" ht="16.5" thickBot="1" x14ac:dyDescent="0.3">
      <c r="A22" s="181"/>
      <c r="B22" s="52">
        <v>3</v>
      </c>
      <c r="C22" s="270">
        <v>5</v>
      </c>
      <c r="D22" s="270">
        <v>5</v>
      </c>
      <c r="E22" s="270">
        <v>1</v>
      </c>
      <c r="F22" s="270">
        <v>0</v>
      </c>
      <c r="G22" s="270">
        <v>4</v>
      </c>
      <c r="H22" s="270">
        <v>4</v>
      </c>
      <c r="I22" s="270">
        <v>0</v>
      </c>
      <c r="J22" s="270">
        <v>0</v>
      </c>
      <c r="K22" s="72">
        <f t="shared" si="0"/>
        <v>10</v>
      </c>
      <c r="L22" s="218">
        <f t="shared" si="1"/>
        <v>9</v>
      </c>
    </row>
    <row r="23" spans="1:20" ht="16.5" thickBot="1" x14ac:dyDescent="0.3">
      <c r="A23" s="435" t="s">
        <v>291</v>
      </c>
      <c r="B23" s="436"/>
      <c r="C23" s="271">
        <f t="shared" ref="C23:J23" si="6">SUM(C20:C22)</f>
        <v>430</v>
      </c>
      <c r="D23" s="271">
        <f t="shared" si="6"/>
        <v>332</v>
      </c>
      <c r="E23" s="271">
        <f t="shared" si="6"/>
        <v>8</v>
      </c>
      <c r="F23" s="271">
        <f t="shared" si="6"/>
        <v>6</v>
      </c>
      <c r="G23" s="271">
        <f t="shared" si="6"/>
        <v>125</v>
      </c>
      <c r="H23" s="271">
        <f t="shared" si="6"/>
        <v>108</v>
      </c>
      <c r="I23" s="271">
        <f t="shared" si="6"/>
        <v>1</v>
      </c>
      <c r="J23" s="271">
        <f t="shared" si="6"/>
        <v>1</v>
      </c>
      <c r="K23" s="72">
        <f t="shared" si="0"/>
        <v>564</v>
      </c>
      <c r="L23" s="218">
        <f t="shared" si="1"/>
        <v>447</v>
      </c>
    </row>
    <row r="24" spans="1:20" x14ac:dyDescent="0.25">
      <c r="A24" s="226" t="s">
        <v>159</v>
      </c>
      <c r="B24" s="227">
        <v>1</v>
      </c>
      <c r="C24" s="272">
        <f t="shared" ref="C24:J27" si="7">+C4+C8+C12+C16+C20</f>
        <v>1087</v>
      </c>
      <c r="D24" s="272">
        <f t="shared" si="7"/>
        <v>847</v>
      </c>
      <c r="E24" s="272">
        <f t="shared" si="7"/>
        <v>17</v>
      </c>
      <c r="F24" s="272">
        <f t="shared" si="7"/>
        <v>13</v>
      </c>
      <c r="G24" s="272">
        <f t="shared" si="7"/>
        <v>295</v>
      </c>
      <c r="H24" s="272">
        <f t="shared" si="7"/>
        <v>203</v>
      </c>
      <c r="I24" s="272">
        <f t="shared" si="7"/>
        <v>2</v>
      </c>
      <c r="J24" s="272">
        <f t="shared" si="7"/>
        <v>1</v>
      </c>
      <c r="K24" s="228">
        <f>+C24+E24+G24+I24</f>
        <v>1401</v>
      </c>
      <c r="L24" s="194">
        <f t="shared" si="1"/>
        <v>1064</v>
      </c>
    </row>
    <row r="25" spans="1:20" x14ac:dyDescent="0.25">
      <c r="A25" s="220"/>
      <c r="B25" s="126">
        <v>2</v>
      </c>
      <c r="C25" s="271">
        <f t="shared" si="7"/>
        <v>821</v>
      </c>
      <c r="D25" s="271">
        <f t="shared" si="7"/>
        <v>676</v>
      </c>
      <c r="E25" s="271">
        <f t="shared" si="7"/>
        <v>18</v>
      </c>
      <c r="F25" s="271">
        <f t="shared" si="7"/>
        <v>11</v>
      </c>
      <c r="G25" s="271">
        <f t="shared" si="7"/>
        <v>46</v>
      </c>
      <c r="H25" s="271">
        <f t="shared" si="7"/>
        <v>32</v>
      </c>
      <c r="I25" s="271">
        <f t="shared" si="7"/>
        <v>0</v>
      </c>
      <c r="J25" s="271">
        <f t="shared" si="7"/>
        <v>0</v>
      </c>
      <c r="K25" s="72">
        <f t="shared" si="0"/>
        <v>885</v>
      </c>
      <c r="L25" s="218">
        <f t="shared" si="1"/>
        <v>719</v>
      </c>
    </row>
    <row r="26" spans="1:20" ht="16.5" thickBot="1" x14ac:dyDescent="0.3">
      <c r="A26" s="229"/>
      <c r="B26" s="133">
        <v>3</v>
      </c>
      <c r="C26" s="273">
        <f t="shared" si="7"/>
        <v>46</v>
      </c>
      <c r="D26" s="273">
        <f t="shared" si="7"/>
        <v>25</v>
      </c>
      <c r="E26" s="273">
        <f t="shared" si="7"/>
        <v>3</v>
      </c>
      <c r="F26" s="273">
        <f t="shared" si="7"/>
        <v>1</v>
      </c>
      <c r="G26" s="273">
        <f t="shared" si="7"/>
        <v>8</v>
      </c>
      <c r="H26" s="273">
        <f t="shared" si="7"/>
        <v>4</v>
      </c>
      <c r="I26" s="273">
        <f t="shared" si="7"/>
        <v>1</v>
      </c>
      <c r="J26" s="273">
        <f t="shared" si="7"/>
        <v>0</v>
      </c>
      <c r="K26" s="132">
        <f t="shared" si="0"/>
        <v>58</v>
      </c>
      <c r="L26" s="225">
        <f t="shared" si="1"/>
        <v>30</v>
      </c>
    </row>
    <row r="27" spans="1:20" ht="16.5" thickBot="1" x14ac:dyDescent="0.3">
      <c r="A27" s="415" t="s">
        <v>158</v>
      </c>
      <c r="B27" s="416"/>
      <c r="C27" s="274">
        <f t="shared" si="7"/>
        <v>1954</v>
      </c>
      <c r="D27" s="274">
        <f t="shared" si="7"/>
        <v>1548</v>
      </c>
      <c r="E27" s="274">
        <f t="shared" si="7"/>
        <v>38</v>
      </c>
      <c r="F27" s="274">
        <f t="shared" si="7"/>
        <v>25</v>
      </c>
      <c r="G27" s="274">
        <f t="shared" si="7"/>
        <v>349</v>
      </c>
      <c r="H27" s="274">
        <f t="shared" si="7"/>
        <v>239</v>
      </c>
      <c r="I27" s="274">
        <f t="shared" si="7"/>
        <v>3</v>
      </c>
      <c r="J27" s="274">
        <f t="shared" si="7"/>
        <v>1</v>
      </c>
      <c r="K27" s="230">
        <f t="shared" si="0"/>
        <v>2344</v>
      </c>
      <c r="L27" s="191">
        <f t="shared" si="1"/>
        <v>1813</v>
      </c>
    </row>
    <row r="28" spans="1:20" x14ac:dyDescent="0.25">
      <c r="A28" s="17"/>
    </row>
  </sheetData>
  <mergeCells count="12">
    <mergeCell ref="A1:L1"/>
    <mergeCell ref="C2:F2"/>
    <mergeCell ref="G2:J2"/>
    <mergeCell ref="K2:L2"/>
    <mergeCell ref="A2:A3"/>
    <mergeCell ref="B2:B3"/>
    <mergeCell ref="A27:B27"/>
    <mergeCell ref="A7:B7"/>
    <mergeCell ref="A11:B11"/>
    <mergeCell ref="A15:B15"/>
    <mergeCell ref="A19:B19"/>
    <mergeCell ref="A23:B23"/>
  </mergeCells>
  <phoneticPr fontId="2" type="noConversion"/>
  <pageMargins left="0.75" right="0.75" top="1" bottom="1" header="0.4921259845" footer="0.4921259845"/>
  <pageSetup paperSize="9" scale="59" orientation="portrait" horizontalDpi="4294967295" verticalDpi="429496729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4"/>
  <sheetViews>
    <sheetView zoomScaleNormal="100" zoomScaleSheetLayoutView="100" workbookViewId="0">
      <selection activeCell="C63" sqref="C63:F63"/>
    </sheetView>
  </sheetViews>
  <sheetFormatPr defaultRowHeight="15.75" x14ac:dyDescent="0.25"/>
  <cols>
    <col min="1" max="1" width="27.625" customWidth="1"/>
    <col min="2" max="3" width="10.625" customWidth="1"/>
    <col min="4" max="4" width="9.5" customWidth="1"/>
    <col min="5" max="6" width="9.75" customWidth="1"/>
    <col min="7" max="10" width="11.125" customWidth="1"/>
  </cols>
  <sheetData>
    <row r="1" spans="1:11" ht="46.5" customHeight="1" x14ac:dyDescent="0.3">
      <c r="A1" s="446" t="s">
        <v>252</v>
      </c>
      <c r="B1" s="446"/>
      <c r="C1" s="446"/>
      <c r="D1" s="446"/>
      <c r="E1" s="446"/>
      <c r="F1" s="446"/>
      <c r="G1" s="446"/>
      <c r="H1" s="446"/>
      <c r="I1" s="446"/>
      <c r="J1" s="446"/>
    </row>
    <row r="2" spans="1:11" ht="16.5" thickBot="1" x14ac:dyDescent="0.3">
      <c r="A2" s="444" t="s">
        <v>53</v>
      </c>
      <c r="B2" s="444"/>
      <c r="C2" s="444"/>
      <c r="D2" s="444"/>
      <c r="E2" s="444"/>
      <c r="F2" s="444"/>
      <c r="G2" s="444"/>
      <c r="H2" s="444"/>
      <c r="I2" s="444"/>
      <c r="J2" s="444"/>
      <c r="K2" s="16"/>
    </row>
    <row r="3" spans="1:11" ht="30.75" thickBot="1" x14ac:dyDescent="0.3">
      <c r="A3" s="76" t="s">
        <v>66</v>
      </c>
      <c r="B3" s="81" t="s">
        <v>57</v>
      </c>
      <c r="C3" s="81" t="s">
        <v>58</v>
      </c>
      <c r="D3" s="82" t="s">
        <v>59</v>
      </c>
      <c r="E3" s="82" t="s">
        <v>60</v>
      </c>
      <c r="F3" s="82" t="s">
        <v>61</v>
      </c>
      <c r="G3" s="83" t="s">
        <v>62</v>
      </c>
      <c r="H3" s="83" t="s">
        <v>63</v>
      </c>
      <c r="I3" s="83" t="s">
        <v>64</v>
      </c>
      <c r="J3" s="84" t="s">
        <v>65</v>
      </c>
    </row>
    <row r="4" spans="1:11" ht="30" x14ac:dyDescent="0.25">
      <c r="A4" s="275" t="s">
        <v>19</v>
      </c>
      <c r="B4" s="276">
        <v>810</v>
      </c>
      <c r="C4" s="276">
        <v>1356</v>
      </c>
      <c r="D4" s="276">
        <v>1264</v>
      </c>
      <c r="E4" s="276">
        <v>1167</v>
      </c>
      <c r="F4" s="276">
        <v>541</v>
      </c>
      <c r="G4" s="277">
        <f>IFERROR(C4/B4,0)</f>
        <v>1.674074074074074</v>
      </c>
      <c r="H4" s="277">
        <f>IFERROR(E4/D4,0)</f>
        <v>0.92325949367088611</v>
      </c>
      <c r="I4" s="277">
        <f>IFERROR(F4/E4,0)</f>
        <v>0.46358183376178236</v>
      </c>
      <c r="J4" s="277">
        <f>IFERROR(F4/B4,0)</f>
        <v>0.66790123456790118</v>
      </c>
    </row>
    <row r="5" spans="1:11" x14ac:dyDescent="0.25">
      <c r="A5" s="278" t="s">
        <v>20</v>
      </c>
      <c r="B5" s="279">
        <v>465</v>
      </c>
      <c r="C5" s="279">
        <v>717</v>
      </c>
      <c r="D5" s="279">
        <v>659</v>
      </c>
      <c r="E5" s="279">
        <v>594</v>
      </c>
      <c r="F5" s="279">
        <v>287</v>
      </c>
      <c r="G5" s="280">
        <f>IFERROR(C5/B5,0)</f>
        <v>1.5419354838709678</v>
      </c>
      <c r="H5" s="280">
        <f t="shared" ref="H5:H27" si="0">IFERROR(E5/D5,0)</f>
        <v>0.90136570561456753</v>
      </c>
      <c r="I5" s="280">
        <f t="shared" ref="I5:I27" si="1">IFERROR(F5/E5,0)</f>
        <v>0.48316498316498319</v>
      </c>
      <c r="J5" s="280">
        <f t="shared" ref="J5:J27" si="2">IFERROR(F5/B5,0)</f>
        <v>0.6172043010752688</v>
      </c>
    </row>
    <row r="6" spans="1:11" x14ac:dyDescent="0.25">
      <c r="A6" s="278" t="s">
        <v>21</v>
      </c>
      <c r="B6" s="279"/>
      <c r="C6" s="279"/>
      <c r="D6" s="279"/>
      <c r="E6" s="279"/>
      <c r="F6" s="279"/>
      <c r="G6" s="280">
        <f t="shared" ref="G6:G31" si="3">IFERROR(C6/B6,0)</f>
        <v>0</v>
      </c>
      <c r="H6" s="280">
        <f t="shared" si="0"/>
        <v>0</v>
      </c>
      <c r="I6" s="280">
        <f t="shared" si="1"/>
        <v>0</v>
      </c>
      <c r="J6" s="280">
        <f t="shared" si="2"/>
        <v>0</v>
      </c>
    </row>
    <row r="7" spans="1:11" x14ac:dyDescent="0.25">
      <c r="A7" s="278" t="s">
        <v>22</v>
      </c>
      <c r="B7" s="279">
        <v>230</v>
      </c>
      <c r="C7" s="279">
        <v>628</v>
      </c>
      <c r="D7" s="279">
        <v>628</v>
      </c>
      <c r="E7" s="279">
        <v>544</v>
      </c>
      <c r="F7" s="279">
        <v>220</v>
      </c>
      <c r="G7" s="280">
        <f t="shared" si="3"/>
        <v>2.7304347826086954</v>
      </c>
      <c r="H7" s="280">
        <f t="shared" si="0"/>
        <v>0.86624203821656054</v>
      </c>
      <c r="I7" s="280">
        <f t="shared" si="1"/>
        <v>0.40441176470588236</v>
      </c>
      <c r="J7" s="280">
        <f t="shared" si="2"/>
        <v>0.95652173913043481</v>
      </c>
    </row>
    <row r="8" spans="1:11" x14ac:dyDescent="0.25">
      <c r="A8" s="278" t="s">
        <v>23</v>
      </c>
      <c r="B8" s="279">
        <v>80</v>
      </c>
      <c r="C8" s="279">
        <v>272</v>
      </c>
      <c r="D8" s="279">
        <v>239</v>
      </c>
      <c r="E8" s="279">
        <v>163</v>
      </c>
      <c r="F8" s="279">
        <v>101</v>
      </c>
      <c r="G8" s="280">
        <f t="shared" si="3"/>
        <v>3.4</v>
      </c>
      <c r="H8" s="280">
        <f t="shared" si="0"/>
        <v>0.68200836820083677</v>
      </c>
      <c r="I8" s="280">
        <f t="shared" si="1"/>
        <v>0.61963190184049077</v>
      </c>
      <c r="J8" s="280">
        <f t="shared" si="2"/>
        <v>1.2625</v>
      </c>
    </row>
    <row r="9" spans="1:11" x14ac:dyDescent="0.25">
      <c r="A9" s="278" t="s">
        <v>24</v>
      </c>
      <c r="B9" s="279"/>
      <c r="C9" s="279"/>
      <c r="D9" s="279"/>
      <c r="E9" s="279"/>
      <c r="F9" s="279"/>
      <c r="G9" s="280">
        <f t="shared" si="3"/>
        <v>0</v>
      </c>
      <c r="H9" s="280">
        <f t="shared" si="0"/>
        <v>0</v>
      </c>
      <c r="I9" s="280">
        <f t="shared" si="1"/>
        <v>0</v>
      </c>
      <c r="J9" s="280">
        <f t="shared" si="2"/>
        <v>0</v>
      </c>
    </row>
    <row r="10" spans="1:11" x14ac:dyDescent="0.25">
      <c r="A10" s="278" t="s">
        <v>25</v>
      </c>
      <c r="B10" s="279"/>
      <c r="C10" s="279"/>
      <c r="D10" s="279"/>
      <c r="E10" s="279"/>
      <c r="F10" s="279"/>
      <c r="G10" s="280">
        <f t="shared" si="3"/>
        <v>0</v>
      </c>
      <c r="H10" s="280">
        <f t="shared" si="0"/>
        <v>0</v>
      </c>
      <c r="I10" s="280">
        <f t="shared" si="1"/>
        <v>0</v>
      </c>
      <c r="J10" s="280">
        <f t="shared" si="2"/>
        <v>0</v>
      </c>
    </row>
    <row r="11" spans="1:11" x14ac:dyDescent="0.25">
      <c r="A11" s="278" t="s">
        <v>26</v>
      </c>
      <c r="B11" s="279">
        <v>70</v>
      </c>
      <c r="C11" s="279">
        <v>26</v>
      </c>
      <c r="D11" s="279">
        <v>26</v>
      </c>
      <c r="E11" s="279">
        <v>22</v>
      </c>
      <c r="F11" s="279">
        <v>8</v>
      </c>
      <c r="G11" s="280">
        <f t="shared" si="3"/>
        <v>0.37142857142857144</v>
      </c>
      <c r="H11" s="280">
        <f t="shared" si="0"/>
        <v>0.84615384615384615</v>
      </c>
      <c r="I11" s="280">
        <f t="shared" si="1"/>
        <v>0.36363636363636365</v>
      </c>
      <c r="J11" s="280">
        <f t="shared" si="2"/>
        <v>0.11428571428571428</v>
      </c>
    </row>
    <row r="12" spans="1:11" x14ac:dyDescent="0.25">
      <c r="A12" s="278" t="s">
        <v>27</v>
      </c>
      <c r="B12" s="279">
        <v>110</v>
      </c>
      <c r="C12" s="279">
        <v>78</v>
      </c>
      <c r="D12" s="279">
        <v>78</v>
      </c>
      <c r="E12" s="279">
        <v>76</v>
      </c>
      <c r="F12" s="279">
        <v>29</v>
      </c>
      <c r="G12" s="280">
        <f t="shared" si="3"/>
        <v>0.70909090909090911</v>
      </c>
      <c r="H12" s="280">
        <f t="shared" si="0"/>
        <v>0.97435897435897434</v>
      </c>
      <c r="I12" s="280">
        <f t="shared" si="1"/>
        <v>0.38157894736842107</v>
      </c>
      <c r="J12" s="280">
        <f t="shared" si="2"/>
        <v>0.26363636363636361</v>
      </c>
    </row>
    <row r="13" spans="1:11" x14ac:dyDescent="0.25">
      <c r="A13" s="278" t="s">
        <v>28</v>
      </c>
      <c r="B13" s="281">
        <v>50</v>
      </c>
      <c r="C13" s="281">
        <v>25</v>
      </c>
      <c r="D13" s="279">
        <v>25</v>
      </c>
      <c r="E13" s="279">
        <v>25</v>
      </c>
      <c r="F13" s="279">
        <v>8</v>
      </c>
      <c r="G13" s="280">
        <f t="shared" si="3"/>
        <v>0.5</v>
      </c>
      <c r="H13" s="280">
        <f t="shared" si="0"/>
        <v>1</v>
      </c>
      <c r="I13" s="280">
        <f t="shared" si="1"/>
        <v>0.32</v>
      </c>
      <c r="J13" s="280">
        <f t="shared" si="2"/>
        <v>0.16</v>
      </c>
    </row>
    <row r="14" spans="1:11" x14ac:dyDescent="0.25">
      <c r="A14" s="278" t="s">
        <v>29</v>
      </c>
      <c r="B14" s="279"/>
      <c r="C14" s="279"/>
      <c r="D14" s="279"/>
      <c r="E14" s="279"/>
      <c r="F14" s="279"/>
      <c r="G14" s="280">
        <f t="shared" si="3"/>
        <v>0</v>
      </c>
      <c r="H14" s="280">
        <f t="shared" si="0"/>
        <v>0</v>
      </c>
      <c r="I14" s="280">
        <f t="shared" si="1"/>
        <v>0</v>
      </c>
      <c r="J14" s="280">
        <f t="shared" si="2"/>
        <v>0</v>
      </c>
    </row>
    <row r="15" spans="1:11" ht="30" x14ac:dyDescent="0.25">
      <c r="A15" s="278" t="s">
        <v>30</v>
      </c>
      <c r="B15" s="279"/>
      <c r="C15" s="279"/>
      <c r="D15" s="279"/>
      <c r="E15" s="279"/>
      <c r="F15" s="279"/>
      <c r="G15" s="280">
        <f t="shared" si="3"/>
        <v>0</v>
      </c>
      <c r="H15" s="280">
        <f t="shared" si="0"/>
        <v>0</v>
      </c>
      <c r="I15" s="280">
        <f t="shared" si="1"/>
        <v>0</v>
      </c>
      <c r="J15" s="280">
        <f t="shared" si="2"/>
        <v>0</v>
      </c>
    </row>
    <row r="16" spans="1:11" x14ac:dyDescent="0.25">
      <c r="A16" s="278" t="s">
        <v>31</v>
      </c>
      <c r="B16" s="279"/>
      <c r="C16" s="279"/>
      <c r="D16" s="279"/>
      <c r="E16" s="279"/>
      <c r="F16" s="279"/>
      <c r="G16" s="280">
        <f t="shared" si="3"/>
        <v>0</v>
      </c>
      <c r="H16" s="280">
        <f t="shared" si="0"/>
        <v>0</v>
      </c>
      <c r="I16" s="280">
        <f t="shared" si="1"/>
        <v>0</v>
      </c>
      <c r="J16" s="280">
        <f t="shared" si="2"/>
        <v>0</v>
      </c>
    </row>
    <row r="17" spans="1:10" x14ac:dyDescent="0.25">
      <c r="A17" s="278" t="s">
        <v>32</v>
      </c>
      <c r="B17" s="279"/>
      <c r="C17" s="279"/>
      <c r="D17" s="279"/>
      <c r="E17" s="279"/>
      <c r="F17" s="279"/>
      <c r="G17" s="280">
        <f t="shared" si="3"/>
        <v>0</v>
      </c>
      <c r="H17" s="280">
        <f t="shared" si="0"/>
        <v>0</v>
      </c>
      <c r="I17" s="280">
        <f t="shared" si="1"/>
        <v>0</v>
      </c>
      <c r="J17" s="280">
        <f t="shared" si="2"/>
        <v>0</v>
      </c>
    </row>
    <row r="18" spans="1:10" x14ac:dyDescent="0.25">
      <c r="A18" s="278" t="s">
        <v>33</v>
      </c>
      <c r="B18" s="279"/>
      <c r="C18" s="279"/>
      <c r="D18" s="279"/>
      <c r="E18" s="279"/>
      <c r="F18" s="279"/>
      <c r="G18" s="280">
        <f t="shared" si="3"/>
        <v>0</v>
      </c>
      <c r="H18" s="280">
        <f t="shared" si="0"/>
        <v>0</v>
      </c>
      <c r="I18" s="280">
        <f t="shared" si="1"/>
        <v>0</v>
      </c>
      <c r="J18" s="280">
        <f t="shared" si="2"/>
        <v>0</v>
      </c>
    </row>
    <row r="19" spans="1:10" x14ac:dyDescent="0.25">
      <c r="A19" s="278" t="s">
        <v>34</v>
      </c>
      <c r="B19" s="279"/>
      <c r="C19" s="279"/>
      <c r="D19" s="279"/>
      <c r="E19" s="279"/>
      <c r="F19" s="279"/>
      <c r="G19" s="280">
        <f t="shared" si="3"/>
        <v>0</v>
      </c>
      <c r="H19" s="280">
        <f t="shared" si="0"/>
        <v>0</v>
      </c>
      <c r="I19" s="280">
        <f t="shared" si="1"/>
        <v>0</v>
      </c>
      <c r="J19" s="280">
        <f t="shared" si="2"/>
        <v>0</v>
      </c>
    </row>
    <row r="20" spans="1:10" x14ac:dyDescent="0.25">
      <c r="A20" s="278" t="s">
        <v>35</v>
      </c>
      <c r="B20" s="279"/>
      <c r="C20" s="279"/>
      <c r="D20" s="279"/>
      <c r="E20" s="279"/>
      <c r="F20" s="279"/>
      <c r="G20" s="280">
        <f t="shared" si="3"/>
        <v>0</v>
      </c>
      <c r="H20" s="280">
        <f t="shared" si="0"/>
        <v>0</v>
      </c>
      <c r="I20" s="280">
        <f t="shared" si="1"/>
        <v>0</v>
      </c>
      <c r="J20" s="280">
        <f t="shared" si="2"/>
        <v>0</v>
      </c>
    </row>
    <row r="21" spans="1:10" x14ac:dyDescent="0.25">
      <c r="A21" s="278" t="s">
        <v>36</v>
      </c>
      <c r="B21" s="279"/>
      <c r="C21" s="279"/>
      <c r="D21" s="279"/>
      <c r="E21" s="279"/>
      <c r="F21" s="279"/>
      <c r="G21" s="280">
        <f t="shared" si="3"/>
        <v>0</v>
      </c>
      <c r="H21" s="280">
        <f t="shared" si="0"/>
        <v>0</v>
      </c>
      <c r="I21" s="280">
        <f t="shared" si="1"/>
        <v>0</v>
      </c>
      <c r="J21" s="280">
        <f t="shared" si="2"/>
        <v>0</v>
      </c>
    </row>
    <row r="22" spans="1:10" x14ac:dyDescent="0.25">
      <c r="A22" s="278" t="s">
        <v>37</v>
      </c>
      <c r="B22" s="279"/>
      <c r="C22" s="279"/>
      <c r="D22" s="279"/>
      <c r="E22" s="279"/>
      <c r="F22" s="279"/>
      <c r="G22" s="280">
        <f t="shared" si="3"/>
        <v>0</v>
      </c>
      <c r="H22" s="280">
        <f t="shared" si="0"/>
        <v>0</v>
      </c>
      <c r="I22" s="280">
        <f t="shared" si="1"/>
        <v>0</v>
      </c>
      <c r="J22" s="280">
        <f t="shared" si="2"/>
        <v>0</v>
      </c>
    </row>
    <row r="23" spans="1:10" x14ac:dyDescent="0.25">
      <c r="A23" s="278" t="s">
        <v>38</v>
      </c>
      <c r="B23" s="279">
        <v>110</v>
      </c>
      <c r="C23" s="279">
        <v>249</v>
      </c>
      <c r="D23" s="279">
        <v>249</v>
      </c>
      <c r="E23" s="279">
        <v>140</v>
      </c>
      <c r="F23" s="279">
        <v>131</v>
      </c>
      <c r="G23" s="280">
        <f t="shared" si="3"/>
        <v>2.2636363636363637</v>
      </c>
      <c r="H23" s="280">
        <f t="shared" si="0"/>
        <v>0.56224899598393574</v>
      </c>
      <c r="I23" s="280">
        <f t="shared" si="1"/>
        <v>0.93571428571428572</v>
      </c>
      <c r="J23" s="280">
        <f t="shared" si="2"/>
        <v>1.1909090909090909</v>
      </c>
    </row>
    <row r="24" spans="1:10" x14ac:dyDescent="0.25">
      <c r="A24" s="278" t="s">
        <v>39</v>
      </c>
      <c r="B24" s="279">
        <v>85</v>
      </c>
      <c r="C24" s="279">
        <v>217</v>
      </c>
      <c r="D24" s="279">
        <v>206</v>
      </c>
      <c r="E24" s="279">
        <v>198</v>
      </c>
      <c r="F24" s="279">
        <v>89</v>
      </c>
      <c r="G24" s="280">
        <f t="shared" si="3"/>
        <v>2.552941176470588</v>
      </c>
      <c r="H24" s="280">
        <f t="shared" si="0"/>
        <v>0.96116504854368934</v>
      </c>
      <c r="I24" s="280">
        <f t="shared" si="1"/>
        <v>0.4494949494949495</v>
      </c>
      <c r="J24" s="280">
        <f t="shared" si="2"/>
        <v>1.0470588235294118</v>
      </c>
    </row>
    <row r="25" spans="1:10" x14ac:dyDescent="0.25">
      <c r="A25" s="278" t="s">
        <v>40</v>
      </c>
      <c r="B25" s="279"/>
      <c r="C25" s="279"/>
      <c r="D25" s="279"/>
      <c r="E25" s="279"/>
      <c r="F25" s="279"/>
      <c r="G25" s="280">
        <f t="shared" si="3"/>
        <v>0</v>
      </c>
      <c r="H25" s="280">
        <f t="shared" si="0"/>
        <v>0</v>
      </c>
      <c r="I25" s="280">
        <f t="shared" si="1"/>
        <v>0</v>
      </c>
      <c r="J25" s="280">
        <f t="shared" si="2"/>
        <v>0</v>
      </c>
    </row>
    <row r="26" spans="1:10" x14ac:dyDescent="0.25">
      <c r="A26" s="278" t="s">
        <v>41</v>
      </c>
      <c r="B26" s="279">
        <v>30</v>
      </c>
      <c r="C26" s="279">
        <v>9</v>
      </c>
      <c r="D26" s="279">
        <v>9</v>
      </c>
      <c r="E26" s="279">
        <v>9</v>
      </c>
      <c r="F26" s="279">
        <v>6</v>
      </c>
      <c r="G26" s="280">
        <f t="shared" si="3"/>
        <v>0.3</v>
      </c>
      <c r="H26" s="280">
        <f t="shared" si="0"/>
        <v>1</v>
      </c>
      <c r="I26" s="280">
        <f t="shared" si="1"/>
        <v>0.66666666666666663</v>
      </c>
      <c r="J26" s="280">
        <f t="shared" si="2"/>
        <v>0.2</v>
      </c>
    </row>
    <row r="27" spans="1:10" x14ac:dyDescent="0.25">
      <c r="A27" s="278" t="s">
        <v>42</v>
      </c>
      <c r="B27" s="279"/>
      <c r="C27" s="279"/>
      <c r="D27" s="279"/>
      <c r="E27" s="279"/>
      <c r="F27" s="279"/>
      <c r="G27" s="280">
        <f t="shared" si="3"/>
        <v>0</v>
      </c>
      <c r="H27" s="280">
        <f t="shared" si="0"/>
        <v>0</v>
      </c>
      <c r="I27" s="280">
        <f t="shared" si="1"/>
        <v>0</v>
      </c>
      <c r="J27" s="280">
        <f t="shared" si="2"/>
        <v>0</v>
      </c>
    </row>
    <row r="28" spans="1:10" x14ac:dyDescent="0.25">
      <c r="A28" s="278" t="s">
        <v>43</v>
      </c>
      <c r="B28" s="279"/>
      <c r="C28" s="279"/>
      <c r="D28" s="279"/>
      <c r="E28" s="279"/>
      <c r="F28" s="279"/>
      <c r="G28" s="280">
        <f t="shared" si="3"/>
        <v>0</v>
      </c>
      <c r="H28" s="280">
        <f t="shared" ref="H28:I31" si="4">IFERROR(E28/D28,0)</f>
        <v>0</v>
      </c>
      <c r="I28" s="280">
        <f t="shared" si="4"/>
        <v>0</v>
      </c>
      <c r="J28" s="280">
        <f>IFERROR(F28/B28,0)</f>
        <v>0</v>
      </c>
    </row>
    <row r="29" spans="1:10" x14ac:dyDescent="0.25">
      <c r="A29" s="278" t="s">
        <v>44</v>
      </c>
      <c r="B29" s="279">
        <v>20</v>
      </c>
      <c r="C29" s="279">
        <v>20</v>
      </c>
      <c r="D29" s="279">
        <v>20</v>
      </c>
      <c r="E29" s="279">
        <v>20</v>
      </c>
      <c r="F29" s="279">
        <v>6</v>
      </c>
      <c r="G29" s="280">
        <f t="shared" si="3"/>
        <v>1</v>
      </c>
      <c r="H29" s="280">
        <f t="shared" si="4"/>
        <v>1</v>
      </c>
      <c r="I29" s="280">
        <f t="shared" si="4"/>
        <v>0.3</v>
      </c>
      <c r="J29" s="280">
        <f>IFERROR(F29/B29,0)</f>
        <v>0.3</v>
      </c>
    </row>
    <row r="30" spans="1:10" ht="30" x14ac:dyDescent="0.25">
      <c r="A30" s="281" t="s">
        <v>45</v>
      </c>
      <c r="B30" s="279">
        <v>100</v>
      </c>
      <c r="C30" s="279">
        <v>157</v>
      </c>
      <c r="D30" s="279">
        <v>157</v>
      </c>
      <c r="E30" s="279">
        <v>136</v>
      </c>
      <c r="F30" s="279">
        <v>78</v>
      </c>
      <c r="G30" s="280">
        <f t="shared" si="3"/>
        <v>1.57</v>
      </c>
      <c r="H30" s="280">
        <f t="shared" si="4"/>
        <v>0.86624203821656054</v>
      </c>
      <c r="I30" s="280">
        <f t="shared" si="4"/>
        <v>0.57352941176470584</v>
      </c>
      <c r="J30" s="280">
        <f>IFERROR(F30/B30,0)</f>
        <v>0.78</v>
      </c>
    </row>
    <row r="31" spans="1:10" x14ac:dyDescent="0.25">
      <c r="A31" s="282" t="s">
        <v>55</v>
      </c>
      <c r="B31" s="283">
        <f>+SUM(B4:B30)</f>
        <v>2160</v>
      </c>
      <c r="C31" s="283">
        <f>+SUM(C4:C30)</f>
        <v>3754</v>
      </c>
      <c r="D31" s="283">
        <f>+SUM(D4:D30)</f>
        <v>3560</v>
      </c>
      <c r="E31" s="283">
        <f>+SUM(E4:E30)</f>
        <v>3094</v>
      </c>
      <c r="F31" s="283">
        <f>+SUM(F4:F30)</f>
        <v>1504</v>
      </c>
      <c r="G31" s="280">
        <f t="shared" si="3"/>
        <v>1.7379629629629629</v>
      </c>
      <c r="H31" s="280">
        <f t="shared" si="4"/>
        <v>0.86910112359550562</v>
      </c>
      <c r="I31" s="280">
        <f t="shared" si="4"/>
        <v>0.48610213316095668</v>
      </c>
      <c r="J31" s="280">
        <f>IFERROR(F31/B31,0)</f>
        <v>0.6962962962962963</v>
      </c>
    </row>
    <row r="32" spans="1:10" x14ac:dyDescent="0.25">
      <c r="A32" s="284"/>
      <c r="B32" s="284"/>
      <c r="C32" s="284"/>
      <c r="D32" s="284"/>
      <c r="E32" s="284"/>
      <c r="F32" s="284"/>
      <c r="G32" s="284"/>
      <c r="H32" s="284"/>
      <c r="I32" s="285"/>
      <c r="J32" s="284"/>
    </row>
    <row r="33" spans="1:10" ht="16.5" thickBot="1" x14ac:dyDescent="0.3">
      <c r="A33" s="445" t="s">
        <v>54</v>
      </c>
      <c r="B33" s="445"/>
      <c r="C33" s="445"/>
      <c r="D33" s="445"/>
      <c r="E33" s="445"/>
      <c r="F33" s="445"/>
      <c r="G33" s="445"/>
      <c r="H33" s="445"/>
      <c r="I33" s="445"/>
      <c r="J33" s="445"/>
    </row>
    <row r="34" spans="1:10" ht="32.25" thickBot="1" x14ac:dyDescent="0.3">
      <c r="A34" s="286" t="s">
        <v>66</v>
      </c>
      <c r="B34" s="287" t="s">
        <v>57</v>
      </c>
      <c r="C34" s="287" t="s">
        <v>58</v>
      </c>
      <c r="D34" s="288" t="s">
        <v>59</v>
      </c>
      <c r="E34" s="288" t="s">
        <v>60</v>
      </c>
      <c r="F34" s="288" t="s">
        <v>61</v>
      </c>
      <c r="G34" s="289" t="s">
        <v>62</v>
      </c>
      <c r="H34" s="289" t="s">
        <v>63</v>
      </c>
      <c r="I34" s="289" t="s">
        <v>64</v>
      </c>
      <c r="J34" s="290" t="s">
        <v>65</v>
      </c>
    </row>
    <row r="35" spans="1:10" ht="31.5" x14ac:dyDescent="0.25">
      <c r="A35" s="291" t="s">
        <v>19</v>
      </c>
      <c r="B35" s="292">
        <v>160</v>
      </c>
      <c r="C35" s="292">
        <v>231</v>
      </c>
      <c r="D35" s="292">
        <v>232</v>
      </c>
      <c r="E35" s="292">
        <v>232</v>
      </c>
      <c r="F35" s="292">
        <v>117</v>
      </c>
      <c r="G35" s="277">
        <f>IFERROR(C35/B35,0)</f>
        <v>1.4437500000000001</v>
      </c>
      <c r="H35" s="277">
        <f>IFERROR(E35/D35,0)</f>
        <v>1</v>
      </c>
      <c r="I35" s="277">
        <f>IFERROR(F35/E35,0)</f>
        <v>0.50431034482758619</v>
      </c>
      <c r="J35" s="277">
        <f>IFERROR(F35/B35,0)</f>
        <v>0.73124999999999996</v>
      </c>
    </row>
    <row r="36" spans="1:10" x14ac:dyDescent="0.25">
      <c r="A36" s="293" t="s">
        <v>20</v>
      </c>
      <c r="B36" s="294">
        <v>85</v>
      </c>
      <c r="C36" s="294">
        <v>88</v>
      </c>
      <c r="D36" s="294">
        <v>88</v>
      </c>
      <c r="E36" s="294">
        <v>88</v>
      </c>
      <c r="F36" s="294">
        <v>64</v>
      </c>
      <c r="G36" s="280">
        <f t="shared" ref="G36:G50" si="5">IFERROR(C36/B36,0)</f>
        <v>1.0352941176470589</v>
      </c>
      <c r="H36" s="280">
        <f t="shared" ref="H36:H50" si="6">IFERROR(E36/D36,0)</f>
        <v>1</v>
      </c>
      <c r="I36" s="280">
        <f t="shared" ref="I36:I50" si="7">IFERROR(F36/E36,0)</f>
        <v>0.72727272727272729</v>
      </c>
      <c r="J36" s="280">
        <f t="shared" ref="J36:J50" si="8">IFERROR(F36/B36,0)</f>
        <v>0.75294117647058822</v>
      </c>
    </row>
    <row r="37" spans="1:10" x14ac:dyDescent="0.25">
      <c r="A37" s="293" t="s">
        <v>21</v>
      </c>
      <c r="B37" s="294"/>
      <c r="C37" s="294"/>
      <c r="D37" s="294"/>
      <c r="E37" s="294"/>
      <c r="F37" s="294"/>
      <c r="G37" s="280">
        <f t="shared" si="5"/>
        <v>0</v>
      </c>
      <c r="H37" s="280">
        <f t="shared" si="6"/>
        <v>0</v>
      </c>
      <c r="I37" s="280">
        <f t="shared" si="7"/>
        <v>0</v>
      </c>
      <c r="J37" s="280">
        <f t="shared" si="8"/>
        <v>0</v>
      </c>
    </row>
    <row r="38" spans="1:10" x14ac:dyDescent="0.25">
      <c r="A38" s="293" t="s">
        <v>22</v>
      </c>
      <c r="B38" s="294">
        <v>70</v>
      </c>
      <c r="C38" s="294">
        <v>108</v>
      </c>
      <c r="D38" s="294">
        <v>101</v>
      </c>
      <c r="E38" s="294">
        <v>101</v>
      </c>
      <c r="F38" s="294">
        <v>51</v>
      </c>
      <c r="G38" s="280">
        <f t="shared" si="5"/>
        <v>1.5428571428571429</v>
      </c>
      <c r="H38" s="280">
        <f t="shared" si="6"/>
        <v>1</v>
      </c>
      <c r="I38" s="280">
        <f t="shared" si="7"/>
        <v>0.50495049504950495</v>
      </c>
      <c r="J38" s="280">
        <f t="shared" si="8"/>
        <v>0.72857142857142854</v>
      </c>
    </row>
    <row r="39" spans="1:10" x14ac:dyDescent="0.25">
      <c r="A39" s="293" t="s">
        <v>23</v>
      </c>
      <c r="B39" s="294">
        <v>40</v>
      </c>
      <c r="C39" s="294">
        <v>56</v>
      </c>
      <c r="D39" s="294">
        <v>55</v>
      </c>
      <c r="E39" s="294">
        <v>55</v>
      </c>
      <c r="F39" s="294">
        <v>25</v>
      </c>
      <c r="G39" s="280">
        <f t="shared" si="5"/>
        <v>1.4</v>
      </c>
      <c r="H39" s="280">
        <f t="shared" si="6"/>
        <v>1</v>
      </c>
      <c r="I39" s="280">
        <f t="shared" si="7"/>
        <v>0.45454545454545453</v>
      </c>
      <c r="J39" s="280">
        <f t="shared" si="8"/>
        <v>0.625</v>
      </c>
    </row>
    <row r="40" spans="1:10" ht="19.5" customHeight="1" x14ac:dyDescent="0.25">
      <c r="A40" s="293" t="s">
        <v>24</v>
      </c>
      <c r="B40" s="294"/>
      <c r="C40" s="294"/>
      <c r="D40" s="294"/>
      <c r="E40" s="294"/>
      <c r="F40" s="294"/>
      <c r="G40" s="280">
        <f t="shared" si="5"/>
        <v>0</v>
      </c>
      <c r="H40" s="280">
        <f t="shared" si="6"/>
        <v>0</v>
      </c>
      <c r="I40" s="280">
        <f t="shared" si="7"/>
        <v>0</v>
      </c>
      <c r="J40" s="280">
        <f t="shared" si="8"/>
        <v>0</v>
      </c>
    </row>
    <row r="41" spans="1:10" ht="18" customHeight="1" x14ac:dyDescent="0.25">
      <c r="A41" s="293" t="s">
        <v>25</v>
      </c>
      <c r="B41" s="294"/>
      <c r="C41" s="294"/>
      <c r="D41" s="294"/>
      <c r="E41" s="294"/>
      <c r="F41" s="294"/>
      <c r="G41" s="280">
        <f t="shared" si="5"/>
        <v>0</v>
      </c>
      <c r="H41" s="280">
        <f t="shared" si="6"/>
        <v>0</v>
      </c>
      <c r="I41" s="280">
        <f t="shared" si="7"/>
        <v>0</v>
      </c>
      <c r="J41" s="280">
        <f t="shared" si="8"/>
        <v>0</v>
      </c>
    </row>
    <row r="42" spans="1:10" ht="17.25" customHeight="1" x14ac:dyDescent="0.25">
      <c r="A42" s="293" t="s">
        <v>26</v>
      </c>
      <c r="B42" s="294">
        <v>30</v>
      </c>
      <c r="C42" s="294">
        <v>13</v>
      </c>
      <c r="D42" s="294">
        <v>13</v>
      </c>
      <c r="E42" s="294">
        <v>13</v>
      </c>
      <c r="F42" s="294">
        <v>8</v>
      </c>
      <c r="G42" s="280">
        <f t="shared" si="5"/>
        <v>0.43333333333333335</v>
      </c>
      <c r="H42" s="280">
        <f t="shared" si="6"/>
        <v>1</v>
      </c>
      <c r="I42" s="280">
        <f t="shared" si="7"/>
        <v>0.61538461538461542</v>
      </c>
      <c r="J42" s="280">
        <f t="shared" si="8"/>
        <v>0.26666666666666666</v>
      </c>
    </row>
    <row r="43" spans="1:10" ht="17.25" customHeight="1" x14ac:dyDescent="0.25">
      <c r="A43" s="293" t="s">
        <v>27</v>
      </c>
      <c r="B43" s="294">
        <v>10</v>
      </c>
      <c r="C43" s="294">
        <v>21</v>
      </c>
      <c r="D43" s="294">
        <v>21</v>
      </c>
      <c r="E43" s="294">
        <v>21</v>
      </c>
      <c r="F43" s="294">
        <v>12</v>
      </c>
      <c r="G43" s="280">
        <f t="shared" si="5"/>
        <v>2.1</v>
      </c>
      <c r="H43" s="280">
        <f t="shared" si="6"/>
        <v>1</v>
      </c>
      <c r="I43" s="280">
        <f t="shared" si="7"/>
        <v>0.5714285714285714</v>
      </c>
      <c r="J43" s="280">
        <f t="shared" si="8"/>
        <v>1.2</v>
      </c>
    </row>
    <row r="44" spans="1:10" ht="31.5" x14ac:dyDescent="0.25">
      <c r="A44" s="293" t="s">
        <v>28</v>
      </c>
      <c r="B44" s="295">
        <v>20</v>
      </c>
      <c r="C44" s="295">
        <v>2</v>
      </c>
      <c r="D44" s="294">
        <v>2</v>
      </c>
      <c r="E44" s="294">
        <v>2</v>
      </c>
      <c r="F44" s="294">
        <v>1</v>
      </c>
      <c r="G44" s="280">
        <f t="shared" si="5"/>
        <v>0.1</v>
      </c>
      <c r="H44" s="280">
        <f t="shared" si="6"/>
        <v>1</v>
      </c>
      <c r="I44" s="280">
        <f t="shared" si="7"/>
        <v>0.5</v>
      </c>
      <c r="J44" s="280">
        <f t="shared" si="8"/>
        <v>0.05</v>
      </c>
    </row>
    <row r="45" spans="1:10" x14ac:dyDescent="0.25">
      <c r="A45" s="293" t="s">
        <v>29</v>
      </c>
      <c r="B45" s="294"/>
      <c r="C45" s="294"/>
      <c r="D45" s="294"/>
      <c r="E45" s="294"/>
      <c r="F45" s="294"/>
      <c r="G45" s="280">
        <f t="shared" si="5"/>
        <v>0</v>
      </c>
      <c r="H45" s="280">
        <f t="shared" si="6"/>
        <v>0</v>
      </c>
      <c r="I45" s="280">
        <f t="shared" si="7"/>
        <v>0</v>
      </c>
      <c r="J45" s="280">
        <f t="shared" si="8"/>
        <v>0</v>
      </c>
    </row>
    <row r="46" spans="1:10" ht="31.5" x14ac:dyDescent="0.25">
      <c r="A46" s="293" t="s">
        <v>30</v>
      </c>
      <c r="B46" s="294"/>
      <c r="C46" s="294"/>
      <c r="D46" s="294"/>
      <c r="E46" s="294"/>
      <c r="F46" s="294"/>
      <c r="G46" s="280">
        <f t="shared" si="5"/>
        <v>0</v>
      </c>
      <c r="H46" s="280">
        <f t="shared" si="6"/>
        <v>0</v>
      </c>
      <c r="I46" s="280">
        <f t="shared" si="7"/>
        <v>0</v>
      </c>
      <c r="J46" s="280">
        <f t="shared" si="8"/>
        <v>0</v>
      </c>
    </row>
    <row r="47" spans="1:10" x14ac:dyDescent="0.25">
      <c r="A47" s="293" t="s">
        <v>31</v>
      </c>
      <c r="B47" s="294"/>
      <c r="C47" s="294"/>
      <c r="D47" s="294"/>
      <c r="E47" s="294"/>
      <c r="F47" s="294"/>
      <c r="G47" s="280">
        <f t="shared" si="5"/>
        <v>0</v>
      </c>
      <c r="H47" s="280">
        <f t="shared" si="6"/>
        <v>0</v>
      </c>
      <c r="I47" s="280">
        <f t="shared" si="7"/>
        <v>0</v>
      </c>
      <c r="J47" s="280">
        <f t="shared" si="8"/>
        <v>0</v>
      </c>
    </row>
    <row r="48" spans="1:10" x14ac:dyDescent="0.25">
      <c r="A48" s="293" t="s">
        <v>32</v>
      </c>
      <c r="B48" s="294"/>
      <c r="C48" s="294"/>
      <c r="D48" s="294"/>
      <c r="E48" s="294"/>
      <c r="F48" s="294"/>
      <c r="G48" s="280">
        <f t="shared" si="5"/>
        <v>0</v>
      </c>
      <c r="H48" s="280">
        <f t="shared" si="6"/>
        <v>0</v>
      </c>
      <c r="I48" s="280">
        <f t="shared" si="7"/>
        <v>0</v>
      </c>
      <c r="J48" s="280">
        <f t="shared" si="8"/>
        <v>0</v>
      </c>
    </row>
    <row r="49" spans="1:10" ht="18.75" customHeight="1" x14ac:dyDescent="0.25">
      <c r="A49" s="293" t="s">
        <v>33</v>
      </c>
      <c r="B49" s="294"/>
      <c r="C49" s="294"/>
      <c r="D49" s="294"/>
      <c r="E49" s="294"/>
      <c r="F49" s="294"/>
      <c r="G49" s="280">
        <f t="shared" si="5"/>
        <v>0</v>
      </c>
      <c r="H49" s="280">
        <f t="shared" si="6"/>
        <v>0</v>
      </c>
      <c r="I49" s="280">
        <f t="shared" si="7"/>
        <v>0</v>
      </c>
      <c r="J49" s="280">
        <f t="shared" si="8"/>
        <v>0</v>
      </c>
    </row>
    <row r="50" spans="1:10" ht="17.25" customHeight="1" x14ac:dyDescent="0.25">
      <c r="A50" s="293" t="s">
        <v>34</v>
      </c>
      <c r="B50" s="294"/>
      <c r="C50" s="294"/>
      <c r="D50" s="294"/>
      <c r="E50" s="294"/>
      <c r="F50" s="294"/>
      <c r="G50" s="280">
        <f t="shared" si="5"/>
        <v>0</v>
      </c>
      <c r="H50" s="280">
        <f t="shared" si="6"/>
        <v>0</v>
      </c>
      <c r="I50" s="280">
        <f t="shared" si="7"/>
        <v>0</v>
      </c>
      <c r="J50" s="280">
        <f t="shared" si="8"/>
        <v>0</v>
      </c>
    </row>
    <row r="51" spans="1:10" ht="18" customHeight="1" x14ac:dyDescent="0.25">
      <c r="A51" s="293" t="s">
        <v>35</v>
      </c>
      <c r="B51" s="294"/>
      <c r="C51" s="294"/>
      <c r="D51" s="294"/>
      <c r="E51" s="294"/>
      <c r="F51" s="294"/>
      <c r="G51" s="280">
        <f>IFERROR(C51/B51,0)</f>
        <v>0</v>
      </c>
      <c r="H51" s="280">
        <f>IFERROR(E51/D51,0)</f>
        <v>0</v>
      </c>
      <c r="I51" s="280">
        <f>IFERROR(F51/E51,0)</f>
        <v>0</v>
      </c>
      <c r="J51" s="280">
        <f>IFERROR(F51/B51,0)</f>
        <v>0</v>
      </c>
    </row>
    <row r="52" spans="1:10" ht="16.5" customHeight="1" x14ac:dyDescent="0.25">
      <c r="A52" s="293" t="s">
        <v>36</v>
      </c>
      <c r="B52" s="294"/>
      <c r="C52" s="294"/>
      <c r="D52" s="294"/>
      <c r="E52" s="294"/>
      <c r="F52" s="294"/>
      <c r="G52" s="280">
        <f t="shared" ref="G52:G62" si="9">IFERROR(C52/B52,0)</f>
        <v>0</v>
      </c>
      <c r="H52" s="280">
        <f t="shared" ref="H52:H62" si="10">IFERROR(E52/D52,0)</f>
        <v>0</v>
      </c>
      <c r="I52" s="280">
        <f t="shared" ref="I52:I62" si="11">IFERROR(F52/E52,0)</f>
        <v>0</v>
      </c>
      <c r="J52" s="280">
        <f t="shared" ref="J52:J62" si="12">IFERROR(F52/B52,0)</f>
        <v>0</v>
      </c>
    </row>
    <row r="53" spans="1:10" x14ac:dyDescent="0.25">
      <c r="A53" s="293" t="s">
        <v>37</v>
      </c>
      <c r="B53" s="294"/>
      <c r="C53" s="294"/>
      <c r="D53" s="294"/>
      <c r="E53" s="294"/>
      <c r="F53" s="294"/>
      <c r="G53" s="280">
        <f t="shared" si="9"/>
        <v>0</v>
      </c>
      <c r="H53" s="280">
        <f t="shared" si="10"/>
        <v>0</v>
      </c>
      <c r="I53" s="280">
        <f t="shared" si="11"/>
        <v>0</v>
      </c>
      <c r="J53" s="280">
        <f t="shared" si="12"/>
        <v>0</v>
      </c>
    </row>
    <row r="54" spans="1:10" ht="19.5" customHeight="1" x14ac:dyDescent="0.25">
      <c r="A54" s="293" t="s">
        <v>38</v>
      </c>
      <c r="B54" s="294"/>
      <c r="C54" s="294"/>
      <c r="D54" s="294"/>
      <c r="E54" s="294"/>
      <c r="F54" s="294"/>
      <c r="G54" s="280">
        <f t="shared" si="9"/>
        <v>0</v>
      </c>
      <c r="H54" s="280">
        <f t="shared" si="10"/>
        <v>0</v>
      </c>
      <c r="I54" s="280">
        <f t="shared" si="11"/>
        <v>0</v>
      </c>
      <c r="J54" s="280">
        <f t="shared" si="12"/>
        <v>0</v>
      </c>
    </row>
    <row r="55" spans="1:10" ht="18.75" customHeight="1" x14ac:dyDescent="0.25">
      <c r="A55" s="293" t="s">
        <v>39</v>
      </c>
      <c r="B55" s="294"/>
      <c r="C55" s="294"/>
      <c r="D55" s="294"/>
      <c r="E55" s="294"/>
      <c r="F55" s="294"/>
      <c r="G55" s="280">
        <f t="shared" si="9"/>
        <v>0</v>
      </c>
      <c r="H55" s="280">
        <f t="shared" si="10"/>
        <v>0</v>
      </c>
      <c r="I55" s="280">
        <f t="shared" si="11"/>
        <v>0</v>
      </c>
      <c r="J55" s="280">
        <f t="shared" si="12"/>
        <v>0</v>
      </c>
    </row>
    <row r="56" spans="1:10" ht="17.25" customHeight="1" x14ac:dyDescent="0.25">
      <c r="A56" s="293" t="s">
        <v>40</v>
      </c>
      <c r="B56" s="294"/>
      <c r="C56" s="294"/>
      <c r="D56" s="294"/>
      <c r="E56" s="294"/>
      <c r="F56" s="294"/>
      <c r="G56" s="280">
        <f t="shared" si="9"/>
        <v>0</v>
      </c>
      <c r="H56" s="280">
        <f t="shared" si="10"/>
        <v>0</v>
      </c>
      <c r="I56" s="280">
        <f t="shared" si="11"/>
        <v>0</v>
      </c>
      <c r="J56" s="280">
        <f t="shared" si="12"/>
        <v>0</v>
      </c>
    </row>
    <row r="57" spans="1:10" ht="16.5" customHeight="1" x14ac:dyDescent="0.25">
      <c r="A57" s="293" t="s">
        <v>41</v>
      </c>
      <c r="B57" s="294">
        <v>30</v>
      </c>
      <c r="C57" s="294">
        <v>17</v>
      </c>
      <c r="D57" s="294">
        <v>17</v>
      </c>
      <c r="E57" s="294">
        <v>17</v>
      </c>
      <c r="F57" s="294">
        <v>15</v>
      </c>
      <c r="G57" s="280">
        <f t="shared" si="9"/>
        <v>0.56666666666666665</v>
      </c>
      <c r="H57" s="280">
        <f t="shared" si="10"/>
        <v>1</v>
      </c>
      <c r="I57" s="280">
        <f t="shared" si="11"/>
        <v>0.88235294117647056</v>
      </c>
      <c r="J57" s="280">
        <f t="shared" si="12"/>
        <v>0.5</v>
      </c>
    </row>
    <row r="58" spans="1:10" ht="17.25" customHeight="1" x14ac:dyDescent="0.25">
      <c r="A58" s="293" t="s">
        <v>42</v>
      </c>
      <c r="B58" s="294"/>
      <c r="C58" s="294"/>
      <c r="D58" s="294"/>
      <c r="E58" s="294"/>
      <c r="F58" s="294"/>
      <c r="G58" s="280">
        <f t="shared" si="9"/>
        <v>0</v>
      </c>
      <c r="H58" s="280">
        <f t="shared" si="10"/>
        <v>0</v>
      </c>
      <c r="I58" s="280">
        <f t="shared" si="11"/>
        <v>0</v>
      </c>
      <c r="J58" s="280">
        <f t="shared" si="12"/>
        <v>0</v>
      </c>
    </row>
    <row r="59" spans="1:10" x14ac:dyDescent="0.25">
      <c r="A59" s="293" t="s">
        <v>43</v>
      </c>
      <c r="B59" s="294"/>
      <c r="C59" s="294"/>
      <c r="D59" s="294"/>
      <c r="E59" s="294"/>
      <c r="F59" s="294"/>
      <c r="G59" s="280">
        <f t="shared" si="9"/>
        <v>0</v>
      </c>
      <c r="H59" s="280">
        <f t="shared" si="10"/>
        <v>0</v>
      </c>
      <c r="I59" s="280">
        <f t="shared" si="11"/>
        <v>0</v>
      </c>
      <c r="J59" s="280">
        <f t="shared" si="12"/>
        <v>0</v>
      </c>
    </row>
    <row r="60" spans="1:10" x14ac:dyDescent="0.25">
      <c r="A60" s="293" t="s">
        <v>44</v>
      </c>
      <c r="B60" s="294">
        <v>20</v>
      </c>
      <c r="C60" s="294">
        <v>2</v>
      </c>
      <c r="D60" s="294">
        <v>2</v>
      </c>
      <c r="E60" s="294">
        <v>0</v>
      </c>
      <c r="F60" s="294">
        <v>0</v>
      </c>
      <c r="G60" s="280">
        <f t="shared" si="9"/>
        <v>0.1</v>
      </c>
      <c r="H60" s="280">
        <f t="shared" si="10"/>
        <v>0</v>
      </c>
      <c r="I60" s="280">
        <f t="shared" si="11"/>
        <v>0</v>
      </c>
      <c r="J60" s="280">
        <f t="shared" si="12"/>
        <v>0</v>
      </c>
    </row>
    <row r="61" spans="1:10" ht="31.5" x14ac:dyDescent="0.25">
      <c r="A61" s="295" t="s">
        <v>45</v>
      </c>
      <c r="B61" s="294">
        <v>40</v>
      </c>
      <c r="C61" s="294">
        <v>30</v>
      </c>
      <c r="D61" s="294">
        <v>30</v>
      </c>
      <c r="E61" s="294">
        <v>30</v>
      </c>
      <c r="F61" s="294">
        <v>21</v>
      </c>
      <c r="G61" s="280">
        <f t="shared" si="9"/>
        <v>0.75</v>
      </c>
      <c r="H61" s="280">
        <f t="shared" si="10"/>
        <v>1</v>
      </c>
      <c r="I61" s="280">
        <f t="shared" si="11"/>
        <v>0.7</v>
      </c>
      <c r="J61" s="280">
        <f t="shared" si="12"/>
        <v>0.52500000000000002</v>
      </c>
    </row>
    <row r="62" spans="1:10" ht="17.25" customHeight="1" x14ac:dyDescent="0.25">
      <c r="A62" s="282" t="s">
        <v>55</v>
      </c>
      <c r="B62" s="283">
        <f>+SUM(B35:B61)</f>
        <v>505</v>
      </c>
      <c r="C62" s="283">
        <f>+SUM(C35:C61)</f>
        <v>568</v>
      </c>
      <c r="D62" s="283">
        <f>+SUM(D35:D61)</f>
        <v>561</v>
      </c>
      <c r="E62" s="283">
        <f>+SUM(E35:E61)</f>
        <v>559</v>
      </c>
      <c r="F62" s="283">
        <f>+SUM(F35:F61)</f>
        <v>314</v>
      </c>
      <c r="G62" s="280">
        <f t="shared" si="9"/>
        <v>1.1247524752475249</v>
      </c>
      <c r="H62" s="280">
        <f t="shared" si="10"/>
        <v>0.99643493761140822</v>
      </c>
      <c r="I62" s="280">
        <f t="shared" si="11"/>
        <v>0.56171735241502685</v>
      </c>
      <c r="J62" s="280">
        <f t="shared" si="12"/>
        <v>0.62178217821782178</v>
      </c>
    </row>
    <row r="63" spans="1:10" x14ac:dyDescent="0.25">
      <c r="A63" s="285"/>
      <c r="B63" s="285"/>
      <c r="C63" s="285"/>
      <c r="D63" s="285"/>
      <c r="E63" s="285"/>
      <c r="F63" s="285"/>
      <c r="G63" s="285"/>
      <c r="H63" s="285"/>
      <c r="I63" s="285"/>
      <c r="J63" s="285"/>
    </row>
    <row r="64" spans="1:10" ht="16.5" thickBot="1" x14ac:dyDescent="0.3">
      <c r="A64" s="296" t="s">
        <v>127</v>
      </c>
      <c r="B64" s="297"/>
      <c r="C64" s="297"/>
      <c r="D64" s="297"/>
      <c r="E64" s="297"/>
      <c r="F64" s="285"/>
      <c r="G64" s="285"/>
      <c r="H64" s="285"/>
      <c r="I64" s="285"/>
      <c r="J64" s="285"/>
    </row>
    <row r="65" spans="1:10" ht="63.75" thickBot="1" x14ac:dyDescent="0.3">
      <c r="A65" s="298" t="s">
        <v>66</v>
      </c>
      <c r="B65" s="299" t="s">
        <v>58</v>
      </c>
      <c r="C65" s="300" t="s">
        <v>59</v>
      </c>
      <c r="D65" s="300" t="s">
        <v>60</v>
      </c>
      <c r="E65" s="300" t="s">
        <v>61</v>
      </c>
      <c r="F65" s="301" t="s">
        <v>141</v>
      </c>
      <c r="G65" s="301" t="s">
        <v>142</v>
      </c>
      <c r="H65" s="301" t="s">
        <v>143</v>
      </c>
      <c r="I65" s="302" t="s">
        <v>144</v>
      </c>
      <c r="J65" s="285"/>
    </row>
    <row r="66" spans="1:10" ht="31.5" x14ac:dyDescent="0.25">
      <c r="A66" s="291" t="s">
        <v>19</v>
      </c>
      <c r="B66" s="292">
        <v>36</v>
      </c>
      <c r="C66" s="292">
        <v>35</v>
      </c>
      <c r="D66" s="292">
        <v>32</v>
      </c>
      <c r="E66" s="292">
        <v>22</v>
      </c>
      <c r="F66" s="303">
        <f>+IFERROR(B66/(C4+C35),0)*100</f>
        <v>2.2684310018903595</v>
      </c>
      <c r="G66" s="303">
        <f>+IFERROR(C66/(D4+D35),0)*100</f>
        <v>2.3395721925133688</v>
      </c>
      <c r="H66" s="303">
        <f>+IFERROR(D66/(E4+E35),0)*100</f>
        <v>2.2873481057898499</v>
      </c>
      <c r="I66" s="303">
        <f>+IFERROR(E66/(F4+F35),0)*100</f>
        <v>3.3434650455927049</v>
      </c>
      <c r="J66" s="285"/>
    </row>
    <row r="67" spans="1:10" x14ac:dyDescent="0.25">
      <c r="A67" s="293" t="s">
        <v>20</v>
      </c>
      <c r="B67" s="294">
        <v>41</v>
      </c>
      <c r="C67" s="294">
        <v>41</v>
      </c>
      <c r="D67" s="294">
        <v>35</v>
      </c>
      <c r="E67" s="294">
        <v>18</v>
      </c>
      <c r="F67" s="304">
        <f t="shared" ref="F67:F76" si="13">+IFERROR(B67/(C5+C36),0)*100</f>
        <v>5.0931677018633543</v>
      </c>
      <c r="G67" s="304">
        <f t="shared" ref="G67:G76" si="14">+IFERROR(C67/(D5+D36),0)*100</f>
        <v>5.4886211512717535</v>
      </c>
      <c r="H67" s="304">
        <f t="shared" ref="H67:H77" si="15">+IFERROR(D67/(E5+E36),0)*100</f>
        <v>5.1319648093841641</v>
      </c>
      <c r="I67" s="304">
        <f t="shared" ref="I67:I77" si="16">+IFERROR(E67/(F5+F36),0)*100</f>
        <v>5.1282051282051277</v>
      </c>
      <c r="J67" s="285"/>
    </row>
    <row r="68" spans="1:10" x14ac:dyDescent="0.25">
      <c r="A68" s="293" t="s">
        <v>21</v>
      </c>
      <c r="B68" s="294"/>
      <c r="C68" s="294"/>
      <c r="D68" s="294"/>
      <c r="E68" s="294"/>
      <c r="F68" s="304">
        <f t="shared" si="13"/>
        <v>0</v>
      </c>
      <c r="G68" s="304">
        <f t="shared" si="14"/>
        <v>0</v>
      </c>
      <c r="H68" s="304">
        <f t="shared" si="15"/>
        <v>0</v>
      </c>
      <c r="I68" s="304">
        <f t="shared" si="16"/>
        <v>0</v>
      </c>
      <c r="J68" s="285"/>
    </row>
    <row r="69" spans="1:10" x14ac:dyDescent="0.25">
      <c r="A69" s="293" t="s">
        <v>22</v>
      </c>
      <c r="B69" s="294">
        <v>47</v>
      </c>
      <c r="C69" s="294">
        <v>47</v>
      </c>
      <c r="D69" s="294">
        <v>34</v>
      </c>
      <c r="E69" s="294">
        <v>18</v>
      </c>
      <c r="F69" s="304">
        <f t="shared" si="13"/>
        <v>6.3858695652173916</v>
      </c>
      <c r="G69" s="304">
        <f t="shared" si="14"/>
        <v>6.4471879286694094</v>
      </c>
      <c r="H69" s="304">
        <f t="shared" si="15"/>
        <v>5.2713178294573639</v>
      </c>
      <c r="I69" s="304">
        <f t="shared" si="16"/>
        <v>6.6420664206642073</v>
      </c>
      <c r="J69" s="285"/>
    </row>
    <row r="70" spans="1:10" x14ac:dyDescent="0.25">
      <c r="A70" s="293" t="s">
        <v>23</v>
      </c>
      <c r="B70" s="294">
        <v>5</v>
      </c>
      <c r="C70" s="294">
        <v>4</v>
      </c>
      <c r="D70" s="294">
        <v>3</v>
      </c>
      <c r="E70" s="294">
        <v>3</v>
      </c>
      <c r="F70" s="304">
        <f t="shared" si="13"/>
        <v>1.524390243902439</v>
      </c>
      <c r="G70" s="304">
        <f t="shared" si="14"/>
        <v>1.3605442176870748</v>
      </c>
      <c r="H70" s="304">
        <f t="shared" si="15"/>
        <v>1.3761467889908259</v>
      </c>
      <c r="I70" s="304">
        <f t="shared" si="16"/>
        <v>2.3809523809523809</v>
      </c>
      <c r="J70" s="285"/>
    </row>
    <row r="71" spans="1:10" x14ac:dyDescent="0.25">
      <c r="A71" s="293" t="s">
        <v>24</v>
      </c>
      <c r="B71" s="294"/>
      <c r="C71" s="294"/>
      <c r="D71" s="294"/>
      <c r="E71" s="294"/>
      <c r="F71" s="304">
        <f t="shared" si="13"/>
        <v>0</v>
      </c>
      <c r="G71" s="304">
        <f t="shared" si="14"/>
        <v>0</v>
      </c>
      <c r="H71" s="304">
        <f t="shared" si="15"/>
        <v>0</v>
      </c>
      <c r="I71" s="304">
        <f t="shared" si="16"/>
        <v>0</v>
      </c>
      <c r="J71" s="285"/>
    </row>
    <row r="72" spans="1:10" x14ac:dyDescent="0.25">
      <c r="A72" s="293" t="s">
        <v>25</v>
      </c>
      <c r="B72" s="294"/>
      <c r="C72" s="294"/>
      <c r="D72" s="294"/>
      <c r="E72" s="294"/>
      <c r="F72" s="304">
        <f t="shared" si="13"/>
        <v>0</v>
      </c>
      <c r="G72" s="304">
        <f t="shared" si="14"/>
        <v>0</v>
      </c>
      <c r="H72" s="304">
        <f t="shared" si="15"/>
        <v>0</v>
      </c>
      <c r="I72" s="304">
        <f t="shared" si="16"/>
        <v>0</v>
      </c>
      <c r="J72" s="285"/>
    </row>
    <row r="73" spans="1:10" x14ac:dyDescent="0.25">
      <c r="A73" s="293" t="s">
        <v>26</v>
      </c>
      <c r="B73" s="294"/>
      <c r="C73" s="294"/>
      <c r="D73" s="294"/>
      <c r="E73" s="294"/>
      <c r="F73" s="304">
        <f t="shared" si="13"/>
        <v>0</v>
      </c>
      <c r="G73" s="304">
        <f t="shared" si="14"/>
        <v>0</v>
      </c>
      <c r="H73" s="304">
        <f t="shared" si="15"/>
        <v>0</v>
      </c>
      <c r="I73" s="304">
        <f t="shared" si="16"/>
        <v>0</v>
      </c>
      <c r="J73" s="285"/>
    </row>
    <row r="74" spans="1:10" x14ac:dyDescent="0.25">
      <c r="A74" s="293" t="s">
        <v>27</v>
      </c>
      <c r="B74" s="294">
        <v>9</v>
      </c>
      <c r="C74" s="294">
        <v>9</v>
      </c>
      <c r="D74" s="294">
        <v>9</v>
      </c>
      <c r="E74" s="294">
        <v>6</v>
      </c>
      <c r="F74" s="304">
        <f t="shared" si="13"/>
        <v>9.0909090909090917</v>
      </c>
      <c r="G74" s="304">
        <f t="shared" si="14"/>
        <v>9.0909090909090917</v>
      </c>
      <c r="H74" s="304">
        <f t="shared" si="15"/>
        <v>9.2783505154639183</v>
      </c>
      <c r="I74" s="304">
        <f t="shared" si="16"/>
        <v>14.634146341463413</v>
      </c>
      <c r="J74" s="285"/>
    </row>
    <row r="75" spans="1:10" ht="31.5" x14ac:dyDescent="0.25">
      <c r="A75" s="293" t="s">
        <v>28</v>
      </c>
      <c r="B75" s="294">
        <v>1</v>
      </c>
      <c r="C75" s="294">
        <v>1</v>
      </c>
      <c r="D75" s="294">
        <v>1</v>
      </c>
      <c r="E75" s="294">
        <v>0</v>
      </c>
      <c r="F75" s="304">
        <v>0</v>
      </c>
      <c r="G75" s="304">
        <v>0</v>
      </c>
      <c r="H75" s="304">
        <v>0</v>
      </c>
      <c r="I75" s="304">
        <f t="shared" si="16"/>
        <v>0</v>
      </c>
      <c r="J75" s="285"/>
    </row>
    <row r="76" spans="1:10" x14ac:dyDescent="0.25">
      <c r="A76" s="293" t="s">
        <v>29</v>
      </c>
      <c r="B76" s="294"/>
      <c r="C76" s="294"/>
      <c r="D76" s="294"/>
      <c r="E76" s="294"/>
      <c r="F76" s="304">
        <f t="shared" si="13"/>
        <v>0</v>
      </c>
      <c r="G76" s="304">
        <f t="shared" si="14"/>
        <v>0</v>
      </c>
      <c r="H76" s="304">
        <f t="shared" si="15"/>
        <v>0</v>
      </c>
      <c r="I76" s="304">
        <f t="shared" si="16"/>
        <v>0</v>
      </c>
      <c r="J76" s="285"/>
    </row>
    <row r="77" spans="1:10" ht="31.5" x14ac:dyDescent="0.25">
      <c r="A77" s="293" t="s">
        <v>30</v>
      </c>
      <c r="B77" s="294"/>
      <c r="C77" s="294"/>
      <c r="D77" s="294"/>
      <c r="E77" s="294"/>
      <c r="F77" s="304">
        <f t="shared" ref="F77:G87" si="17">+IFERROR(B77/(C15+C46),0)*100</f>
        <v>0</v>
      </c>
      <c r="G77" s="304">
        <f t="shared" si="17"/>
        <v>0</v>
      </c>
      <c r="H77" s="304">
        <f t="shared" si="15"/>
        <v>0</v>
      </c>
      <c r="I77" s="304">
        <f t="shared" si="16"/>
        <v>0</v>
      </c>
      <c r="J77" s="285"/>
    </row>
    <row r="78" spans="1:10" x14ac:dyDescent="0.25">
      <c r="A78" s="293" t="s">
        <v>31</v>
      </c>
      <c r="B78" s="294"/>
      <c r="C78" s="294"/>
      <c r="D78" s="294"/>
      <c r="E78" s="294"/>
      <c r="F78" s="304">
        <f t="shared" si="17"/>
        <v>0</v>
      </c>
      <c r="G78" s="304">
        <f t="shared" si="17"/>
        <v>0</v>
      </c>
      <c r="H78" s="304">
        <f t="shared" ref="H78:H93" si="18">+IFERROR(D78/(E16+E47),0)*100</f>
        <v>0</v>
      </c>
      <c r="I78" s="304">
        <f t="shared" ref="I78:I93" si="19">+IFERROR(E78/(F16+F47),0)*100</f>
        <v>0</v>
      </c>
      <c r="J78" s="285"/>
    </row>
    <row r="79" spans="1:10" x14ac:dyDescent="0.25">
      <c r="A79" s="293" t="s">
        <v>32</v>
      </c>
      <c r="B79" s="294"/>
      <c r="C79" s="294"/>
      <c r="D79" s="294"/>
      <c r="E79" s="294"/>
      <c r="F79" s="304">
        <f t="shared" si="17"/>
        <v>0</v>
      </c>
      <c r="G79" s="304">
        <f t="shared" si="17"/>
        <v>0</v>
      </c>
      <c r="H79" s="304">
        <f t="shared" si="18"/>
        <v>0</v>
      </c>
      <c r="I79" s="304">
        <f t="shared" si="19"/>
        <v>0</v>
      </c>
      <c r="J79" s="285"/>
    </row>
    <row r="80" spans="1:10" x14ac:dyDescent="0.25">
      <c r="A80" s="293" t="s">
        <v>33</v>
      </c>
      <c r="B80" s="294"/>
      <c r="C80" s="294"/>
      <c r="D80" s="294"/>
      <c r="E80" s="294"/>
      <c r="F80" s="304">
        <f t="shared" si="17"/>
        <v>0</v>
      </c>
      <c r="G80" s="304">
        <f t="shared" si="17"/>
        <v>0</v>
      </c>
      <c r="H80" s="304">
        <f t="shared" si="18"/>
        <v>0</v>
      </c>
      <c r="I80" s="304">
        <f t="shared" si="19"/>
        <v>0</v>
      </c>
      <c r="J80" s="285"/>
    </row>
    <row r="81" spans="1:10" x14ac:dyDescent="0.25">
      <c r="A81" s="293" t="s">
        <v>34</v>
      </c>
      <c r="B81" s="294"/>
      <c r="C81" s="294"/>
      <c r="D81" s="294"/>
      <c r="E81" s="294"/>
      <c r="F81" s="304">
        <f t="shared" si="17"/>
        <v>0</v>
      </c>
      <c r="G81" s="304">
        <f t="shared" si="17"/>
        <v>0</v>
      </c>
      <c r="H81" s="304">
        <f t="shared" si="18"/>
        <v>0</v>
      </c>
      <c r="I81" s="304">
        <f t="shared" si="19"/>
        <v>0</v>
      </c>
      <c r="J81" s="285"/>
    </row>
    <row r="82" spans="1:10" x14ac:dyDescent="0.25">
      <c r="A82" s="293" t="s">
        <v>35</v>
      </c>
      <c r="B82" s="294"/>
      <c r="C82" s="294"/>
      <c r="D82" s="294"/>
      <c r="E82" s="294"/>
      <c r="F82" s="304">
        <f t="shared" si="17"/>
        <v>0</v>
      </c>
      <c r="G82" s="304">
        <f t="shared" si="17"/>
        <v>0</v>
      </c>
      <c r="H82" s="304">
        <f t="shared" si="18"/>
        <v>0</v>
      </c>
      <c r="I82" s="304">
        <f t="shared" si="19"/>
        <v>0</v>
      </c>
      <c r="J82" s="285"/>
    </row>
    <row r="83" spans="1:10" x14ac:dyDescent="0.25">
      <c r="A83" s="293" t="s">
        <v>36</v>
      </c>
      <c r="B83" s="294"/>
      <c r="C83" s="294"/>
      <c r="D83" s="294"/>
      <c r="E83" s="294"/>
      <c r="F83" s="304">
        <f t="shared" si="17"/>
        <v>0</v>
      </c>
      <c r="G83" s="304">
        <f t="shared" si="17"/>
        <v>0</v>
      </c>
      <c r="H83" s="304">
        <f t="shared" si="18"/>
        <v>0</v>
      </c>
      <c r="I83" s="304">
        <f t="shared" si="19"/>
        <v>0</v>
      </c>
      <c r="J83" s="285"/>
    </row>
    <row r="84" spans="1:10" x14ac:dyDescent="0.25">
      <c r="A84" s="293" t="s">
        <v>37</v>
      </c>
      <c r="B84" s="294"/>
      <c r="C84" s="294"/>
      <c r="D84" s="294"/>
      <c r="E84" s="294"/>
      <c r="F84" s="304">
        <f t="shared" si="17"/>
        <v>0</v>
      </c>
      <c r="G84" s="304">
        <f t="shared" si="17"/>
        <v>0</v>
      </c>
      <c r="H84" s="304">
        <f t="shared" si="18"/>
        <v>0</v>
      </c>
      <c r="I84" s="304">
        <f t="shared" si="19"/>
        <v>0</v>
      </c>
      <c r="J84" s="285"/>
    </row>
    <row r="85" spans="1:10" x14ac:dyDescent="0.25">
      <c r="A85" s="293" t="s">
        <v>38</v>
      </c>
      <c r="B85" s="294">
        <v>8</v>
      </c>
      <c r="C85" s="294">
        <v>8</v>
      </c>
      <c r="D85" s="294">
        <v>5</v>
      </c>
      <c r="E85" s="294">
        <v>5</v>
      </c>
      <c r="F85" s="304">
        <f t="shared" si="17"/>
        <v>3.2128514056224895</v>
      </c>
      <c r="G85" s="304">
        <f t="shared" si="17"/>
        <v>3.2128514056224895</v>
      </c>
      <c r="H85" s="304">
        <f t="shared" si="18"/>
        <v>3.5714285714285712</v>
      </c>
      <c r="I85" s="304">
        <f t="shared" si="19"/>
        <v>3.8167938931297711</v>
      </c>
      <c r="J85" s="285"/>
    </row>
    <row r="86" spans="1:10" x14ac:dyDescent="0.25">
      <c r="A86" s="293" t="s">
        <v>39</v>
      </c>
      <c r="B86" s="294">
        <v>13</v>
      </c>
      <c r="C86" s="294">
        <v>13</v>
      </c>
      <c r="D86" s="294">
        <v>13</v>
      </c>
      <c r="E86" s="294">
        <v>7</v>
      </c>
      <c r="F86" s="304">
        <f t="shared" si="17"/>
        <v>5.9907834101382482</v>
      </c>
      <c r="G86" s="304">
        <f t="shared" si="17"/>
        <v>6.3106796116504853</v>
      </c>
      <c r="H86" s="304">
        <f t="shared" si="18"/>
        <v>6.5656565656565666</v>
      </c>
      <c r="I86" s="304">
        <f t="shared" si="19"/>
        <v>7.8651685393258424</v>
      </c>
      <c r="J86" s="285"/>
    </row>
    <row r="87" spans="1:10" x14ac:dyDescent="0.25">
      <c r="A87" s="293" t="s">
        <v>40</v>
      </c>
      <c r="B87" s="294"/>
      <c r="C87" s="294"/>
      <c r="D87" s="294"/>
      <c r="E87" s="294"/>
      <c r="F87" s="304">
        <f t="shared" si="17"/>
        <v>0</v>
      </c>
      <c r="G87" s="304">
        <f t="shared" si="17"/>
        <v>0</v>
      </c>
      <c r="H87" s="304">
        <f t="shared" si="18"/>
        <v>0</v>
      </c>
      <c r="I87" s="304">
        <f t="shared" si="19"/>
        <v>0</v>
      </c>
      <c r="J87" s="285"/>
    </row>
    <row r="88" spans="1:10" x14ac:dyDescent="0.25">
      <c r="A88" s="293" t="s">
        <v>41</v>
      </c>
      <c r="B88" s="294"/>
      <c r="C88" s="294"/>
      <c r="D88" s="294"/>
      <c r="E88" s="294"/>
      <c r="F88" s="304">
        <f t="shared" ref="F88:G92" si="20">+IFERROR(B88/(C26+C57),0)*100</f>
        <v>0</v>
      </c>
      <c r="G88" s="304">
        <f t="shared" si="20"/>
        <v>0</v>
      </c>
      <c r="H88" s="304">
        <f t="shared" si="18"/>
        <v>0</v>
      </c>
      <c r="I88" s="304">
        <f t="shared" si="19"/>
        <v>0</v>
      </c>
      <c r="J88" s="285"/>
    </row>
    <row r="89" spans="1:10" x14ac:dyDescent="0.25">
      <c r="A89" s="293" t="s">
        <v>42</v>
      </c>
      <c r="B89" s="294"/>
      <c r="C89" s="294"/>
      <c r="D89" s="294"/>
      <c r="E89" s="294"/>
      <c r="F89" s="304">
        <f t="shared" si="20"/>
        <v>0</v>
      </c>
      <c r="G89" s="304">
        <f t="shared" si="20"/>
        <v>0</v>
      </c>
      <c r="H89" s="304">
        <f t="shared" si="18"/>
        <v>0</v>
      </c>
      <c r="I89" s="304">
        <f t="shared" si="19"/>
        <v>0</v>
      </c>
      <c r="J89" s="285"/>
    </row>
    <row r="90" spans="1:10" x14ac:dyDescent="0.25">
      <c r="A90" s="293" t="s">
        <v>43</v>
      </c>
      <c r="B90" s="294"/>
      <c r="C90" s="294"/>
      <c r="D90" s="294"/>
      <c r="E90" s="294"/>
      <c r="F90" s="304">
        <f t="shared" si="20"/>
        <v>0</v>
      </c>
      <c r="G90" s="304">
        <f t="shared" si="20"/>
        <v>0</v>
      </c>
      <c r="H90" s="304">
        <f t="shared" si="18"/>
        <v>0</v>
      </c>
      <c r="I90" s="304">
        <f t="shared" si="19"/>
        <v>0</v>
      </c>
      <c r="J90" s="285"/>
    </row>
    <row r="91" spans="1:10" x14ac:dyDescent="0.25">
      <c r="A91" s="293" t="s">
        <v>44</v>
      </c>
      <c r="B91" s="294">
        <v>2</v>
      </c>
      <c r="C91" s="294">
        <v>2</v>
      </c>
      <c r="D91" s="294">
        <v>2</v>
      </c>
      <c r="E91" s="294">
        <v>0</v>
      </c>
      <c r="F91" s="304">
        <f t="shared" si="20"/>
        <v>9.0909090909090917</v>
      </c>
      <c r="G91" s="304">
        <f t="shared" si="20"/>
        <v>9.0909090909090917</v>
      </c>
      <c r="H91" s="304">
        <f t="shared" si="18"/>
        <v>10</v>
      </c>
      <c r="I91" s="304">
        <f t="shared" si="19"/>
        <v>0</v>
      </c>
      <c r="J91" s="285"/>
    </row>
    <row r="92" spans="1:10" ht="31.5" x14ac:dyDescent="0.25">
      <c r="A92" s="295" t="s">
        <v>45</v>
      </c>
      <c r="B92" s="294">
        <v>8</v>
      </c>
      <c r="C92" s="294">
        <v>8</v>
      </c>
      <c r="D92" s="294">
        <v>7</v>
      </c>
      <c r="E92" s="294">
        <v>5</v>
      </c>
      <c r="F92" s="304">
        <f t="shared" si="20"/>
        <v>4.2780748663101598</v>
      </c>
      <c r="G92" s="304">
        <f t="shared" si="20"/>
        <v>4.2780748663101598</v>
      </c>
      <c r="H92" s="304">
        <f t="shared" si="18"/>
        <v>4.2168674698795181</v>
      </c>
      <c r="I92" s="304">
        <f t="shared" si="19"/>
        <v>5.0505050505050502</v>
      </c>
      <c r="J92" s="285"/>
    </row>
    <row r="93" spans="1:10" x14ac:dyDescent="0.25">
      <c r="A93" s="282" t="s">
        <v>55</v>
      </c>
      <c r="B93" s="283">
        <f>+SUM(B66:B92)</f>
        <v>170</v>
      </c>
      <c r="C93" s="283">
        <f>+SUM(C66:C92)</f>
        <v>168</v>
      </c>
      <c r="D93" s="283">
        <f>+SUM(D66:D92)</f>
        <v>141</v>
      </c>
      <c r="E93" s="283">
        <f>+SUM(E66:E92)</f>
        <v>84</v>
      </c>
      <c r="F93" s="304">
        <f>+IFERROR(B93/(C31+C62),0)*100</f>
        <v>3.933364183248496</v>
      </c>
      <c r="G93" s="304">
        <f>+IFERROR(C93/(D31+D62),0)*100</f>
        <v>4.0766804173744235</v>
      </c>
      <c r="H93" s="304">
        <f t="shared" si="18"/>
        <v>3.859841226389269</v>
      </c>
      <c r="I93" s="304">
        <f t="shared" si="19"/>
        <v>4.6204620462046204</v>
      </c>
      <c r="J93" s="285"/>
    </row>
    <row r="94" spans="1:10" x14ac:dyDescent="0.25">
      <c r="A94" s="24"/>
      <c r="B94" s="7"/>
      <c r="C94" s="7"/>
      <c r="D94" s="7"/>
      <c r="I94" s="7"/>
    </row>
  </sheetData>
  <mergeCells count="3">
    <mergeCell ref="A2:J2"/>
    <mergeCell ref="A33:J33"/>
    <mergeCell ref="A1:J1"/>
  </mergeCells>
  <phoneticPr fontId="2" type="noConversion"/>
  <pageMargins left="0.75" right="0.75" top="0.17" bottom="0.17" header="0.17" footer="0.17"/>
  <pageSetup paperSize="9" scale="99" fitToHeight="0" orientation="landscape" horizontalDpi="4294967295" verticalDpi="4294967295" r:id="rId1"/>
  <headerFooter alignWithMargins="0"/>
  <rowBreaks count="1" manualBreakCount="1">
    <brk id="3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2"/>
  <sheetViews>
    <sheetView zoomScaleNormal="100" zoomScaleSheetLayoutView="100" workbookViewId="0">
      <selection activeCell="C63" sqref="C63:F63"/>
    </sheetView>
  </sheetViews>
  <sheetFormatPr defaultRowHeight="15.75" x14ac:dyDescent="0.25"/>
  <cols>
    <col min="1" max="1" width="24.125" customWidth="1"/>
    <col min="2" max="10" width="10.625" customWidth="1"/>
  </cols>
  <sheetData>
    <row r="1" spans="1:10" ht="20.25" x14ac:dyDescent="0.3">
      <c r="A1" s="430" t="s">
        <v>253</v>
      </c>
      <c r="B1" s="430"/>
      <c r="C1" s="430"/>
      <c r="D1" s="430"/>
      <c r="E1" s="430"/>
      <c r="F1" s="430"/>
      <c r="G1" s="430"/>
      <c r="H1" s="430"/>
      <c r="I1" s="430"/>
      <c r="J1" s="430"/>
    </row>
    <row r="2" spans="1:10" ht="16.5" thickBot="1" x14ac:dyDescent="0.3">
      <c r="A2" s="447" t="s">
        <v>53</v>
      </c>
      <c r="B2" s="447"/>
      <c r="C2" s="447"/>
      <c r="D2" s="447"/>
      <c r="E2" s="447"/>
      <c r="F2" s="447"/>
      <c r="G2" s="447"/>
      <c r="H2" s="447"/>
      <c r="I2" s="447"/>
      <c r="J2" s="447"/>
    </row>
    <row r="3" spans="1:10" ht="32.25" thickBot="1" x14ac:dyDescent="0.3">
      <c r="A3" s="76" t="s">
        <v>66</v>
      </c>
      <c r="B3" s="77" t="s">
        <v>57</v>
      </c>
      <c r="C3" s="77" t="s">
        <v>58</v>
      </c>
      <c r="D3" s="78" t="s">
        <v>59</v>
      </c>
      <c r="E3" s="78" t="s">
        <v>60</v>
      </c>
      <c r="F3" s="78" t="s">
        <v>61</v>
      </c>
      <c r="G3" s="79" t="s">
        <v>62</v>
      </c>
      <c r="H3" s="79" t="s">
        <v>63</v>
      </c>
      <c r="I3" s="79" t="s">
        <v>64</v>
      </c>
      <c r="J3" s="80" t="s">
        <v>65</v>
      </c>
    </row>
    <row r="4" spans="1:10" ht="31.5" x14ac:dyDescent="0.25">
      <c r="A4" s="74" t="s">
        <v>19</v>
      </c>
      <c r="B4" s="292">
        <v>240</v>
      </c>
      <c r="C4" s="292">
        <v>489</v>
      </c>
      <c r="D4" s="292">
        <v>488</v>
      </c>
      <c r="E4" s="292">
        <v>487</v>
      </c>
      <c r="F4" s="292">
        <v>352</v>
      </c>
      <c r="G4" s="128">
        <f>IFERROR(C4/B4,0)</f>
        <v>2.0375000000000001</v>
      </c>
      <c r="H4" s="128">
        <f>IFERROR(E4/D4,0)</f>
        <v>0.99795081967213117</v>
      </c>
      <c r="I4" s="128">
        <f>IFERROR(F4/E4,0)</f>
        <v>0.7227926078028748</v>
      </c>
      <c r="J4" s="128">
        <f>IFERROR(F4/B4,0)</f>
        <v>1.4666666666666666</v>
      </c>
    </row>
    <row r="5" spans="1:10" x14ac:dyDescent="0.25">
      <c r="A5" s="19" t="s">
        <v>20</v>
      </c>
      <c r="B5" s="294">
        <v>280</v>
      </c>
      <c r="C5" s="294">
        <v>201</v>
      </c>
      <c r="D5" s="294">
        <v>201</v>
      </c>
      <c r="E5" s="294">
        <v>201</v>
      </c>
      <c r="F5" s="294">
        <v>152</v>
      </c>
      <c r="G5" s="129">
        <f t="shared" ref="G5:G27" si="0">IFERROR(C5/B5,0)</f>
        <v>0.71785714285714286</v>
      </c>
      <c r="H5" s="129">
        <f t="shared" ref="H5:H27" si="1">IFERROR(E5/D5,0)</f>
        <v>1</v>
      </c>
      <c r="I5" s="129">
        <f t="shared" ref="I5:I27" si="2">IFERROR(F5/E5,0)</f>
        <v>0.75621890547263682</v>
      </c>
      <c r="J5" s="129">
        <f t="shared" ref="J5:J27" si="3">IFERROR(F5/B5,0)</f>
        <v>0.54285714285714282</v>
      </c>
    </row>
    <row r="6" spans="1:10" x14ac:dyDescent="0.25">
      <c r="A6" s="19" t="s">
        <v>21</v>
      </c>
      <c r="B6" s="294"/>
      <c r="C6" s="294"/>
      <c r="D6" s="294"/>
      <c r="E6" s="294"/>
      <c r="F6" s="294"/>
      <c r="G6" s="129">
        <f t="shared" si="0"/>
        <v>0</v>
      </c>
      <c r="H6" s="129">
        <f t="shared" si="1"/>
        <v>0</v>
      </c>
      <c r="I6" s="129">
        <f t="shared" si="2"/>
        <v>0</v>
      </c>
      <c r="J6" s="129">
        <f t="shared" si="3"/>
        <v>0</v>
      </c>
    </row>
    <row r="7" spans="1:10" ht="31.5" x14ac:dyDescent="0.25">
      <c r="A7" s="19" t="s">
        <v>22</v>
      </c>
      <c r="B7" s="294">
        <v>225</v>
      </c>
      <c r="C7" s="294">
        <v>199</v>
      </c>
      <c r="D7" s="294">
        <v>199</v>
      </c>
      <c r="E7" s="294">
        <v>198</v>
      </c>
      <c r="F7" s="294">
        <v>155</v>
      </c>
      <c r="G7" s="129">
        <f t="shared" si="0"/>
        <v>0.88444444444444448</v>
      </c>
      <c r="H7" s="129">
        <f t="shared" si="1"/>
        <v>0.99497487437185927</v>
      </c>
      <c r="I7" s="129">
        <f t="shared" si="2"/>
        <v>0.78282828282828287</v>
      </c>
      <c r="J7" s="129">
        <f t="shared" si="3"/>
        <v>0.68888888888888888</v>
      </c>
    </row>
    <row r="8" spans="1:10" x14ac:dyDescent="0.25">
      <c r="A8" s="19" t="s">
        <v>23</v>
      </c>
      <c r="B8" s="294">
        <v>90</v>
      </c>
      <c r="C8" s="294">
        <v>112</v>
      </c>
      <c r="D8" s="294">
        <v>112</v>
      </c>
      <c r="E8" s="294">
        <v>112</v>
      </c>
      <c r="F8" s="294">
        <v>74</v>
      </c>
      <c r="G8" s="129">
        <f t="shared" si="0"/>
        <v>1.2444444444444445</v>
      </c>
      <c r="H8" s="129">
        <f t="shared" si="1"/>
        <v>1</v>
      </c>
      <c r="I8" s="129">
        <f t="shared" si="2"/>
        <v>0.6607142857142857</v>
      </c>
      <c r="J8" s="129">
        <f t="shared" si="3"/>
        <v>0.82222222222222219</v>
      </c>
    </row>
    <row r="9" spans="1:10" x14ac:dyDescent="0.25">
      <c r="A9" s="19" t="s">
        <v>24</v>
      </c>
      <c r="B9" s="294"/>
      <c r="C9" s="294"/>
      <c r="D9" s="294"/>
      <c r="E9" s="294"/>
      <c r="F9" s="294"/>
      <c r="G9" s="129">
        <f t="shared" si="0"/>
        <v>0</v>
      </c>
      <c r="H9" s="129">
        <f t="shared" si="1"/>
        <v>0</v>
      </c>
      <c r="I9" s="129">
        <f t="shared" si="2"/>
        <v>0</v>
      </c>
      <c r="J9" s="129">
        <f t="shared" si="3"/>
        <v>0</v>
      </c>
    </row>
    <row r="10" spans="1:10" x14ac:dyDescent="0.25">
      <c r="A10" s="19" t="s">
        <v>25</v>
      </c>
      <c r="B10" s="294"/>
      <c r="C10" s="294"/>
      <c r="D10" s="294"/>
      <c r="E10" s="294"/>
      <c r="F10" s="294"/>
      <c r="G10" s="129">
        <f t="shared" si="0"/>
        <v>0</v>
      </c>
      <c r="H10" s="129">
        <f t="shared" si="1"/>
        <v>0</v>
      </c>
      <c r="I10" s="129">
        <f t="shared" si="2"/>
        <v>0</v>
      </c>
      <c r="J10" s="129">
        <f t="shared" si="3"/>
        <v>0</v>
      </c>
    </row>
    <row r="11" spans="1:10" x14ac:dyDescent="0.25">
      <c r="A11" s="19" t="s">
        <v>26</v>
      </c>
      <c r="B11" s="294">
        <v>50</v>
      </c>
      <c r="C11" s="294">
        <v>15</v>
      </c>
      <c r="D11" s="294">
        <v>15</v>
      </c>
      <c r="E11" s="294">
        <v>15</v>
      </c>
      <c r="F11" s="294">
        <v>8</v>
      </c>
      <c r="G11" s="129">
        <f t="shared" si="0"/>
        <v>0.3</v>
      </c>
      <c r="H11" s="129">
        <f t="shared" si="1"/>
        <v>1</v>
      </c>
      <c r="I11" s="129">
        <f t="shared" si="2"/>
        <v>0.53333333333333333</v>
      </c>
      <c r="J11" s="129">
        <f t="shared" si="3"/>
        <v>0.16</v>
      </c>
    </row>
    <row r="12" spans="1:10" x14ac:dyDescent="0.25">
      <c r="A12" s="19" t="s">
        <v>27</v>
      </c>
      <c r="B12" s="294">
        <v>40</v>
      </c>
      <c r="C12" s="294">
        <v>41</v>
      </c>
      <c r="D12" s="294">
        <v>41</v>
      </c>
      <c r="E12" s="294">
        <v>41</v>
      </c>
      <c r="F12" s="294">
        <v>28</v>
      </c>
      <c r="G12" s="129">
        <f t="shared" si="0"/>
        <v>1.0249999999999999</v>
      </c>
      <c r="H12" s="129">
        <f t="shared" si="1"/>
        <v>1</v>
      </c>
      <c r="I12" s="129">
        <f t="shared" si="2"/>
        <v>0.68292682926829273</v>
      </c>
      <c r="J12" s="129">
        <f t="shared" si="3"/>
        <v>0.7</v>
      </c>
    </row>
    <row r="13" spans="1:10" ht="31.5" x14ac:dyDescent="0.25">
      <c r="A13" s="19" t="s">
        <v>28</v>
      </c>
      <c r="B13" s="295">
        <v>30</v>
      </c>
      <c r="C13" s="295">
        <v>13</v>
      </c>
      <c r="D13" s="294">
        <v>13</v>
      </c>
      <c r="E13" s="294">
        <v>13</v>
      </c>
      <c r="F13" s="294">
        <v>10</v>
      </c>
      <c r="G13" s="129">
        <f t="shared" si="0"/>
        <v>0.43333333333333335</v>
      </c>
      <c r="H13" s="129">
        <f t="shared" si="1"/>
        <v>1</v>
      </c>
      <c r="I13" s="129">
        <f t="shared" si="2"/>
        <v>0.76923076923076927</v>
      </c>
      <c r="J13" s="129">
        <f t="shared" si="3"/>
        <v>0.33333333333333331</v>
      </c>
    </row>
    <row r="14" spans="1:10" x14ac:dyDescent="0.25">
      <c r="A14" s="19" t="s">
        <v>29</v>
      </c>
      <c r="B14" s="294"/>
      <c r="C14" s="294"/>
      <c r="D14" s="294"/>
      <c r="E14" s="294"/>
      <c r="F14" s="294"/>
      <c r="G14" s="129">
        <f t="shared" si="0"/>
        <v>0</v>
      </c>
      <c r="H14" s="129">
        <f t="shared" si="1"/>
        <v>0</v>
      </c>
      <c r="I14" s="129">
        <f t="shared" si="2"/>
        <v>0</v>
      </c>
      <c r="J14" s="129">
        <f t="shared" si="3"/>
        <v>0</v>
      </c>
    </row>
    <row r="15" spans="1:10" ht="47.25" x14ac:dyDescent="0.25">
      <c r="A15" s="19" t="s">
        <v>30</v>
      </c>
      <c r="B15" s="294"/>
      <c r="C15" s="294"/>
      <c r="D15" s="294"/>
      <c r="E15" s="294"/>
      <c r="F15" s="294"/>
      <c r="G15" s="129">
        <f t="shared" si="0"/>
        <v>0</v>
      </c>
      <c r="H15" s="129">
        <f t="shared" si="1"/>
        <v>0</v>
      </c>
      <c r="I15" s="129">
        <f t="shared" si="2"/>
        <v>0</v>
      </c>
      <c r="J15" s="129">
        <f t="shared" si="3"/>
        <v>0</v>
      </c>
    </row>
    <row r="16" spans="1:10" x14ac:dyDescent="0.25">
      <c r="A16" s="19" t="s">
        <v>31</v>
      </c>
      <c r="B16" s="294"/>
      <c r="C16" s="294"/>
      <c r="D16" s="294"/>
      <c r="E16" s="294"/>
      <c r="F16" s="294"/>
      <c r="G16" s="129">
        <f t="shared" si="0"/>
        <v>0</v>
      </c>
      <c r="H16" s="129">
        <f t="shared" si="1"/>
        <v>0</v>
      </c>
      <c r="I16" s="129">
        <f t="shared" si="2"/>
        <v>0</v>
      </c>
      <c r="J16" s="129">
        <f t="shared" si="3"/>
        <v>0</v>
      </c>
    </row>
    <row r="17" spans="1:11" x14ac:dyDescent="0.25">
      <c r="A17" s="19" t="s">
        <v>32</v>
      </c>
      <c r="B17" s="294"/>
      <c r="C17" s="294"/>
      <c r="D17" s="294"/>
      <c r="E17" s="294"/>
      <c r="F17" s="294"/>
      <c r="G17" s="129">
        <f t="shared" si="0"/>
        <v>0</v>
      </c>
      <c r="H17" s="129">
        <f t="shared" si="1"/>
        <v>0</v>
      </c>
      <c r="I17" s="129">
        <f t="shared" si="2"/>
        <v>0</v>
      </c>
      <c r="J17" s="129">
        <f t="shared" si="3"/>
        <v>0</v>
      </c>
    </row>
    <row r="18" spans="1:11" x14ac:dyDescent="0.25">
      <c r="A18" s="19" t="s">
        <v>33</v>
      </c>
      <c r="B18" s="294"/>
      <c r="C18" s="294"/>
      <c r="D18" s="294"/>
      <c r="E18" s="294"/>
      <c r="F18" s="294"/>
      <c r="G18" s="129">
        <f t="shared" si="0"/>
        <v>0</v>
      </c>
      <c r="H18" s="129">
        <f t="shared" si="1"/>
        <v>0</v>
      </c>
      <c r="I18" s="129">
        <f t="shared" si="2"/>
        <v>0</v>
      </c>
      <c r="J18" s="129">
        <f t="shared" si="3"/>
        <v>0</v>
      </c>
    </row>
    <row r="19" spans="1:11" x14ac:dyDescent="0.25">
      <c r="A19" s="19" t="s">
        <v>34</v>
      </c>
      <c r="B19" s="294"/>
      <c r="C19" s="294"/>
      <c r="D19" s="294"/>
      <c r="E19" s="294"/>
      <c r="F19" s="294"/>
      <c r="G19" s="129">
        <f t="shared" si="0"/>
        <v>0</v>
      </c>
      <c r="H19" s="129">
        <f t="shared" si="1"/>
        <v>0</v>
      </c>
      <c r="I19" s="129">
        <f t="shared" si="2"/>
        <v>0</v>
      </c>
      <c r="J19" s="129">
        <f t="shared" si="3"/>
        <v>0</v>
      </c>
    </row>
    <row r="20" spans="1:11" x14ac:dyDescent="0.25">
      <c r="A20" s="19" t="s">
        <v>35</v>
      </c>
      <c r="B20" s="294"/>
      <c r="C20" s="294"/>
      <c r="D20" s="294"/>
      <c r="E20" s="294"/>
      <c r="F20" s="294"/>
      <c r="G20" s="129">
        <f t="shared" si="0"/>
        <v>0</v>
      </c>
      <c r="H20" s="129">
        <f t="shared" si="1"/>
        <v>0</v>
      </c>
      <c r="I20" s="129">
        <f t="shared" si="2"/>
        <v>0</v>
      </c>
      <c r="J20" s="129">
        <f t="shared" si="3"/>
        <v>0</v>
      </c>
    </row>
    <row r="21" spans="1:11" x14ac:dyDescent="0.25">
      <c r="A21" s="19" t="s">
        <v>36</v>
      </c>
      <c r="B21" s="294"/>
      <c r="C21" s="294"/>
      <c r="D21" s="294"/>
      <c r="E21" s="294"/>
      <c r="F21" s="294"/>
      <c r="G21" s="129">
        <f t="shared" si="0"/>
        <v>0</v>
      </c>
      <c r="H21" s="129">
        <f t="shared" si="1"/>
        <v>0</v>
      </c>
      <c r="I21" s="129">
        <f t="shared" si="2"/>
        <v>0</v>
      </c>
      <c r="J21" s="129">
        <f t="shared" si="3"/>
        <v>0</v>
      </c>
    </row>
    <row r="22" spans="1:11" x14ac:dyDescent="0.25">
      <c r="A22" s="19" t="s">
        <v>37</v>
      </c>
      <c r="B22" s="294"/>
      <c r="C22" s="294"/>
      <c r="D22" s="294"/>
      <c r="E22" s="294"/>
      <c r="F22" s="294"/>
      <c r="G22" s="129">
        <f t="shared" si="0"/>
        <v>0</v>
      </c>
      <c r="H22" s="129">
        <f t="shared" si="1"/>
        <v>0</v>
      </c>
      <c r="I22" s="129">
        <f t="shared" si="2"/>
        <v>0</v>
      </c>
      <c r="J22" s="129">
        <f t="shared" si="3"/>
        <v>0</v>
      </c>
      <c r="K22" s="7"/>
    </row>
    <row r="23" spans="1:11" x14ac:dyDescent="0.25">
      <c r="A23" s="19" t="s">
        <v>38</v>
      </c>
      <c r="B23" s="294"/>
      <c r="C23" s="294"/>
      <c r="D23" s="294"/>
      <c r="E23" s="294"/>
      <c r="F23" s="294"/>
      <c r="G23" s="129">
        <f t="shared" si="0"/>
        <v>0</v>
      </c>
      <c r="H23" s="129">
        <f t="shared" si="1"/>
        <v>0</v>
      </c>
      <c r="I23" s="129">
        <f t="shared" si="2"/>
        <v>0</v>
      </c>
      <c r="J23" s="129">
        <f t="shared" si="3"/>
        <v>0</v>
      </c>
      <c r="K23" s="7"/>
    </row>
    <row r="24" spans="1:11" x14ac:dyDescent="0.25">
      <c r="A24" s="19" t="s">
        <v>39</v>
      </c>
      <c r="B24" s="294">
        <v>50</v>
      </c>
      <c r="C24" s="294">
        <v>41</v>
      </c>
      <c r="D24" s="294">
        <v>41</v>
      </c>
      <c r="E24" s="294">
        <v>41</v>
      </c>
      <c r="F24" s="294">
        <v>38</v>
      </c>
      <c r="G24" s="129">
        <f t="shared" si="0"/>
        <v>0.82</v>
      </c>
      <c r="H24" s="129">
        <f t="shared" si="1"/>
        <v>1</v>
      </c>
      <c r="I24" s="129">
        <f t="shared" si="2"/>
        <v>0.92682926829268297</v>
      </c>
      <c r="J24" s="129">
        <f t="shared" si="3"/>
        <v>0.76</v>
      </c>
      <c r="K24" s="7"/>
    </row>
    <row r="25" spans="1:11" x14ac:dyDescent="0.25">
      <c r="A25" s="19" t="s">
        <v>40</v>
      </c>
      <c r="B25" s="294"/>
      <c r="C25" s="294"/>
      <c r="D25" s="294"/>
      <c r="E25" s="294"/>
      <c r="F25" s="294"/>
      <c r="G25" s="129">
        <f t="shared" si="0"/>
        <v>0</v>
      </c>
      <c r="H25" s="129">
        <f t="shared" si="1"/>
        <v>0</v>
      </c>
      <c r="I25" s="129">
        <f t="shared" si="2"/>
        <v>0</v>
      </c>
      <c r="J25" s="129">
        <f t="shared" si="3"/>
        <v>0</v>
      </c>
      <c r="K25" s="7"/>
    </row>
    <row r="26" spans="1:11" x14ac:dyDescent="0.25">
      <c r="A26" s="19" t="s">
        <v>41</v>
      </c>
      <c r="B26" s="294"/>
      <c r="C26" s="294"/>
      <c r="D26" s="294"/>
      <c r="E26" s="294"/>
      <c r="F26" s="294"/>
      <c r="G26" s="129">
        <f t="shared" si="0"/>
        <v>0</v>
      </c>
      <c r="H26" s="129">
        <f t="shared" si="1"/>
        <v>0</v>
      </c>
      <c r="I26" s="129">
        <f t="shared" si="2"/>
        <v>0</v>
      </c>
      <c r="J26" s="129">
        <f t="shared" si="3"/>
        <v>0</v>
      </c>
      <c r="K26" s="7"/>
    </row>
    <row r="27" spans="1:11" x14ac:dyDescent="0.25">
      <c r="A27" s="19" t="s">
        <v>42</v>
      </c>
      <c r="B27" s="294"/>
      <c r="C27" s="294"/>
      <c r="D27" s="294"/>
      <c r="E27" s="294"/>
      <c r="F27" s="294"/>
      <c r="G27" s="129">
        <f t="shared" si="0"/>
        <v>0</v>
      </c>
      <c r="H27" s="129">
        <f t="shared" si="1"/>
        <v>0</v>
      </c>
      <c r="I27" s="129">
        <f t="shared" si="2"/>
        <v>0</v>
      </c>
      <c r="J27" s="129">
        <f t="shared" si="3"/>
        <v>0</v>
      </c>
      <c r="K27" s="7"/>
    </row>
    <row r="28" spans="1:11" x14ac:dyDescent="0.25">
      <c r="A28" s="19" t="s">
        <v>43</v>
      </c>
      <c r="B28" s="294"/>
      <c r="C28" s="294"/>
      <c r="D28" s="294"/>
      <c r="E28" s="294"/>
      <c r="F28" s="294"/>
      <c r="G28" s="129">
        <f>IFERROR(C28/B28,0)</f>
        <v>0</v>
      </c>
      <c r="H28" s="129">
        <f t="shared" ref="H28:I31" si="4">IFERROR(E28/D28,0)</f>
        <v>0</v>
      </c>
      <c r="I28" s="129">
        <f t="shared" si="4"/>
        <v>0</v>
      </c>
      <c r="J28" s="129">
        <f>IFERROR(F28/B28,0)</f>
        <v>0</v>
      </c>
      <c r="K28" s="7"/>
    </row>
    <row r="29" spans="1:11" x14ac:dyDescent="0.25">
      <c r="A29" s="19" t="s">
        <v>44</v>
      </c>
      <c r="B29" s="294">
        <v>20</v>
      </c>
      <c r="C29" s="294">
        <v>5</v>
      </c>
      <c r="D29" s="294">
        <v>5</v>
      </c>
      <c r="E29" s="294">
        <v>5</v>
      </c>
      <c r="F29" s="294">
        <v>4</v>
      </c>
      <c r="G29" s="129">
        <f>IFERROR(C29/B29,0)</f>
        <v>0.25</v>
      </c>
      <c r="H29" s="129">
        <f t="shared" si="4"/>
        <v>1</v>
      </c>
      <c r="I29" s="129">
        <f t="shared" si="4"/>
        <v>0.8</v>
      </c>
      <c r="J29" s="129">
        <f>IFERROR(F29/B29,0)</f>
        <v>0.2</v>
      </c>
      <c r="K29" s="7"/>
    </row>
    <row r="30" spans="1:11" ht="31.5" x14ac:dyDescent="0.25">
      <c r="A30" s="33" t="s">
        <v>45</v>
      </c>
      <c r="B30" s="294">
        <v>30</v>
      </c>
      <c r="C30" s="294">
        <v>47</v>
      </c>
      <c r="D30" s="294">
        <v>47</v>
      </c>
      <c r="E30" s="294">
        <v>47</v>
      </c>
      <c r="F30" s="294">
        <v>39</v>
      </c>
      <c r="G30" s="129">
        <f>IFERROR(C30/B30,0)</f>
        <v>1.5666666666666667</v>
      </c>
      <c r="H30" s="129">
        <f t="shared" si="4"/>
        <v>1</v>
      </c>
      <c r="I30" s="129">
        <f t="shared" si="4"/>
        <v>0.82978723404255317</v>
      </c>
      <c r="J30" s="129">
        <f>IFERROR(F30/B30,0)</f>
        <v>1.3</v>
      </c>
    </row>
    <row r="31" spans="1:11" x14ac:dyDescent="0.25">
      <c r="A31" s="127" t="s">
        <v>55</v>
      </c>
      <c r="B31" s="271">
        <f>SUM(B4:B30)</f>
        <v>1055</v>
      </c>
      <c r="C31" s="271">
        <f>SUM(C4:C30)</f>
        <v>1163</v>
      </c>
      <c r="D31" s="271">
        <f>SUM(D4:D30)</f>
        <v>1162</v>
      </c>
      <c r="E31" s="271">
        <f>SUM(E4:E30)</f>
        <v>1160</v>
      </c>
      <c r="F31" s="271">
        <f>SUM(F4:F30)</f>
        <v>860</v>
      </c>
      <c r="G31" s="129">
        <f>IFERROR(C31/B31,0)</f>
        <v>1.1023696682464454</v>
      </c>
      <c r="H31" s="129">
        <f t="shared" si="4"/>
        <v>0.99827882960413084</v>
      </c>
      <c r="I31" s="129">
        <f t="shared" si="4"/>
        <v>0.74137931034482762</v>
      </c>
      <c r="J31" s="129">
        <f>IFERROR(F31/B31,0)</f>
        <v>0.81516587677725116</v>
      </c>
    </row>
    <row r="32" spans="1:11" x14ac:dyDescent="0.25">
      <c r="A32" s="11"/>
      <c r="B32" s="305"/>
      <c r="C32" s="305"/>
      <c r="D32" s="305"/>
      <c r="E32" s="305"/>
      <c r="F32" s="305"/>
      <c r="G32" s="7"/>
      <c r="H32" s="7"/>
      <c r="J32" s="7"/>
    </row>
    <row r="33" spans="1:10" ht="16.5" thickBot="1" x14ac:dyDescent="0.3">
      <c r="A33" s="447" t="s">
        <v>54</v>
      </c>
      <c r="B33" s="448"/>
      <c r="C33" s="448"/>
      <c r="D33" s="448"/>
      <c r="E33" s="448"/>
      <c r="F33" s="448"/>
      <c r="G33" s="448"/>
      <c r="H33" s="448"/>
      <c r="I33" s="448"/>
      <c r="J33" s="448"/>
    </row>
    <row r="34" spans="1:10" ht="32.25" thickBot="1" x14ac:dyDescent="0.3">
      <c r="A34" s="76" t="s">
        <v>66</v>
      </c>
      <c r="B34" s="77" t="s">
        <v>57</v>
      </c>
      <c r="C34" s="77" t="s">
        <v>58</v>
      </c>
      <c r="D34" s="78" t="s">
        <v>59</v>
      </c>
      <c r="E34" s="78" t="s">
        <v>60</v>
      </c>
      <c r="F34" s="78" t="s">
        <v>61</v>
      </c>
      <c r="G34" s="91" t="s">
        <v>62</v>
      </c>
      <c r="H34" s="91" t="s">
        <v>63</v>
      </c>
      <c r="I34" s="91" t="s">
        <v>64</v>
      </c>
      <c r="J34" s="92" t="s">
        <v>65</v>
      </c>
    </row>
    <row r="35" spans="1:10" ht="31.5" x14ac:dyDescent="0.25">
      <c r="A35" s="74" t="s">
        <v>19</v>
      </c>
      <c r="B35" s="75">
        <v>115</v>
      </c>
      <c r="C35" s="75">
        <v>139</v>
      </c>
      <c r="D35" s="75">
        <v>139</v>
      </c>
      <c r="E35" s="75">
        <v>139</v>
      </c>
      <c r="F35" s="75">
        <v>97</v>
      </c>
      <c r="G35" s="128">
        <f>IFERROR(C35/B35,0)</f>
        <v>1.2086956521739129</v>
      </c>
      <c r="H35" s="128">
        <f>IFERROR(E35/D35,0)</f>
        <v>1</v>
      </c>
      <c r="I35" s="128">
        <f>IFERROR(F35/E35,0)</f>
        <v>0.69784172661870503</v>
      </c>
      <c r="J35" s="128">
        <f>IFERROR(F35/B35,0)</f>
        <v>0.84347826086956523</v>
      </c>
    </row>
    <row r="36" spans="1:10" x14ac:dyDescent="0.25">
      <c r="A36" s="19" t="s">
        <v>20</v>
      </c>
      <c r="B36" s="2">
        <v>100</v>
      </c>
      <c r="C36" s="2">
        <v>52</v>
      </c>
      <c r="D36" s="2">
        <v>52</v>
      </c>
      <c r="E36" s="2">
        <v>52</v>
      </c>
      <c r="F36" s="2">
        <v>34</v>
      </c>
      <c r="G36" s="129">
        <f t="shared" ref="G36:G47" si="5">IFERROR(C36/B36,0)</f>
        <v>0.52</v>
      </c>
      <c r="H36" s="129">
        <f t="shared" ref="H36:H47" si="6">IFERROR(E36/D36,0)</f>
        <v>1</v>
      </c>
      <c r="I36" s="129">
        <f t="shared" ref="I36:I47" si="7">IFERROR(F36/E36,0)</f>
        <v>0.65384615384615385</v>
      </c>
      <c r="J36" s="129">
        <f t="shared" ref="J36:J47" si="8">IFERROR(F36/B36,0)</f>
        <v>0.34</v>
      </c>
    </row>
    <row r="37" spans="1:10" x14ac:dyDescent="0.25">
      <c r="A37" s="19" t="s">
        <v>21</v>
      </c>
      <c r="B37" s="2"/>
      <c r="C37" s="2"/>
      <c r="D37" s="2"/>
      <c r="E37" s="2"/>
      <c r="F37" s="2"/>
      <c r="G37" s="129">
        <f t="shared" si="5"/>
        <v>0</v>
      </c>
      <c r="H37" s="129">
        <f t="shared" si="6"/>
        <v>0</v>
      </c>
      <c r="I37" s="129">
        <f t="shared" si="7"/>
        <v>0</v>
      </c>
      <c r="J37" s="129">
        <f t="shared" si="8"/>
        <v>0</v>
      </c>
    </row>
    <row r="38" spans="1:10" ht="31.5" x14ac:dyDescent="0.25">
      <c r="A38" s="19" t="s">
        <v>22</v>
      </c>
      <c r="B38" s="2">
        <v>110</v>
      </c>
      <c r="C38" s="2">
        <v>52</v>
      </c>
      <c r="D38" s="2">
        <v>52</v>
      </c>
      <c r="E38" s="2">
        <v>51</v>
      </c>
      <c r="F38" s="2">
        <v>47</v>
      </c>
      <c r="G38" s="129">
        <f t="shared" si="5"/>
        <v>0.47272727272727272</v>
      </c>
      <c r="H38" s="129">
        <f t="shared" si="6"/>
        <v>0.98076923076923073</v>
      </c>
      <c r="I38" s="129">
        <f t="shared" si="7"/>
        <v>0.92156862745098034</v>
      </c>
      <c r="J38" s="129">
        <f t="shared" si="8"/>
        <v>0.42727272727272725</v>
      </c>
    </row>
    <row r="39" spans="1:10" x14ac:dyDescent="0.25">
      <c r="A39" s="19" t="s">
        <v>23</v>
      </c>
      <c r="B39" s="2">
        <v>30</v>
      </c>
      <c r="C39" s="2">
        <v>19</v>
      </c>
      <c r="D39" s="2">
        <v>19</v>
      </c>
      <c r="E39" s="2">
        <v>19</v>
      </c>
      <c r="F39" s="2">
        <v>15</v>
      </c>
      <c r="G39" s="129">
        <f t="shared" si="5"/>
        <v>0.6333333333333333</v>
      </c>
      <c r="H39" s="129">
        <f t="shared" si="6"/>
        <v>1</v>
      </c>
      <c r="I39" s="129">
        <f t="shared" si="7"/>
        <v>0.78947368421052633</v>
      </c>
      <c r="J39" s="129">
        <f t="shared" si="8"/>
        <v>0.5</v>
      </c>
    </row>
    <row r="40" spans="1:10" x14ac:dyDescent="0.25">
      <c r="A40" s="19" t="s">
        <v>24</v>
      </c>
      <c r="B40" s="2"/>
      <c r="C40" s="2"/>
      <c r="D40" s="2"/>
      <c r="E40" s="2"/>
      <c r="F40" s="2"/>
      <c r="G40" s="129">
        <f t="shared" si="5"/>
        <v>0</v>
      </c>
      <c r="H40" s="129">
        <f t="shared" si="6"/>
        <v>0</v>
      </c>
      <c r="I40" s="129">
        <f t="shared" si="7"/>
        <v>0</v>
      </c>
      <c r="J40" s="129">
        <f t="shared" si="8"/>
        <v>0</v>
      </c>
    </row>
    <row r="41" spans="1:10" x14ac:dyDescent="0.25">
      <c r="A41" s="19" t="s">
        <v>25</v>
      </c>
      <c r="B41" s="2"/>
      <c r="C41" s="2"/>
      <c r="D41" s="2"/>
      <c r="E41" s="2"/>
      <c r="F41" s="2"/>
      <c r="G41" s="129">
        <f t="shared" si="5"/>
        <v>0</v>
      </c>
      <c r="H41" s="129">
        <f t="shared" si="6"/>
        <v>0</v>
      </c>
      <c r="I41" s="129">
        <f t="shared" si="7"/>
        <v>0</v>
      </c>
      <c r="J41" s="129">
        <f t="shared" si="8"/>
        <v>0</v>
      </c>
    </row>
    <row r="42" spans="1:10" x14ac:dyDescent="0.25">
      <c r="A42" s="19" t="s">
        <v>26</v>
      </c>
      <c r="B42" s="2">
        <v>30</v>
      </c>
      <c r="C42" s="2">
        <v>3</v>
      </c>
      <c r="D42" s="2">
        <v>3</v>
      </c>
      <c r="E42" s="2">
        <v>0</v>
      </c>
      <c r="F42" s="2">
        <v>0</v>
      </c>
      <c r="G42" s="129">
        <f t="shared" si="5"/>
        <v>0.1</v>
      </c>
      <c r="H42" s="129">
        <f t="shared" si="6"/>
        <v>0</v>
      </c>
      <c r="I42" s="129">
        <f t="shared" si="7"/>
        <v>0</v>
      </c>
      <c r="J42" s="129">
        <f t="shared" si="8"/>
        <v>0</v>
      </c>
    </row>
    <row r="43" spans="1:10" x14ac:dyDescent="0.25">
      <c r="A43" s="19" t="s">
        <v>27</v>
      </c>
      <c r="B43" s="32">
        <v>10</v>
      </c>
      <c r="C43" s="32">
        <v>19</v>
      </c>
      <c r="D43" s="32">
        <v>19</v>
      </c>
      <c r="E43" s="32">
        <v>19</v>
      </c>
      <c r="F43" s="32">
        <v>17</v>
      </c>
      <c r="G43" s="129">
        <f t="shared" si="5"/>
        <v>1.9</v>
      </c>
      <c r="H43" s="129">
        <f t="shared" si="6"/>
        <v>1</v>
      </c>
      <c r="I43" s="129">
        <f t="shared" si="7"/>
        <v>0.89473684210526316</v>
      </c>
      <c r="J43" s="129">
        <f t="shared" si="8"/>
        <v>1.7</v>
      </c>
    </row>
    <row r="44" spans="1:10" ht="31.5" x14ac:dyDescent="0.25">
      <c r="A44" s="19" t="s">
        <v>28</v>
      </c>
      <c r="B44" s="33">
        <v>30</v>
      </c>
      <c r="C44" s="33">
        <v>3</v>
      </c>
      <c r="D44" s="32">
        <v>3</v>
      </c>
      <c r="E44" s="32">
        <v>3</v>
      </c>
      <c r="F44" s="32">
        <v>3</v>
      </c>
      <c r="G44" s="129">
        <f t="shared" si="5"/>
        <v>0.1</v>
      </c>
      <c r="H44" s="129">
        <f t="shared" si="6"/>
        <v>1</v>
      </c>
      <c r="I44" s="129">
        <f t="shared" si="7"/>
        <v>1</v>
      </c>
      <c r="J44" s="129">
        <f t="shared" si="8"/>
        <v>0.1</v>
      </c>
    </row>
    <row r="45" spans="1:10" x14ac:dyDescent="0.25">
      <c r="A45" s="19" t="s">
        <v>29</v>
      </c>
      <c r="B45" s="2"/>
      <c r="C45" s="2"/>
      <c r="D45" s="2"/>
      <c r="E45" s="2"/>
      <c r="F45" s="2"/>
      <c r="G45" s="129">
        <f t="shared" si="5"/>
        <v>0</v>
      </c>
      <c r="H45" s="129">
        <f t="shared" si="6"/>
        <v>0</v>
      </c>
      <c r="I45" s="129">
        <f t="shared" si="7"/>
        <v>0</v>
      </c>
      <c r="J45" s="129">
        <f t="shared" si="8"/>
        <v>0</v>
      </c>
    </row>
    <row r="46" spans="1:10" ht="47.25" x14ac:dyDescent="0.25">
      <c r="A46" s="19" t="s">
        <v>30</v>
      </c>
      <c r="B46" s="2"/>
      <c r="C46" s="2"/>
      <c r="D46" s="2"/>
      <c r="E46" s="2"/>
      <c r="F46" s="2"/>
      <c r="G46" s="129">
        <f t="shared" si="5"/>
        <v>0</v>
      </c>
      <c r="H46" s="129">
        <f t="shared" si="6"/>
        <v>0</v>
      </c>
      <c r="I46" s="129">
        <f t="shared" si="7"/>
        <v>0</v>
      </c>
      <c r="J46" s="129">
        <f t="shared" si="8"/>
        <v>0</v>
      </c>
    </row>
    <row r="47" spans="1:10" x14ac:dyDescent="0.25">
      <c r="A47" s="19" t="s">
        <v>31</v>
      </c>
      <c r="B47" s="2"/>
      <c r="C47" s="2"/>
      <c r="D47" s="2"/>
      <c r="E47" s="2"/>
      <c r="F47" s="2"/>
      <c r="G47" s="129">
        <f t="shared" si="5"/>
        <v>0</v>
      </c>
      <c r="H47" s="129">
        <f t="shared" si="6"/>
        <v>0</v>
      </c>
      <c r="I47" s="129">
        <f t="shared" si="7"/>
        <v>0</v>
      </c>
      <c r="J47" s="129">
        <f t="shared" si="8"/>
        <v>0</v>
      </c>
    </row>
    <row r="48" spans="1:10" x14ac:dyDescent="0.25">
      <c r="A48" s="19" t="s">
        <v>32</v>
      </c>
      <c r="B48" s="2"/>
      <c r="C48" s="2"/>
      <c r="D48" s="2"/>
      <c r="E48" s="2"/>
      <c r="F48" s="2"/>
      <c r="G48" s="129">
        <f t="shared" ref="G48:G60" si="9">IFERROR(C48/B48,0)</f>
        <v>0</v>
      </c>
      <c r="H48" s="129">
        <f t="shared" ref="H48:H60" si="10">IFERROR(E48/D48,0)</f>
        <v>0</v>
      </c>
      <c r="I48" s="129">
        <f t="shared" ref="I48:I60" si="11">IFERROR(F48/E48,0)</f>
        <v>0</v>
      </c>
      <c r="J48" s="129">
        <f t="shared" ref="J48:J60" si="12">IFERROR(F48/B48,0)</f>
        <v>0</v>
      </c>
    </row>
    <row r="49" spans="1:10" x14ac:dyDescent="0.25">
      <c r="A49" s="19" t="s">
        <v>33</v>
      </c>
      <c r="B49" s="2"/>
      <c r="C49" s="2"/>
      <c r="D49" s="2"/>
      <c r="E49" s="2"/>
      <c r="F49" s="2"/>
      <c r="G49" s="129">
        <f t="shared" si="9"/>
        <v>0</v>
      </c>
      <c r="H49" s="129">
        <f t="shared" si="10"/>
        <v>0</v>
      </c>
      <c r="I49" s="129">
        <f t="shared" si="11"/>
        <v>0</v>
      </c>
      <c r="J49" s="129">
        <f t="shared" si="12"/>
        <v>0</v>
      </c>
    </row>
    <row r="50" spans="1:10" x14ac:dyDescent="0.25">
      <c r="A50" s="19" t="s">
        <v>34</v>
      </c>
      <c r="B50" s="2"/>
      <c r="C50" s="2"/>
      <c r="D50" s="2"/>
      <c r="E50" s="2"/>
      <c r="F50" s="2"/>
      <c r="G50" s="129">
        <f t="shared" si="9"/>
        <v>0</v>
      </c>
      <c r="H50" s="129">
        <f t="shared" si="10"/>
        <v>0</v>
      </c>
      <c r="I50" s="129">
        <f t="shared" si="11"/>
        <v>0</v>
      </c>
      <c r="J50" s="129">
        <f t="shared" si="12"/>
        <v>0</v>
      </c>
    </row>
    <row r="51" spans="1:10" x14ac:dyDescent="0.25">
      <c r="A51" s="19" t="s">
        <v>35</v>
      </c>
      <c r="B51" s="2"/>
      <c r="C51" s="2"/>
      <c r="D51" s="2"/>
      <c r="E51" s="2"/>
      <c r="F51" s="2"/>
      <c r="G51" s="129">
        <f t="shared" si="9"/>
        <v>0</v>
      </c>
      <c r="H51" s="129">
        <f t="shared" si="10"/>
        <v>0</v>
      </c>
      <c r="I51" s="129">
        <f t="shared" si="11"/>
        <v>0</v>
      </c>
      <c r="J51" s="129">
        <f t="shared" si="12"/>
        <v>0</v>
      </c>
    </row>
    <row r="52" spans="1:10" x14ac:dyDescent="0.25">
      <c r="A52" s="19" t="s">
        <v>36</v>
      </c>
      <c r="B52" s="2"/>
      <c r="C52" s="2"/>
      <c r="D52" s="2"/>
      <c r="E52" s="2"/>
      <c r="F52" s="2"/>
      <c r="G52" s="129">
        <f t="shared" si="9"/>
        <v>0</v>
      </c>
      <c r="H52" s="129">
        <f t="shared" si="10"/>
        <v>0</v>
      </c>
      <c r="I52" s="129">
        <f t="shared" si="11"/>
        <v>0</v>
      </c>
      <c r="J52" s="129">
        <f t="shared" si="12"/>
        <v>0</v>
      </c>
    </row>
    <row r="53" spans="1:10" x14ac:dyDescent="0.25">
      <c r="A53" s="19" t="s">
        <v>37</v>
      </c>
      <c r="B53" s="2"/>
      <c r="C53" s="2"/>
      <c r="D53" s="2"/>
      <c r="E53" s="2"/>
      <c r="F53" s="2"/>
      <c r="G53" s="129">
        <f t="shared" si="9"/>
        <v>0</v>
      </c>
      <c r="H53" s="129">
        <f t="shared" si="10"/>
        <v>0</v>
      </c>
      <c r="I53" s="129">
        <f t="shared" si="11"/>
        <v>0</v>
      </c>
      <c r="J53" s="129">
        <f t="shared" si="12"/>
        <v>0</v>
      </c>
    </row>
    <row r="54" spans="1:10" x14ac:dyDescent="0.25">
      <c r="A54" s="19" t="s">
        <v>38</v>
      </c>
      <c r="B54" s="2"/>
      <c r="C54" s="2"/>
      <c r="D54" s="2"/>
      <c r="E54" s="2"/>
      <c r="F54" s="2"/>
      <c r="G54" s="129">
        <f t="shared" si="9"/>
        <v>0</v>
      </c>
      <c r="H54" s="129">
        <f t="shared" si="10"/>
        <v>0</v>
      </c>
      <c r="I54" s="129">
        <f t="shared" si="11"/>
        <v>0</v>
      </c>
      <c r="J54" s="129">
        <f t="shared" si="12"/>
        <v>0</v>
      </c>
    </row>
    <row r="55" spans="1:10" x14ac:dyDescent="0.25">
      <c r="A55" s="19" t="s">
        <v>39</v>
      </c>
      <c r="B55" s="2"/>
      <c r="C55" s="2"/>
      <c r="D55" s="2"/>
      <c r="E55" s="2"/>
      <c r="F55" s="2"/>
      <c r="G55" s="129">
        <f t="shared" si="9"/>
        <v>0</v>
      </c>
      <c r="H55" s="129">
        <f t="shared" si="10"/>
        <v>0</v>
      </c>
      <c r="I55" s="129">
        <f t="shared" si="11"/>
        <v>0</v>
      </c>
      <c r="J55" s="129">
        <f t="shared" si="12"/>
        <v>0</v>
      </c>
    </row>
    <row r="56" spans="1:10" x14ac:dyDescent="0.25">
      <c r="A56" s="19" t="s">
        <v>40</v>
      </c>
      <c r="B56" s="2"/>
      <c r="C56" s="2"/>
      <c r="D56" s="2"/>
      <c r="E56" s="2"/>
      <c r="F56" s="2"/>
      <c r="G56" s="129">
        <f t="shared" si="9"/>
        <v>0</v>
      </c>
      <c r="H56" s="129">
        <f t="shared" si="10"/>
        <v>0</v>
      </c>
      <c r="I56" s="129">
        <f t="shared" si="11"/>
        <v>0</v>
      </c>
      <c r="J56" s="129">
        <f t="shared" si="12"/>
        <v>0</v>
      </c>
    </row>
    <row r="57" spans="1:10" x14ac:dyDescent="0.25">
      <c r="A57" s="19" t="s">
        <v>41</v>
      </c>
      <c r="B57" s="2"/>
      <c r="C57" s="2"/>
      <c r="D57" s="2"/>
      <c r="E57" s="2"/>
      <c r="F57" s="2"/>
      <c r="G57" s="129">
        <f t="shared" si="9"/>
        <v>0</v>
      </c>
      <c r="H57" s="129">
        <f t="shared" si="10"/>
        <v>0</v>
      </c>
      <c r="I57" s="129">
        <f t="shared" si="11"/>
        <v>0</v>
      </c>
      <c r="J57" s="129">
        <f t="shared" si="12"/>
        <v>0</v>
      </c>
    </row>
    <row r="58" spans="1:10" x14ac:dyDescent="0.25">
      <c r="A58" s="19" t="s">
        <v>42</v>
      </c>
      <c r="B58" s="2"/>
      <c r="C58" s="2"/>
      <c r="D58" s="2"/>
      <c r="E58" s="2"/>
      <c r="F58" s="2"/>
      <c r="G58" s="129">
        <f t="shared" si="9"/>
        <v>0</v>
      </c>
      <c r="H58" s="129">
        <f t="shared" si="10"/>
        <v>0</v>
      </c>
      <c r="I58" s="129">
        <f t="shared" si="11"/>
        <v>0</v>
      </c>
      <c r="J58" s="129">
        <f t="shared" si="12"/>
        <v>0</v>
      </c>
    </row>
    <row r="59" spans="1:10" x14ac:dyDescent="0.25">
      <c r="A59" s="19" t="s">
        <v>43</v>
      </c>
      <c r="B59" s="2"/>
      <c r="C59" s="2"/>
      <c r="D59" s="2"/>
      <c r="E59" s="2"/>
      <c r="F59" s="2"/>
      <c r="G59" s="129">
        <f t="shared" si="9"/>
        <v>0</v>
      </c>
      <c r="H59" s="129">
        <f t="shared" si="10"/>
        <v>0</v>
      </c>
      <c r="I59" s="129">
        <f t="shared" si="11"/>
        <v>0</v>
      </c>
      <c r="J59" s="129">
        <f t="shared" si="12"/>
        <v>0</v>
      </c>
    </row>
    <row r="60" spans="1:10" x14ac:dyDescent="0.25">
      <c r="A60" s="19" t="s">
        <v>44</v>
      </c>
      <c r="B60" s="2">
        <v>20</v>
      </c>
      <c r="C60" s="2">
        <v>3</v>
      </c>
      <c r="D60" s="2">
        <v>3</v>
      </c>
      <c r="E60" s="2">
        <v>0</v>
      </c>
      <c r="F60" s="2">
        <v>0</v>
      </c>
      <c r="G60" s="129">
        <f t="shared" si="9"/>
        <v>0.15</v>
      </c>
      <c r="H60" s="129">
        <f t="shared" si="10"/>
        <v>0</v>
      </c>
      <c r="I60" s="129">
        <f t="shared" si="11"/>
        <v>0</v>
      </c>
      <c r="J60" s="129">
        <f t="shared" si="12"/>
        <v>0</v>
      </c>
    </row>
    <row r="61" spans="1:10" ht="31.5" x14ac:dyDescent="0.25">
      <c r="A61" s="33" t="s">
        <v>45</v>
      </c>
      <c r="B61" s="32">
        <v>20</v>
      </c>
      <c r="C61" s="32">
        <v>19</v>
      </c>
      <c r="D61" s="32">
        <v>19</v>
      </c>
      <c r="E61" s="32">
        <v>19</v>
      </c>
      <c r="F61" s="32">
        <v>12</v>
      </c>
      <c r="G61" s="129">
        <f>IFERROR(C61/B61,0)</f>
        <v>0.95</v>
      </c>
      <c r="H61" s="129">
        <f>IFERROR(E61/D61,0)</f>
        <v>1</v>
      </c>
      <c r="I61" s="129">
        <f>IFERROR(F61/E61,0)</f>
        <v>0.63157894736842102</v>
      </c>
      <c r="J61" s="129">
        <f>IFERROR(F61/B61,0)</f>
        <v>0.6</v>
      </c>
    </row>
    <row r="62" spans="1:10" x14ac:dyDescent="0.25">
      <c r="A62" s="127" t="s">
        <v>55</v>
      </c>
      <c r="B62" s="50">
        <f>SUM(B35:B61)</f>
        <v>465</v>
      </c>
      <c r="C62" s="50">
        <f>SUM(C35:C61)</f>
        <v>309</v>
      </c>
      <c r="D62" s="50">
        <f>SUM(D35:D61)</f>
        <v>309</v>
      </c>
      <c r="E62" s="50">
        <f>SUM(E35:E61)</f>
        <v>302</v>
      </c>
      <c r="F62" s="50">
        <f>SUM(F35:F61)</f>
        <v>225</v>
      </c>
      <c r="G62" s="129">
        <f>IFERROR(C62/B62,0)</f>
        <v>0.6645161290322581</v>
      </c>
      <c r="H62" s="129">
        <f>IFERROR(E62/D62,0)</f>
        <v>0.97734627831715215</v>
      </c>
      <c r="I62" s="129">
        <f>IFERROR(F62/E62,0)</f>
        <v>0.74503311258278149</v>
      </c>
      <c r="J62" s="129">
        <f>IFERROR(F62/B62,0)</f>
        <v>0.4838709677419355</v>
      </c>
    </row>
    <row r="63" spans="1:10" x14ac:dyDescent="0.25">
      <c r="J63" s="7"/>
    </row>
    <row r="64" spans="1:10" ht="16.5" thickBot="1" x14ac:dyDescent="0.3">
      <c r="A64" s="449" t="s">
        <v>123</v>
      </c>
      <c r="B64" s="450"/>
      <c r="C64" s="450"/>
      <c r="D64" s="450"/>
      <c r="E64" s="451"/>
    </row>
    <row r="65" spans="1:9" ht="63.75" thickBot="1" x14ac:dyDescent="0.3">
      <c r="A65" s="86" t="s">
        <v>66</v>
      </c>
      <c r="B65" s="87" t="s">
        <v>58</v>
      </c>
      <c r="C65" s="88" t="s">
        <v>59</v>
      </c>
      <c r="D65" s="88" t="s">
        <v>60</v>
      </c>
      <c r="E65" s="88" t="s">
        <v>61</v>
      </c>
      <c r="F65" s="89" t="s">
        <v>141</v>
      </c>
      <c r="G65" s="89" t="s">
        <v>142</v>
      </c>
      <c r="H65" s="89" t="s">
        <v>143</v>
      </c>
      <c r="I65" s="90" t="s">
        <v>144</v>
      </c>
    </row>
    <row r="66" spans="1:9" ht="31.5" x14ac:dyDescent="0.25">
      <c r="A66" s="74" t="s">
        <v>19</v>
      </c>
      <c r="B66" s="75">
        <v>429</v>
      </c>
      <c r="C66" s="75">
        <v>429</v>
      </c>
      <c r="D66" s="75">
        <v>429</v>
      </c>
      <c r="E66" s="75">
        <v>358</v>
      </c>
      <c r="F66" s="130">
        <f>+IFERROR(B66/(C4+C35),0)*100</f>
        <v>68.312101910828034</v>
      </c>
      <c r="G66" s="130">
        <f>+IFERROR(C66/(D4+D35),0)*100</f>
        <v>68.421052631578945</v>
      </c>
      <c r="H66" s="130">
        <f>+IFERROR(D66/(E4+E35),0)*100</f>
        <v>68.530351437699679</v>
      </c>
      <c r="I66" s="130">
        <f>+IFERROR(E66/(F4+F35),0)*100</f>
        <v>79.732739420935417</v>
      </c>
    </row>
    <row r="67" spans="1:9" x14ac:dyDescent="0.25">
      <c r="A67" s="19" t="s">
        <v>20</v>
      </c>
      <c r="B67" s="2">
        <v>170</v>
      </c>
      <c r="C67" s="2">
        <v>170</v>
      </c>
      <c r="D67" s="2">
        <v>170</v>
      </c>
      <c r="E67" s="2">
        <v>143</v>
      </c>
      <c r="F67" s="131">
        <f t="shared" ref="F67:F76" si="13">+IFERROR(B67/(C5+C36),0)*100</f>
        <v>67.193675889328063</v>
      </c>
      <c r="G67" s="131">
        <f t="shared" ref="G67:G76" si="14">+IFERROR(C67/(D5+D36),0)*100</f>
        <v>67.193675889328063</v>
      </c>
      <c r="H67" s="131">
        <f t="shared" ref="H67:H77" si="15">+IFERROR(D67/(E5+E36),0)*100</f>
        <v>67.193675889328063</v>
      </c>
      <c r="I67" s="131">
        <f t="shared" ref="I67:I77" si="16">+IFERROR(E67/(F5+F36),0)*100</f>
        <v>76.881720430107521</v>
      </c>
    </row>
    <row r="68" spans="1:9" x14ac:dyDescent="0.25">
      <c r="A68" s="19" t="s">
        <v>21</v>
      </c>
      <c r="B68" s="2"/>
      <c r="C68" s="2"/>
      <c r="D68" s="2"/>
      <c r="E68" s="2"/>
      <c r="F68" s="131">
        <f t="shared" si="13"/>
        <v>0</v>
      </c>
      <c r="G68" s="131">
        <f t="shared" si="14"/>
        <v>0</v>
      </c>
      <c r="H68" s="131">
        <f t="shared" si="15"/>
        <v>0</v>
      </c>
      <c r="I68" s="131">
        <f t="shared" si="16"/>
        <v>0</v>
      </c>
    </row>
    <row r="69" spans="1:9" ht="31.5" x14ac:dyDescent="0.25">
      <c r="A69" s="19" t="s">
        <v>22</v>
      </c>
      <c r="B69" s="2">
        <v>179</v>
      </c>
      <c r="C69" s="2">
        <v>179</v>
      </c>
      <c r="D69" s="2">
        <v>174</v>
      </c>
      <c r="E69" s="2">
        <v>153</v>
      </c>
      <c r="F69" s="131">
        <f t="shared" si="13"/>
        <v>71.314741035856571</v>
      </c>
      <c r="G69" s="131">
        <f t="shared" si="14"/>
        <v>71.314741035856571</v>
      </c>
      <c r="H69" s="131">
        <f t="shared" si="15"/>
        <v>69.879518072289159</v>
      </c>
      <c r="I69" s="131">
        <f t="shared" si="16"/>
        <v>75.742574257425744</v>
      </c>
    </row>
    <row r="70" spans="1:9" x14ac:dyDescent="0.25">
      <c r="A70" s="19" t="s">
        <v>23</v>
      </c>
      <c r="B70" s="2">
        <v>113</v>
      </c>
      <c r="C70" s="2">
        <v>113</v>
      </c>
      <c r="D70" s="2">
        <v>113</v>
      </c>
      <c r="E70" s="2">
        <v>79</v>
      </c>
      <c r="F70" s="131">
        <f t="shared" si="13"/>
        <v>86.25954198473282</v>
      </c>
      <c r="G70" s="131">
        <f t="shared" si="14"/>
        <v>86.25954198473282</v>
      </c>
      <c r="H70" s="131">
        <f t="shared" si="15"/>
        <v>86.25954198473282</v>
      </c>
      <c r="I70" s="131">
        <f t="shared" si="16"/>
        <v>88.764044943820224</v>
      </c>
    </row>
    <row r="71" spans="1:9" x14ac:dyDescent="0.25">
      <c r="A71" s="19" t="s">
        <v>24</v>
      </c>
      <c r="B71" s="2"/>
      <c r="C71" s="2"/>
      <c r="D71" s="2"/>
      <c r="E71" s="2"/>
      <c r="F71" s="131">
        <f t="shared" si="13"/>
        <v>0</v>
      </c>
      <c r="G71" s="131">
        <f t="shared" si="14"/>
        <v>0</v>
      </c>
      <c r="H71" s="131">
        <f t="shared" si="15"/>
        <v>0</v>
      </c>
      <c r="I71" s="131">
        <f t="shared" si="16"/>
        <v>0</v>
      </c>
    </row>
    <row r="72" spans="1:9" x14ac:dyDescent="0.25">
      <c r="A72" s="19" t="s">
        <v>25</v>
      </c>
      <c r="B72" s="2"/>
      <c r="C72" s="2"/>
      <c r="D72" s="2"/>
      <c r="E72" s="2"/>
      <c r="F72" s="131">
        <f t="shared" si="13"/>
        <v>0</v>
      </c>
      <c r="G72" s="131">
        <f t="shared" si="14"/>
        <v>0</v>
      </c>
      <c r="H72" s="131">
        <f t="shared" si="15"/>
        <v>0</v>
      </c>
      <c r="I72" s="131">
        <f t="shared" si="16"/>
        <v>0</v>
      </c>
    </row>
    <row r="73" spans="1:9" x14ac:dyDescent="0.25">
      <c r="A73" s="19" t="s">
        <v>26</v>
      </c>
      <c r="B73" s="32">
        <v>10</v>
      </c>
      <c r="C73" s="32">
        <v>10</v>
      </c>
      <c r="D73" s="32">
        <v>10</v>
      </c>
      <c r="E73" s="32">
        <v>5</v>
      </c>
      <c r="F73" s="131">
        <f t="shared" si="13"/>
        <v>55.555555555555557</v>
      </c>
      <c r="G73" s="131">
        <f t="shared" si="14"/>
        <v>55.555555555555557</v>
      </c>
      <c r="H73" s="131">
        <f t="shared" si="15"/>
        <v>66.666666666666657</v>
      </c>
      <c r="I73" s="131">
        <f t="shared" si="16"/>
        <v>62.5</v>
      </c>
    </row>
    <row r="74" spans="1:9" x14ac:dyDescent="0.25">
      <c r="A74" s="19" t="s">
        <v>27</v>
      </c>
      <c r="B74" s="33">
        <v>28</v>
      </c>
      <c r="C74" s="32">
        <v>28</v>
      </c>
      <c r="D74" s="32">
        <v>28</v>
      </c>
      <c r="E74" s="32">
        <v>21</v>
      </c>
      <c r="F74" s="131">
        <f t="shared" si="13"/>
        <v>46.666666666666664</v>
      </c>
      <c r="G74" s="131">
        <f t="shared" si="14"/>
        <v>46.666666666666664</v>
      </c>
      <c r="H74" s="131">
        <f t="shared" si="15"/>
        <v>46.666666666666664</v>
      </c>
      <c r="I74" s="131">
        <f t="shared" si="16"/>
        <v>46.666666666666664</v>
      </c>
    </row>
    <row r="75" spans="1:9" ht="31.5" x14ac:dyDescent="0.25">
      <c r="A75" s="19" t="s">
        <v>28</v>
      </c>
      <c r="B75" s="2">
        <v>15</v>
      </c>
      <c r="C75" s="2">
        <v>15</v>
      </c>
      <c r="D75" s="2">
        <v>15</v>
      </c>
      <c r="E75" s="2">
        <v>13</v>
      </c>
      <c r="F75" s="131">
        <v>0</v>
      </c>
      <c r="G75" s="131">
        <f t="shared" si="14"/>
        <v>93.75</v>
      </c>
      <c r="H75" s="131">
        <f t="shared" si="15"/>
        <v>93.75</v>
      </c>
      <c r="I75" s="131">
        <f t="shared" si="16"/>
        <v>100</v>
      </c>
    </row>
    <row r="76" spans="1:9" x14ac:dyDescent="0.25">
      <c r="A76" s="19" t="s">
        <v>29</v>
      </c>
      <c r="B76" s="2"/>
      <c r="C76" s="2"/>
      <c r="D76" s="2"/>
      <c r="E76" s="2"/>
      <c r="F76" s="131">
        <f t="shared" si="13"/>
        <v>0</v>
      </c>
      <c r="G76" s="131">
        <f t="shared" si="14"/>
        <v>0</v>
      </c>
      <c r="H76" s="131">
        <f t="shared" si="15"/>
        <v>0</v>
      </c>
      <c r="I76" s="131">
        <f t="shared" si="16"/>
        <v>0</v>
      </c>
    </row>
    <row r="77" spans="1:9" ht="47.25" x14ac:dyDescent="0.25">
      <c r="A77" s="19" t="s">
        <v>30</v>
      </c>
      <c r="B77" s="2"/>
      <c r="C77" s="2"/>
      <c r="D77" s="2"/>
      <c r="E77" s="2"/>
      <c r="F77" s="131">
        <f t="shared" ref="F77:G87" si="17">+IFERROR(B77/(C15+C46),0)*100</f>
        <v>0</v>
      </c>
      <c r="G77" s="131">
        <f t="shared" si="17"/>
        <v>0</v>
      </c>
      <c r="H77" s="131">
        <f t="shared" si="15"/>
        <v>0</v>
      </c>
      <c r="I77" s="131">
        <f t="shared" si="16"/>
        <v>0</v>
      </c>
    </row>
    <row r="78" spans="1:9" x14ac:dyDescent="0.25">
      <c r="A78" s="19" t="s">
        <v>31</v>
      </c>
      <c r="B78" s="2"/>
      <c r="C78" s="2"/>
      <c r="D78" s="2"/>
      <c r="E78" s="2"/>
      <c r="F78" s="131">
        <f t="shared" si="17"/>
        <v>0</v>
      </c>
      <c r="G78" s="131">
        <f t="shared" si="17"/>
        <v>0</v>
      </c>
      <c r="H78" s="131">
        <f t="shared" ref="H78:H93" si="18">+IFERROR(D78/(E16+E47),0)*100</f>
        <v>0</v>
      </c>
      <c r="I78" s="131">
        <f t="shared" ref="I78:I93" si="19">+IFERROR(E78/(F16+F47),0)*100</f>
        <v>0</v>
      </c>
    </row>
    <row r="79" spans="1:9" x14ac:dyDescent="0.25">
      <c r="A79" s="19" t="s">
        <v>32</v>
      </c>
      <c r="B79" s="2"/>
      <c r="C79" s="2"/>
      <c r="D79" s="2"/>
      <c r="E79" s="2"/>
      <c r="F79" s="131">
        <f t="shared" si="17"/>
        <v>0</v>
      </c>
      <c r="G79" s="131">
        <f t="shared" si="17"/>
        <v>0</v>
      </c>
      <c r="H79" s="131">
        <f t="shared" si="18"/>
        <v>0</v>
      </c>
      <c r="I79" s="131">
        <f t="shared" si="19"/>
        <v>0</v>
      </c>
    </row>
    <row r="80" spans="1:9" x14ac:dyDescent="0.25">
      <c r="A80" s="19" t="s">
        <v>33</v>
      </c>
      <c r="B80" s="2"/>
      <c r="C80" s="2"/>
      <c r="D80" s="2"/>
      <c r="E80" s="2"/>
      <c r="F80" s="131">
        <f t="shared" si="17"/>
        <v>0</v>
      </c>
      <c r="G80" s="131">
        <f t="shared" si="17"/>
        <v>0</v>
      </c>
      <c r="H80" s="131">
        <f t="shared" si="18"/>
        <v>0</v>
      </c>
      <c r="I80" s="131">
        <f t="shared" si="19"/>
        <v>0</v>
      </c>
    </row>
    <row r="81" spans="1:9" x14ac:dyDescent="0.25">
      <c r="A81" s="19" t="s">
        <v>34</v>
      </c>
      <c r="B81" s="2"/>
      <c r="C81" s="2"/>
      <c r="D81" s="2"/>
      <c r="E81" s="2"/>
      <c r="F81" s="131">
        <f t="shared" si="17"/>
        <v>0</v>
      </c>
      <c r="G81" s="131">
        <f t="shared" si="17"/>
        <v>0</v>
      </c>
      <c r="H81" s="131">
        <f t="shared" si="18"/>
        <v>0</v>
      </c>
      <c r="I81" s="131">
        <f t="shared" si="19"/>
        <v>0</v>
      </c>
    </row>
    <row r="82" spans="1:9" x14ac:dyDescent="0.25">
      <c r="A82" s="19" t="s">
        <v>35</v>
      </c>
      <c r="B82" s="2"/>
      <c r="C82" s="2"/>
      <c r="D82" s="2"/>
      <c r="E82" s="2"/>
      <c r="F82" s="131">
        <f t="shared" si="17"/>
        <v>0</v>
      </c>
      <c r="G82" s="131">
        <f t="shared" si="17"/>
        <v>0</v>
      </c>
      <c r="H82" s="131">
        <f t="shared" si="18"/>
        <v>0</v>
      </c>
      <c r="I82" s="131">
        <f t="shared" si="19"/>
        <v>0</v>
      </c>
    </row>
    <row r="83" spans="1:9" x14ac:dyDescent="0.25">
      <c r="A83" s="19" t="s">
        <v>36</v>
      </c>
      <c r="B83" s="2"/>
      <c r="C83" s="2"/>
      <c r="D83" s="2"/>
      <c r="E83" s="2"/>
      <c r="F83" s="131">
        <f t="shared" si="17"/>
        <v>0</v>
      </c>
      <c r="G83" s="131">
        <f t="shared" si="17"/>
        <v>0</v>
      </c>
      <c r="H83" s="131">
        <f t="shared" si="18"/>
        <v>0</v>
      </c>
      <c r="I83" s="131">
        <f t="shared" si="19"/>
        <v>0</v>
      </c>
    </row>
    <row r="84" spans="1:9" x14ac:dyDescent="0.25">
      <c r="A84" s="19" t="s">
        <v>37</v>
      </c>
      <c r="B84" s="2"/>
      <c r="C84" s="2"/>
      <c r="D84" s="2"/>
      <c r="E84" s="2"/>
      <c r="F84" s="131">
        <f t="shared" si="17"/>
        <v>0</v>
      </c>
      <c r="G84" s="131">
        <f t="shared" si="17"/>
        <v>0</v>
      </c>
      <c r="H84" s="131">
        <f t="shared" si="18"/>
        <v>0</v>
      </c>
      <c r="I84" s="131">
        <f t="shared" si="19"/>
        <v>0</v>
      </c>
    </row>
    <row r="85" spans="1:9" x14ac:dyDescent="0.25">
      <c r="A85" s="19" t="s">
        <v>38</v>
      </c>
      <c r="B85" s="2"/>
      <c r="C85" s="2"/>
      <c r="D85" s="2"/>
      <c r="E85" s="2"/>
      <c r="F85" s="131">
        <f t="shared" si="17"/>
        <v>0</v>
      </c>
      <c r="G85" s="131">
        <f t="shared" si="17"/>
        <v>0</v>
      </c>
      <c r="H85" s="131">
        <f t="shared" si="18"/>
        <v>0</v>
      </c>
      <c r="I85" s="131">
        <f t="shared" si="19"/>
        <v>0</v>
      </c>
    </row>
    <row r="86" spans="1:9" x14ac:dyDescent="0.25">
      <c r="A86" s="19" t="s">
        <v>39</v>
      </c>
      <c r="B86" s="2">
        <v>26</v>
      </c>
      <c r="C86" s="2">
        <v>26</v>
      </c>
      <c r="D86" s="2">
        <v>26</v>
      </c>
      <c r="E86" s="2">
        <v>24</v>
      </c>
      <c r="F86" s="131">
        <f t="shared" si="17"/>
        <v>63.414634146341463</v>
      </c>
      <c r="G86" s="131">
        <f t="shared" si="17"/>
        <v>63.414634146341463</v>
      </c>
      <c r="H86" s="131">
        <f t="shared" si="18"/>
        <v>63.414634146341463</v>
      </c>
      <c r="I86" s="131">
        <f t="shared" si="19"/>
        <v>63.157894736842103</v>
      </c>
    </row>
    <row r="87" spans="1:9" x14ac:dyDescent="0.25">
      <c r="A87" s="19" t="s">
        <v>40</v>
      </c>
      <c r="B87" s="2"/>
      <c r="C87" s="2"/>
      <c r="D87" s="2"/>
      <c r="E87" s="2"/>
      <c r="F87" s="131">
        <f t="shared" si="17"/>
        <v>0</v>
      </c>
      <c r="G87" s="131">
        <f t="shared" si="17"/>
        <v>0</v>
      </c>
      <c r="H87" s="131">
        <f t="shared" si="18"/>
        <v>0</v>
      </c>
      <c r="I87" s="131">
        <f t="shared" si="19"/>
        <v>0</v>
      </c>
    </row>
    <row r="88" spans="1:9" x14ac:dyDescent="0.25">
      <c r="A88" s="19" t="s">
        <v>41</v>
      </c>
      <c r="B88" s="2"/>
      <c r="C88" s="2"/>
      <c r="D88" s="2"/>
      <c r="E88" s="2"/>
      <c r="F88" s="131">
        <f t="shared" ref="F88:G93" si="20">+IFERROR(B88/(C26+C57),0)*100</f>
        <v>0</v>
      </c>
      <c r="G88" s="131">
        <f t="shared" si="20"/>
        <v>0</v>
      </c>
      <c r="H88" s="131">
        <f t="shared" si="18"/>
        <v>0</v>
      </c>
      <c r="I88" s="131">
        <f t="shared" si="19"/>
        <v>0</v>
      </c>
    </row>
    <row r="89" spans="1:9" x14ac:dyDescent="0.25">
      <c r="A89" s="19" t="s">
        <v>42</v>
      </c>
      <c r="B89" s="2"/>
      <c r="C89" s="2"/>
      <c r="D89" s="2"/>
      <c r="E89" s="2"/>
      <c r="F89" s="131">
        <f t="shared" si="20"/>
        <v>0</v>
      </c>
      <c r="G89" s="131">
        <f t="shared" si="20"/>
        <v>0</v>
      </c>
      <c r="H89" s="131">
        <f t="shared" si="18"/>
        <v>0</v>
      </c>
      <c r="I89" s="131">
        <f t="shared" si="19"/>
        <v>0</v>
      </c>
    </row>
    <row r="90" spans="1:9" x14ac:dyDescent="0.25">
      <c r="A90" s="19" t="s">
        <v>43</v>
      </c>
      <c r="B90" s="2"/>
      <c r="C90" s="2"/>
      <c r="D90" s="2"/>
      <c r="E90" s="2"/>
      <c r="F90" s="131">
        <f t="shared" si="20"/>
        <v>0</v>
      </c>
      <c r="G90" s="131">
        <f t="shared" si="20"/>
        <v>0</v>
      </c>
      <c r="H90" s="131">
        <f t="shared" si="18"/>
        <v>0</v>
      </c>
      <c r="I90" s="131">
        <f t="shared" si="19"/>
        <v>0</v>
      </c>
    </row>
    <row r="91" spans="1:9" x14ac:dyDescent="0.25">
      <c r="A91" s="19" t="s">
        <v>44</v>
      </c>
      <c r="B91" s="2">
        <v>4</v>
      </c>
      <c r="C91" s="2">
        <v>4</v>
      </c>
      <c r="D91" s="2">
        <v>4</v>
      </c>
      <c r="E91" s="2">
        <v>4</v>
      </c>
      <c r="F91" s="131">
        <f t="shared" si="20"/>
        <v>50</v>
      </c>
      <c r="G91" s="131">
        <f t="shared" si="20"/>
        <v>50</v>
      </c>
      <c r="H91" s="131">
        <f t="shared" si="18"/>
        <v>80</v>
      </c>
      <c r="I91" s="131">
        <f t="shared" si="19"/>
        <v>100</v>
      </c>
    </row>
    <row r="92" spans="1:9" ht="31.5" x14ac:dyDescent="0.25">
      <c r="A92" s="33" t="s">
        <v>45</v>
      </c>
      <c r="B92" s="2">
        <v>51</v>
      </c>
      <c r="C92" s="2">
        <v>51</v>
      </c>
      <c r="D92" s="2">
        <v>51</v>
      </c>
      <c r="E92" s="2">
        <v>42</v>
      </c>
      <c r="F92" s="131">
        <f t="shared" si="20"/>
        <v>77.272727272727266</v>
      </c>
      <c r="G92" s="131">
        <f t="shared" si="20"/>
        <v>77.272727272727266</v>
      </c>
      <c r="H92" s="131">
        <f t="shared" si="18"/>
        <v>77.272727272727266</v>
      </c>
      <c r="I92" s="131">
        <f t="shared" si="19"/>
        <v>82.35294117647058</v>
      </c>
    </row>
    <row r="93" spans="1:9" x14ac:dyDescent="0.25">
      <c r="A93" s="127" t="s">
        <v>55</v>
      </c>
      <c r="B93" s="50">
        <f>SUM(B66:B92)</f>
        <v>1025</v>
      </c>
      <c r="C93" s="50">
        <f>SUM(C66:C92)</f>
        <v>1025</v>
      </c>
      <c r="D93" s="50">
        <f>SUM(D66:D92)</f>
        <v>1020</v>
      </c>
      <c r="E93" s="50">
        <f>SUM(E66:E92)</f>
        <v>842</v>
      </c>
      <c r="F93" s="131">
        <f t="shared" si="20"/>
        <v>69.633152173913047</v>
      </c>
      <c r="G93" s="131">
        <f t="shared" si="20"/>
        <v>69.680489462950376</v>
      </c>
      <c r="H93" s="131">
        <f t="shared" si="18"/>
        <v>69.767441860465112</v>
      </c>
      <c r="I93" s="131">
        <f t="shared" si="19"/>
        <v>77.603686635944698</v>
      </c>
    </row>
    <row r="94" spans="1:9" x14ac:dyDescent="0.25">
      <c r="A94" s="24"/>
      <c r="B94" s="7"/>
      <c r="C94" s="7"/>
      <c r="E94" s="7"/>
      <c r="I94" s="7"/>
    </row>
    <row r="95" spans="1:9" ht="16.5" thickBot="1" x14ac:dyDescent="0.3">
      <c r="A95" s="116" t="s">
        <v>124</v>
      </c>
      <c r="B95" s="6"/>
      <c r="C95" s="6"/>
      <c r="D95" s="6"/>
      <c r="E95" s="6"/>
    </row>
    <row r="96" spans="1:9" ht="63.75" thickBot="1" x14ac:dyDescent="0.3">
      <c r="A96" s="86" t="s">
        <v>66</v>
      </c>
      <c r="B96" s="87" t="s">
        <v>58</v>
      </c>
      <c r="C96" s="88" t="s">
        <v>59</v>
      </c>
      <c r="D96" s="88" t="s">
        <v>60</v>
      </c>
      <c r="E96" s="88" t="s">
        <v>61</v>
      </c>
      <c r="F96" s="89" t="s">
        <v>141</v>
      </c>
      <c r="G96" s="89" t="s">
        <v>142</v>
      </c>
      <c r="H96" s="89" t="s">
        <v>143</v>
      </c>
      <c r="I96" s="90" t="s">
        <v>144</v>
      </c>
    </row>
    <row r="97" spans="1:9" ht="31.5" x14ac:dyDescent="0.25">
      <c r="A97" s="74" t="s">
        <v>19</v>
      </c>
      <c r="B97" s="75">
        <v>6</v>
      </c>
      <c r="C97" s="75">
        <v>6</v>
      </c>
      <c r="D97" s="75">
        <v>5</v>
      </c>
      <c r="E97" s="75">
        <v>3</v>
      </c>
      <c r="F97" s="130">
        <f>+IFERROR(B97/(C4+C35),0)*100</f>
        <v>0.95541401273885351</v>
      </c>
      <c r="G97" s="130">
        <f>+IFERROR(C97/(D4+D35),0)*100</f>
        <v>0.9569377990430622</v>
      </c>
      <c r="H97" s="130">
        <f>+IFERROR(D97/(E4+E35),0)*100</f>
        <v>0.79872204472843444</v>
      </c>
      <c r="I97" s="130">
        <f>+IFERROR(E97/(F4+F35),0)*100</f>
        <v>0.66815144766146994</v>
      </c>
    </row>
    <row r="98" spans="1:9" x14ac:dyDescent="0.25">
      <c r="A98" s="19" t="s">
        <v>20</v>
      </c>
      <c r="B98" s="2">
        <v>10</v>
      </c>
      <c r="C98" s="2">
        <v>10</v>
      </c>
      <c r="D98" s="2">
        <v>10</v>
      </c>
      <c r="E98" s="2">
        <v>7</v>
      </c>
      <c r="F98" s="131">
        <f t="shared" ref="F98:F110" si="21">+IFERROR(B98/(C5+C36),0)*100</f>
        <v>3.9525691699604746</v>
      </c>
      <c r="G98" s="131">
        <f t="shared" ref="G98:G111" si="22">+IFERROR(C98/(D5+D36),0)*100</f>
        <v>3.9525691699604746</v>
      </c>
      <c r="H98" s="131">
        <f t="shared" ref="H98:H111" si="23">+IFERROR(D98/(E5+E36),0)*100</f>
        <v>3.9525691699604746</v>
      </c>
      <c r="I98" s="131">
        <f t="shared" ref="I98:I111" si="24">+IFERROR(E98/(F5+F36),0)*100</f>
        <v>3.763440860215054</v>
      </c>
    </row>
    <row r="99" spans="1:9" x14ac:dyDescent="0.25">
      <c r="A99" s="19" t="s">
        <v>21</v>
      </c>
      <c r="B99" s="2"/>
      <c r="C99" s="2"/>
      <c r="D99" s="2"/>
      <c r="E99" s="2"/>
      <c r="F99" s="131">
        <f t="shared" si="21"/>
        <v>0</v>
      </c>
      <c r="G99" s="131">
        <f t="shared" si="22"/>
        <v>0</v>
      </c>
      <c r="H99" s="131">
        <f t="shared" si="23"/>
        <v>0</v>
      </c>
      <c r="I99" s="131">
        <f t="shared" si="24"/>
        <v>0</v>
      </c>
    </row>
    <row r="100" spans="1:9" ht="31.5" x14ac:dyDescent="0.25">
      <c r="A100" s="19" t="s">
        <v>22</v>
      </c>
      <c r="B100" s="2">
        <v>6</v>
      </c>
      <c r="C100" s="2">
        <v>6</v>
      </c>
      <c r="D100" s="2">
        <v>6</v>
      </c>
      <c r="E100" s="2">
        <v>2</v>
      </c>
      <c r="F100" s="131">
        <f t="shared" si="21"/>
        <v>2.3904382470119523</v>
      </c>
      <c r="G100" s="131">
        <f t="shared" si="22"/>
        <v>2.3904382470119523</v>
      </c>
      <c r="H100" s="131">
        <f t="shared" si="23"/>
        <v>2.4096385542168677</v>
      </c>
      <c r="I100" s="131">
        <f t="shared" si="24"/>
        <v>0.99009900990099009</v>
      </c>
    </row>
    <row r="101" spans="1:9" x14ac:dyDescent="0.25">
      <c r="A101" s="19" t="s">
        <v>23</v>
      </c>
      <c r="B101" s="2">
        <v>2</v>
      </c>
      <c r="C101" s="2">
        <v>2</v>
      </c>
      <c r="D101" s="2">
        <v>2</v>
      </c>
      <c r="E101" s="2">
        <v>1</v>
      </c>
      <c r="F101" s="131">
        <f t="shared" si="21"/>
        <v>1.5267175572519083</v>
      </c>
      <c r="G101" s="131">
        <f t="shared" si="22"/>
        <v>1.5267175572519083</v>
      </c>
      <c r="H101" s="131">
        <f t="shared" si="23"/>
        <v>1.5267175572519083</v>
      </c>
      <c r="I101" s="131">
        <f t="shared" si="24"/>
        <v>1.1235955056179776</v>
      </c>
    </row>
    <row r="102" spans="1:9" x14ac:dyDescent="0.25">
      <c r="A102" s="19" t="s">
        <v>24</v>
      </c>
      <c r="B102" s="2"/>
      <c r="C102" s="2"/>
      <c r="D102" s="2"/>
      <c r="E102" s="2"/>
      <c r="F102" s="131">
        <f t="shared" si="21"/>
        <v>0</v>
      </c>
      <c r="G102" s="131">
        <f t="shared" si="22"/>
        <v>0</v>
      </c>
      <c r="H102" s="131">
        <f t="shared" si="23"/>
        <v>0</v>
      </c>
      <c r="I102" s="131">
        <f t="shared" si="24"/>
        <v>0</v>
      </c>
    </row>
    <row r="103" spans="1:9" x14ac:dyDescent="0.25">
      <c r="A103" s="19" t="s">
        <v>25</v>
      </c>
      <c r="B103" s="2"/>
      <c r="C103" s="2"/>
      <c r="D103" s="2"/>
      <c r="E103" s="2"/>
      <c r="F103" s="131">
        <f t="shared" si="21"/>
        <v>0</v>
      </c>
      <c r="G103" s="131">
        <f t="shared" si="22"/>
        <v>0</v>
      </c>
      <c r="H103" s="131">
        <f t="shared" si="23"/>
        <v>0</v>
      </c>
      <c r="I103" s="131">
        <f t="shared" si="24"/>
        <v>0</v>
      </c>
    </row>
    <row r="104" spans="1:9" x14ac:dyDescent="0.25">
      <c r="A104" s="19" t="s">
        <v>26</v>
      </c>
      <c r="B104" s="2"/>
      <c r="C104" s="2"/>
      <c r="D104" s="2"/>
      <c r="E104" s="2"/>
      <c r="F104" s="131">
        <f t="shared" si="21"/>
        <v>0</v>
      </c>
      <c r="G104" s="131">
        <f t="shared" si="22"/>
        <v>0</v>
      </c>
      <c r="H104" s="131">
        <f t="shared" si="23"/>
        <v>0</v>
      </c>
      <c r="I104" s="131">
        <f t="shared" si="24"/>
        <v>0</v>
      </c>
    </row>
    <row r="105" spans="1:9" x14ac:dyDescent="0.25">
      <c r="A105" s="19" t="s">
        <v>27</v>
      </c>
      <c r="B105" s="2">
        <v>1</v>
      </c>
      <c r="C105" s="2">
        <v>1</v>
      </c>
      <c r="D105" s="2">
        <v>1</v>
      </c>
      <c r="E105" s="2"/>
      <c r="F105" s="131">
        <f t="shared" si="21"/>
        <v>1.6666666666666667</v>
      </c>
      <c r="G105" s="131">
        <f t="shared" si="22"/>
        <v>1.6666666666666667</v>
      </c>
      <c r="H105" s="131">
        <f t="shared" si="23"/>
        <v>1.6666666666666667</v>
      </c>
      <c r="I105" s="131">
        <f t="shared" si="24"/>
        <v>0</v>
      </c>
    </row>
    <row r="106" spans="1:9" ht="31.5" x14ac:dyDescent="0.25">
      <c r="A106" s="19" t="s">
        <v>28</v>
      </c>
      <c r="B106" s="2"/>
      <c r="C106" s="2"/>
      <c r="D106" s="2"/>
      <c r="E106" s="2"/>
      <c r="F106" s="131">
        <f t="shared" si="21"/>
        <v>0</v>
      </c>
      <c r="G106" s="131">
        <f t="shared" si="22"/>
        <v>0</v>
      </c>
      <c r="H106" s="131">
        <f t="shared" si="23"/>
        <v>0</v>
      </c>
      <c r="I106" s="131">
        <f t="shared" si="24"/>
        <v>0</v>
      </c>
    </row>
    <row r="107" spans="1:9" x14ac:dyDescent="0.25">
      <c r="A107" s="19" t="s">
        <v>29</v>
      </c>
      <c r="B107" s="2"/>
      <c r="C107" s="2"/>
      <c r="D107" s="2"/>
      <c r="E107" s="2"/>
      <c r="F107" s="131">
        <f t="shared" si="21"/>
        <v>0</v>
      </c>
      <c r="G107" s="131">
        <f t="shared" si="22"/>
        <v>0</v>
      </c>
      <c r="H107" s="131">
        <f t="shared" si="23"/>
        <v>0</v>
      </c>
      <c r="I107" s="131">
        <f t="shared" si="24"/>
        <v>0</v>
      </c>
    </row>
    <row r="108" spans="1:9" ht="47.25" x14ac:dyDescent="0.25">
      <c r="A108" s="19" t="s">
        <v>30</v>
      </c>
      <c r="B108" s="2"/>
      <c r="C108" s="2"/>
      <c r="D108" s="2"/>
      <c r="E108" s="2"/>
      <c r="F108" s="131">
        <f t="shared" si="21"/>
        <v>0</v>
      </c>
      <c r="G108" s="131">
        <f t="shared" si="22"/>
        <v>0</v>
      </c>
      <c r="H108" s="131">
        <f t="shared" si="23"/>
        <v>0</v>
      </c>
      <c r="I108" s="131">
        <f t="shared" si="24"/>
        <v>0</v>
      </c>
    </row>
    <row r="109" spans="1:9" x14ac:dyDescent="0.25">
      <c r="A109" s="19" t="s">
        <v>31</v>
      </c>
      <c r="B109" s="2"/>
      <c r="C109" s="2"/>
      <c r="D109" s="2"/>
      <c r="E109" s="2"/>
      <c r="F109" s="131">
        <f t="shared" si="21"/>
        <v>0</v>
      </c>
      <c r="G109" s="131">
        <f t="shared" si="22"/>
        <v>0</v>
      </c>
      <c r="H109" s="131">
        <f t="shared" si="23"/>
        <v>0</v>
      </c>
      <c r="I109" s="131">
        <f t="shared" si="24"/>
        <v>0</v>
      </c>
    </row>
    <row r="110" spans="1:9" x14ac:dyDescent="0.25">
      <c r="A110" s="19" t="s">
        <v>32</v>
      </c>
      <c r="B110" s="2"/>
      <c r="C110" s="2"/>
      <c r="D110" s="2"/>
      <c r="E110" s="2"/>
      <c r="F110" s="131">
        <f t="shared" si="21"/>
        <v>0</v>
      </c>
      <c r="G110" s="131">
        <f t="shared" si="22"/>
        <v>0</v>
      </c>
      <c r="H110" s="131">
        <f t="shared" si="23"/>
        <v>0</v>
      </c>
      <c r="I110" s="131">
        <f t="shared" si="24"/>
        <v>0</v>
      </c>
    </row>
    <row r="111" spans="1:9" x14ac:dyDescent="0.25">
      <c r="A111" s="19" t="s">
        <v>33</v>
      </c>
      <c r="B111" s="2"/>
      <c r="C111" s="2"/>
      <c r="D111" s="2"/>
      <c r="E111" s="2"/>
      <c r="F111" s="131">
        <f>+IFERROR(B111/(C18+C49),0)*100</f>
        <v>0</v>
      </c>
      <c r="G111" s="131">
        <f t="shared" si="22"/>
        <v>0</v>
      </c>
      <c r="H111" s="131">
        <f t="shared" si="23"/>
        <v>0</v>
      </c>
      <c r="I111" s="131">
        <f t="shared" si="24"/>
        <v>0</v>
      </c>
    </row>
    <row r="112" spans="1:9" x14ac:dyDescent="0.25">
      <c r="A112" s="19" t="s">
        <v>34</v>
      </c>
      <c r="B112" s="2"/>
      <c r="C112" s="2"/>
      <c r="D112" s="2"/>
      <c r="E112" s="2"/>
      <c r="F112" s="131">
        <f t="shared" ref="F112:F124" si="25">+IFERROR(B112/(C19+C50),0)*100</f>
        <v>0</v>
      </c>
      <c r="G112" s="131">
        <f t="shared" ref="G112:G124" si="26">+IFERROR(C112/(D19+D50),0)*100</f>
        <v>0</v>
      </c>
      <c r="H112" s="131">
        <f t="shared" ref="H112:H124" si="27">+IFERROR(D112/(E19+E50),0)*100</f>
        <v>0</v>
      </c>
      <c r="I112" s="131">
        <f t="shared" ref="I112:I124" si="28">+IFERROR(E112/(F19+F50),0)*100</f>
        <v>0</v>
      </c>
    </row>
    <row r="113" spans="1:9" x14ac:dyDescent="0.25">
      <c r="A113" s="19" t="s">
        <v>35</v>
      </c>
      <c r="B113" s="2"/>
      <c r="C113" s="2"/>
      <c r="D113" s="2"/>
      <c r="E113" s="2"/>
      <c r="F113" s="131">
        <f t="shared" si="25"/>
        <v>0</v>
      </c>
      <c r="G113" s="131">
        <f t="shared" si="26"/>
        <v>0</v>
      </c>
      <c r="H113" s="131">
        <f t="shared" si="27"/>
        <v>0</v>
      </c>
      <c r="I113" s="131">
        <f t="shared" si="28"/>
        <v>0</v>
      </c>
    </row>
    <row r="114" spans="1:9" x14ac:dyDescent="0.25">
      <c r="A114" s="19" t="s">
        <v>36</v>
      </c>
      <c r="B114" s="2"/>
      <c r="C114" s="2"/>
      <c r="D114" s="2"/>
      <c r="E114" s="2"/>
      <c r="F114" s="131">
        <f t="shared" si="25"/>
        <v>0</v>
      </c>
      <c r="G114" s="131">
        <f t="shared" si="26"/>
        <v>0</v>
      </c>
      <c r="H114" s="131">
        <f t="shared" si="27"/>
        <v>0</v>
      </c>
      <c r="I114" s="131">
        <f t="shared" si="28"/>
        <v>0</v>
      </c>
    </row>
    <row r="115" spans="1:9" x14ac:dyDescent="0.25">
      <c r="A115" s="19" t="s">
        <v>37</v>
      </c>
      <c r="B115" s="2"/>
      <c r="C115" s="2"/>
      <c r="D115" s="2"/>
      <c r="E115" s="2"/>
      <c r="F115" s="131">
        <f t="shared" si="25"/>
        <v>0</v>
      </c>
      <c r="G115" s="131">
        <f t="shared" si="26"/>
        <v>0</v>
      </c>
      <c r="H115" s="131">
        <f t="shared" si="27"/>
        <v>0</v>
      </c>
      <c r="I115" s="131">
        <f t="shared" si="28"/>
        <v>0</v>
      </c>
    </row>
    <row r="116" spans="1:9" x14ac:dyDescent="0.25">
      <c r="A116" s="19" t="s">
        <v>38</v>
      </c>
      <c r="B116" s="2"/>
      <c r="C116" s="2"/>
      <c r="D116" s="2"/>
      <c r="E116" s="2"/>
      <c r="F116" s="131">
        <f t="shared" si="25"/>
        <v>0</v>
      </c>
      <c r="G116" s="131">
        <f t="shared" si="26"/>
        <v>0</v>
      </c>
      <c r="H116" s="131">
        <f t="shared" si="27"/>
        <v>0</v>
      </c>
      <c r="I116" s="131">
        <f t="shared" si="28"/>
        <v>0</v>
      </c>
    </row>
    <row r="117" spans="1:9" x14ac:dyDescent="0.25">
      <c r="A117" s="19" t="s">
        <v>39</v>
      </c>
      <c r="B117" s="2">
        <v>1</v>
      </c>
      <c r="C117" s="2">
        <v>1</v>
      </c>
      <c r="D117" s="2">
        <v>1</v>
      </c>
      <c r="E117" s="2">
        <v>1</v>
      </c>
      <c r="F117" s="131">
        <f t="shared" si="25"/>
        <v>2.4390243902439024</v>
      </c>
      <c r="G117" s="131">
        <f t="shared" si="26"/>
        <v>2.4390243902439024</v>
      </c>
      <c r="H117" s="131">
        <f t="shared" si="27"/>
        <v>2.4390243902439024</v>
      </c>
      <c r="I117" s="131">
        <f t="shared" si="28"/>
        <v>2.6315789473684208</v>
      </c>
    </row>
    <row r="118" spans="1:9" x14ac:dyDescent="0.25">
      <c r="A118" s="19" t="s">
        <v>40</v>
      </c>
      <c r="B118" s="2"/>
      <c r="C118" s="2"/>
      <c r="D118" s="2"/>
      <c r="E118" s="2"/>
      <c r="F118" s="131">
        <f t="shared" si="25"/>
        <v>0</v>
      </c>
      <c r="G118" s="131">
        <f t="shared" si="26"/>
        <v>0</v>
      </c>
      <c r="H118" s="131">
        <f t="shared" si="27"/>
        <v>0</v>
      </c>
      <c r="I118" s="131">
        <f t="shared" si="28"/>
        <v>0</v>
      </c>
    </row>
    <row r="119" spans="1:9" x14ac:dyDescent="0.25">
      <c r="A119" s="19" t="s">
        <v>41</v>
      </c>
      <c r="B119" s="2"/>
      <c r="C119" s="2"/>
      <c r="D119" s="2"/>
      <c r="E119" s="2"/>
      <c r="F119" s="131">
        <f t="shared" si="25"/>
        <v>0</v>
      </c>
      <c r="G119" s="131">
        <f t="shared" si="26"/>
        <v>0</v>
      </c>
      <c r="H119" s="131">
        <f t="shared" si="27"/>
        <v>0</v>
      </c>
      <c r="I119" s="131">
        <f t="shared" si="28"/>
        <v>0</v>
      </c>
    </row>
    <row r="120" spans="1:9" x14ac:dyDescent="0.25">
      <c r="A120" s="19" t="s">
        <v>42</v>
      </c>
      <c r="B120" s="2"/>
      <c r="C120" s="2"/>
      <c r="D120" s="2"/>
      <c r="E120" s="2"/>
      <c r="F120" s="131">
        <f t="shared" si="25"/>
        <v>0</v>
      </c>
      <c r="G120" s="131">
        <f t="shared" si="26"/>
        <v>0</v>
      </c>
      <c r="H120" s="131">
        <f t="shared" si="27"/>
        <v>0</v>
      </c>
      <c r="I120" s="131">
        <f t="shared" si="28"/>
        <v>0</v>
      </c>
    </row>
    <row r="121" spans="1:9" x14ac:dyDescent="0.25">
      <c r="A121" s="19" t="s">
        <v>43</v>
      </c>
      <c r="B121" s="2"/>
      <c r="C121" s="2"/>
      <c r="D121" s="2"/>
      <c r="E121" s="2"/>
      <c r="F121" s="131">
        <f t="shared" si="25"/>
        <v>0</v>
      </c>
      <c r="G121" s="131">
        <f t="shared" si="26"/>
        <v>0</v>
      </c>
      <c r="H121" s="131">
        <f t="shared" si="27"/>
        <v>0</v>
      </c>
      <c r="I121" s="131">
        <f t="shared" si="28"/>
        <v>0</v>
      </c>
    </row>
    <row r="122" spans="1:9" x14ac:dyDescent="0.25">
      <c r="A122" s="19" t="s">
        <v>44</v>
      </c>
      <c r="B122" s="2"/>
      <c r="C122" s="2"/>
      <c r="D122" s="2"/>
      <c r="E122" s="2"/>
      <c r="F122" s="131">
        <f t="shared" si="25"/>
        <v>0</v>
      </c>
      <c r="G122" s="131">
        <f t="shared" si="26"/>
        <v>0</v>
      </c>
      <c r="H122" s="131">
        <f t="shared" si="27"/>
        <v>0</v>
      </c>
      <c r="I122" s="131">
        <f t="shared" si="28"/>
        <v>0</v>
      </c>
    </row>
    <row r="123" spans="1:9" ht="31.5" x14ac:dyDescent="0.25">
      <c r="A123" s="33" t="s">
        <v>45</v>
      </c>
      <c r="B123" s="2"/>
      <c r="C123" s="2"/>
      <c r="D123" s="2"/>
      <c r="E123" s="2"/>
      <c r="F123" s="131">
        <f t="shared" si="25"/>
        <v>0</v>
      </c>
      <c r="G123" s="131">
        <f t="shared" si="26"/>
        <v>0</v>
      </c>
      <c r="H123" s="131">
        <f t="shared" si="27"/>
        <v>0</v>
      </c>
      <c r="I123" s="131">
        <f t="shared" si="28"/>
        <v>0</v>
      </c>
    </row>
    <row r="124" spans="1:9" x14ac:dyDescent="0.25">
      <c r="A124" s="127" t="s">
        <v>55</v>
      </c>
      <c r="B124" s="50">
        <f>SUM(B97:B123)</f>
        <v>26</v>
      </c>
      <c r="C124" s="50">
        <f>SUM(C97:C123)</f>
        <v>26</v>
      </c>
      <c r="D124" s="50">
        <f>SUM(D97:D123)</f>
        <v>25</v>
      </c>
      <c r="E124" s="50">
        <f>SUM(E97:E123)</f>
        <v>14</v>
      </c>
      <c r="F124" s="131">
        <f t="shared" si="25"/>
        <v>1.7663043478260869</v>
      </c>
      <c r="G124" s="131">
        <f t="shared" si="26"/>
        <v>1.7675050985723997</v>
      </c>
      <c r="H124" s="131">
        <f t="shared" si="27"/>
        <v>1.7099863201094392</v>
      </c>
      <c r="I124" s="131">
        <f t="shared" si="28"/>
        <v>1.2903225806451613</v>
      </c>
    </row>
    <row r="125" spans="1:9" x14ac:dyDescent="0.25">
      <c r="A125" s="24"/>
      <c r="B125" s="7"/>
      <c r="C125" s="7"/>
      <c r="D125" s="7"/>
      <c r="I125" s="7"/>
    </row>
    <row r="126" spans="1:9" x14ac:dyDescent="0.25">
      <c r="A126" s="24"/>
      <c r="B126" s="7"/>
      <c r="C126" s="7"/>
      <c r="D126" s="7"/>
      <c r="E126" s="7"/>
    </row>
    <row r="127" spans="1:9" x14ac:dyDescent="0.25">
      <c r="A127" s="24"/>
      <c r="B127" s="7"/>
      <c r="C127" s="7"/>
      <c r="D127" s="7"/>
      <c r="E127" s="7"/>
    </row>
    <row r="128" spans="1:9" x14ac:dyDescent="0.25">
      <c r="A128" s="24"/>
      <c r="B128" s="7"/>
      <c r="C128" s="7"/>
      <c r="D128" s="7"/>
      <c r="E128" s="7"/>
    </row>
    <row r="129" spans="1:5" x14ac:dyDescent="0.25">
      <c r="A129" s="24"/>
      <c r="B129" s="7"/>
      <c r="C129" s="7"/>
      <c r="D129" s="7"/>
      <c r="E129" s="7"/>
    </row>
    <row r="130" spans="1:5" x14ac:dyDescent="0.25">
      <c r="A130" s="24"/>
      <c r="B130" s="7"/>
      <c r="C130" s="7"/>
      <c r="D130" s="7"/>
      <c r="E130" s="7"/>
    </row>
    <row r="131" spans="1:5" x14ac:dyDescent="0.25">
      <c r="A131" s="10"/>
      <c r="B131" s="7"/>
      <c r="C131" s="7"/>
      <c r="D131" s="7"/>
      <c r="E131" s="7"/>
    </row>
    <row r="132" spans="1:5" x14ac:dyDescent="0.25">
      <c r="A132" s="24"/>
      <c r="B132" s="7"/>
      <c r="C132" s="7"/>
      <c r="D132" s="7"/>
      <c r="E132" s="7"/>
    </row>
  </sheetData>
  <mergeCells count="4">
    <mergeCell ref="A33:J33"/>
    <mergeCell ref="A64:E64"/>
    <mergeCell ref="A1:J1"/>
    <mergeCell ref="A2:J2"/>
  </mergeCells>
  <phoneticPr fontId="2" type="noConversion"/>
  <pageMargins left="0.75" right="0.75" top="1" bottom="1" header="0.4921259845" footer="0.4921259845"/>
  <pageSetup paperSize="9" fitToHeight="0" orientation="landscape" horizontalDpi="4294967295" verticalDpi="4294967295" r:id="rId1"/>
  <headerFooter alignWithMargins="0"/>
  <rowBreaks count="3" manualBreakCount="3">
    <brk id="32" max="16383" man="1"/>
    <brk id="63" max="16383" man="1"/>
    <brk id="9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7"/>
  <sheetViews>
    <sheetView zoomScaleNormal="100" zoomScaleSheetLayoutView="100" workbookViewId="0">
      <selection activeCell="C63" sqref="C63:F63"/>
    </sheetView>
  </sheetViews>
  <sheetFormatPr defaultRowHeight="15.75" x14ac:dyDescent="0.25"/>
  <cols>
    <col min="1" max="1" width="24.125" customWidth="1"/>
    <col min="2" max="10" width="10.625" customWidth="1"/>
  </cols>
  <sheetData>
    <row r="1" spans="1:12" ht="31.5" customHeight="1" x14ac:dyDescent="0.25">
      <c r="A1" s="453" t="s">
        <v>254</v>
      </c>
      <c r="B1" s="453"/>
      <c r="C1" s="453"/>
      <c r="D1" s="453"/>
      <c r="E1" s="453"/>
      <c r="F1" s="453"/>
      <c r="G1" s="453"/>
      <c r="H1" s="453"/>
      <c r="I1" s="453"/>
      <c r="J1" s="453"/>
      <c r="K1" s="177"/>
    </row>
    <row r="2" spans="1:12" ht="16.5" thickBot="1" x14ac:dyDescent="0.3">
      <c r="A2" s="447" t="s">
        <v>53</v>
      </c>
      <c r="B2" s="447"/>
      <c r="C2" s="447"/>
      <c r="D2" s="447"/>
      <c r="E2" s="447"/>
      <c r="F2" s="447"/>
      <c r="G2" s="447"/>
      <c r="H2" s="447"/>
      <c r="I2" s="447"/>
      <c r="J2" s="447"/>
      <c r="K2" s="16"/>
      <c r="L2" s="7"/>
    </row>
    <row r="3" spans="1:12" ht="32.25" thickBot="1" x14ac:dyDescent="0.3">
      <c r="A3" s="76" t="s">
        <v>66</v>
      </c>
      <c r="B3" s="77" t="s">
        <v>57</v>
      </c>
      <c r="C3" s="77" t="s">
        <v>58</v>
      </c>
      <c r="D3" s="78" t="s">
        <v>59</v>
      </c>
      <c r="E3" s="78" t="s">
        <v>60</v>
      </c>
      <c r="F3" s="78" t="s">
        <v>61</v>
      </c>
      <c r="G3" s="91" t="s">
        <v>62</v>
      </c>
      <c r="H3" s="91" t="s">
        <v>63</v>
      </c>
      <c r="I3" s="91" t="s">
        <v>64</v>
      </c>
      <c r="J3" s="92" t="s">
        <v>65</v>
      </c>
      <c r="K3" s="16"/>
      <c r="L3" s="7"/>
    </row>
    <row r="4" spans="1:12" ht="31.5" x14ac:dyDescent="0.25">
      <c r="A4" s="74" t="s">
        <v>19</v>
      </c>
      <c r="B4" s="75">
        <v>12</v>
      </c>
      <c r="C4" s="75">
        <v>10</v>
      </c>
      <c r="D4" s="75">
        <v>10</v>
      </c>
      <c r="E4" s="75">
        <v>8</v>
      </c>
      <c r="F4" s="75">
        <v>8</v>
      </c>
      <c r="G4" s="128">
        <f>IFERROR(C4/B4,0)</f>
        <v>0.83333333333333337</v>
      </c>
      <c r="H4" s="128">
        <f>IFERROR(E4/D4,0)</f>
        <v>0.8</v>
      </c>
      <c r="I4" s="128">
        <f>IFERROR(F4/E4,0)</f>
        <v>1</v>
      </c>
      <c r="J4" s="128">
        <f>IFERROR(F4/B4,0)</f>
        <v>0.66666666666666663</v>
      </c>
      <c r="K4" s="16"/>
      <c r="L4" s="7"/>
    </row>
    <row r="5" spans="1:12" x14ac:dyDescent="0.25">
      <c r="A5" s="19" t="s">
        <v>20</v>
      </c>
      <c r="B5" s="2">
        <v>15</v>
      </c>
      <c r="C5" s="2">
        <v>28</v>
      </c>
      <c r="D5" s="2">
        <v>26</v>
      </c>
      <c r="E5" s="2">
        <v>15</v>
      </c>
      <c r="F5" s="2">
        <v>15</v>
      </c>
      <c r="G5" s="129">
        <f t="shared" ref="G5:G22" si="0">IFERROR(C5/B5,0)</f>
        <v>1.8666666666666667</v>
      </c>
      <c r="H5" s="129">
        <f t="shared" ref="H5:H22" si="1">IFERROR(E5/D5,0)</f>
        <v>0.57692307692307687</v>
      </c>
      <c r="I5" s="129">
        <f t="shared" ref="I5:I22" si="2">IFERROR(F5/E5,0)</f>
        <v>1</v>
      </c>
      <c r="J5" s="129">
        <f t="shared" ref="J5:J22" si="3">IFERROR(F5/B5,0)</f>
        <v>1</v>
      </c>
      <c r="K5" s="16"/>
      <c r="L5" s="7"/>
    </row>
    <row r="6" spans="1:12" x14ac:dyDescent="0.25">
      <c r="A6" s="19" t="s">
        <v>21</v>
      </c>
      <c r="B6" s="2"/>
      <c r="C6" s="2"/>
      <c r="D6" s="2"/>
      <c r="E6" s="2"/>
      <c r="F6" s="2"/>
      <c r="G6" s="129">
        <f t="shared" si="0"/>
        <v>0</v>
      </c>
      <c r="H6" s="129">
        <f t="shared" si="1"/>
        <v>0</v>
      </c>
      <c r="I6" s="129">
        <f t="shared" si="2"/>
        <v>0</v>
      </c>
      <c r="J6" s="129">
        <f t="shared" si="3"/>
        <v>0</v>
      </c>
      <c r="K6" s="16"/>
      <c r="L6" s="7"/>
    </row>
    <row r="7" spans="1:12" ht="31.5" x14ac:dyDescent="0.25">
      <c r="A7" s="19" t="s">
        <v>22</v>
      </c>
      <c r="B7" s="2">
        <v>3</v>
      </c>
      <c r="C7" s="2">
        <v>7</v>
      </c>
      <c r="D7" s="2">
        <v>7</v>
      </c>
      <c r="E7" s="2">
        <v>5</v>
      </c>
      <c r="F7" s="2">
        <v>5</v>
      </c>
      <c r="G7" s="129">
        <f t="shared" si="0"/>
        <v>2.3333333333333335</v>
      </c>
      <c r="H7" s="129">
        <f t="shared" si="1"/>
        <v>0.7142857142857143</v>
      </c>
      <c r="I7" s="129">
        <f t="shared" si="2"/>
        <v>1</v>
      </c>
      <c r="J7" s="129">
        <f t="shared" si="3"/>
        <v>1.6666666666666667</v>
      </c>
      <c r="K7" s="16"/>
      <c r="L7" s="7"/>
    </row>
    <row r="8" spans="1:12" x14ac:dyDescent="0.25">
      <c r="A8" s="19" t="s">
        <v>23</v>
      </c>
      <c r="B8" s="2">
        <v>1</v>
      </c>
      <c r="C8" s="2">
        <v>7</v>
      </c>
      <c r="D8" s="2">
        <v>7</v>
      </c>
      <c r="E8" s="2">
        <v>4</v>
      </c>
      <c r="F8" s="2">
        <v>3</v>
      </c>
      <c r="G8" s="129">
        <f t="shared" si="0"/>
        <v>7</v>
      </c>
      <c r="H8" s="129">
        <f t="shared" si="1"/>
        <v>0.5714285714285714</v>
      </c>
      <c r="I8" s="129">
        <f t="shared" si="2"/>
        <v>0.75</v>
      </c>
      <c r="J8" s="129">
        <f t="shared" si="3"/>
        <v>3</v>
      </c>
      <c r="K8" s="16"/>
      <c r="L8" s="7"/>
    </row>
    <row r="9" spans="1:12" x14ac:dyDescent="0.25">
      <c r="A9" s="19" t="s">
        <v>24</v>
      </c>
      <c r="B9" s="2"/>
      <c r="C9" s="2"/>
      <c r="D9" s="2"/>
      <c r="E9" s="2"/>
      <c r="F9" s="2"/>
      <c r="G9" s="129">
        <f t="shared" si="0"/>
        <v>0</v>
      </c>
      <c r="H9" s="129">
        <f t="shared" si="1"/>
        <v>0</v>
      </c>
      <c r="I9" s="129">
        <f t="shared" si="2"/>
        <v>0</v>
      </c>
      <c r="J9" s="129">
        <f t="shared" si="3"/>
        <v>0</v>
      </c>
      <c r="K9" s="16"/>
      <c r="L9" s="7"/>
    </row>
    <row r="10" spans="1:12" x14ac:dyDescent="0.25">
      <c r="A10" s="19" t="s">
        <v>25</v>
      </c>
      <c r="B10" s="2"/>
      <c r="C10" s="2"/>
      <c r="D10" s="2"/>
      <c r="E10" s="2"/>
      <c r="F10" s="2"/>
      <c r="G10" s="129">
        <f t="shared" si="0"/>
        <v>0</v>
      </c>
      <c r="H10" s="129">
        <f t="shared" si="1"/>
        <v>0</v>
      </c>
      <c r="I10" s="129">
        <f t="shared" si="2"/>
        <v>0</v>
      </c>
      <c r="J10" s="129">
        <f t="shared" si="3"/>
        <v>0</v>
      </c>
      <c r="K10" s="16"/>
      <c r="L10" s="7"/>
    </row>
    <row r="11" spans="1:12" x14ac:dyDescent="0.25">
      <c r="A11" s="19" t="s">
        <v>26</v>
      </c>
      <c r="B11" s="2">
        <v>4</v>
      </c>
      <c r="C11" s="2">
        <v>1</v>
      </c>
      <c r="D11" s="2">
        <v>0</v>
      </c>
      <c r="E11" s="2">
        <v>0</v>
      </c>
      <c r="F11" s="2">
        <v>0</v>
      </c>
      <c r="G11" s="129">
        <f t="shared" si="0"/>
        <v>0.25</v>
      </c>
      <c r="H11" s="129">
        <f t="shared" si="1"/>
        <v>0</v>
      </c>
      <c r="I11" s="129">
        <f t="shared" si="2"/>
        <v>0</v>
      </c>
      <c r="J11" s="129">
        <f t="shared" si="3"/>
        <v>0</v>
      </c>
      <c r="K11" s="16"/>
      <c r="L11" s="7"/>
    </row>
    <row r="12" spans="1:12" x14ac:dyDescent="0.25">
      <c r="A12" s="19" t="s">
        <v>27</v>
      </c>
      <c r="B12" s="32">
        <v>4</v>
      </c>
      <c r="C12" s="32">
        <v>3</v>
      </c>
      <c r="D12" s="32">
        <v>3</v>
      </c>
      <c r="E12" s="32">
        <v>3</v>
      </c>
      <c r="F12" s="32">
        <v>3</v>
      </c>
      <c r="G12" s="129">
        <f t="shared" si="0"/>
        <v>0.75</v>
      </c>
      <c r="H12" s="129">
        <f t="shared" si="1"/>
        <v>1</v>
      </c>
      <c r="I12" s="129">
        <f t="shared" si="2"/>
        <v>1</v>
      </c>
      <c r="J12" s="129">
        <f t="shared" si="3"/>
        <v>0.75</v>
      </c>
      <c r="K12" s="16"/>
      <c r="L12" s="7"/>
    </row>
    <row r="13" spans="1:12" ht="31.5" x14ac:dyDescent="0.25">
      <c r="A13" s="19" t="s">
        <v>28</v>
      </c>
      <c r="B13" s="33">
        <v>4</v>
      </c>
      <c r="C13" s="33">
        <v>8</v>
      </c>
      <c r="D13" s="32">
        <v>8</v>
      </c>
      <c r="E13" s="32">
        <v>6</v>
      </c>
      <c r="F13" s="32">
        <v>6</v>
      </c>
      <c r="G13" s="129">
        <f t="shared" si="0"/>
        <v>2</v>
      </c>
      <c r="H13" s="129">
        <f t="shared" si="1"/>
        <v>0.75</v>
      </c>
      <c r="I13" s="129">
        <f t="shared" si="2"/>
        <v>1</v>
      </c>
      <c r="J13" s="129">
        <f t="shared" si="3"/>
        <v>1.5</v>
      </c>
      <c r="K13" s="16"/>
      <c r="L13" s="7"/>
    </row>
    <row r="14" spans="1:12" x14ac:dyDescent="0.25">
      <c r="A14" s="19" t="s">
        <v>29</v>
      </c>
      <c r="B14" s="2"/>
      <c r="C14" s="2"/>
      <c r="D14" s="2"/>
      <c r="E14" s="2"/>
      <c r="F14" s="2"/>
      <c r="G14" s="129">
        <f t="shared" si="0"/>
        <v>0</v>
      </c>
      <c r="H14" s="129">
        <f t="shared" si="1"/>
        <v>0</v>
      </c>
      <c r="I14" s="129">
        <f t="shared" si="2"/>
        <v>0</v>
      </c>
      <c r="J14" s="129">
        <f t="shared" si="3"/>
        <v>0</v>
      </c>
      <c r="K14" s="16"/>
      <c r="L14" s="7"/>
    </row>
    <row r="15" spans="1:12" ht="47.25" x14ac:dyDescent="0.25">
      <c r="A15" s="19" t="s">
        <v>30</v>
      </c>
      <c r="B15" s="2"/>
      <c r="C15" s="2"/>
      <c r="D15" s="2"/>
      <c r="E15" s="2"/>
      <c r="F15" s="2"/>
      <c r="G15" s="129">
        <f t="shared" si="0"/>
        <v>0</v>
      </c>
      <c r="H15" s="129">
        <f t="shared" si="1"/>
        <v>0</v>
      </c>
      <c r="I15" s="129">
        <f t="shared" si="2"/>
        <v>0</v>
      </c>
      <c r="J15" s="129">
        <f t="shared" si="3"/>
        <v>0</v>
      </c>
      <c r="K15" s="16"/>
      <c r="L15" s="7"/>
    </row>
    <row r="16" spans="1:12" x14ac:dyDescent="0.25">
      <c r="A16" s="19" t="s">
        <v>31</v>
      </c>
      <c r="B16" s="2"/>
      <c r="C16" s="2"/>
      <c r="D16" s="2"/>
      <c r="E16" s="2"/>
      <c r="F16" s="2"/>
      <c r="G16" s="129">
        <f t="shared" si="0"/>
        <v>0</v>
      </c>
      <c r="H16" s="129">
        <f t="shared" si="1"/>
        <v>0</v>
      </c>
      <c r="I16" s="129">
        <f t="shared" si="2"/>
        <v>0</v>
      </c>
      <c r="J16" s="129">
        <f t="shared" si="3"/>
        <v>0</v>
      </c>
      <c r="K16" s="16"/>
      <c r="L16" s="7"/>
    </row>
    <row r="17" spans="1:12" x14ac:dyDescent="0.25">
      <c r="A17" s="19" t="s">
        <v>32</v>
      </c>
      <c r="B17" s="2"/>
      <c r="C17" s="2"/>
      <c r="D17" s="2"/>
      <c r="E17" s="2"/>
      <c r="F17" s="2"/>
      <c r="G17" s="129">
        <f t="shared" si="0"/>
        <v>0</v>
      </c>
      <c r="H17" s="129">
        <f t="shared" si="1"/>
        <v>0</v>
      </c>
      <c r="I17" s="129">
        <f t="shared" si="2"/>
        <v>0</v>
      </c>
      <c r="J17" s="129">
        <f t="shared" si="3"/>
        <v>0</v>
      </c>
      <c r="K17" s="16"/>
      <c r="L17" s="7"/>
    </row>
    <row r="18" spans="1:12" x14ac:dyDescent="0.25">
      <c r="A18" s="19" t="s">
        <v>33</v>
      </c>
      <c r="B18" s="2"/>
      <c r="C18" s="2"/>
      <c r="D18" s="2"/>
      <c r="E18" s="2"/>
      <c r="F18" s="2"/>
      <c r="G18" s="129">
        <f t="shared" si="0"/>
        <v>0</v>
      </c>
      <c r="H18" s="129">
        <f t="shared" si="1"/>
        <v>0</v>
      </c>
      <c r="I18" s="129">
        <f t="shared" si="2"/>
        <v>0</v>
      </c>
      <c r="J18" s="129">
        <f t="shared" si="3"/>
        <v>0</v>
      </c>
      <c r="K18" s="16"/>
      <c r="L18" s="7"/>
    </row>
    <row r="19" spans="1:12" x14ac:dyDescent="0.25">
      <c r="A19" s="19" t="s">
        <v>34</v>
      </c>
      <c r="B19" s="2"/>
      <c r="C19" s="2"/>
      <c r="D19" s="2"/>
      <c r="E19" s="2"/>
      <c r="F19" s="2"/>
      <c r="G19" s="129">
        <f t="shared" si="0"/>
        <v>0</v>
      </c>
      <c r="H19" s="129">
        <f t="shared" si="1"/>
        <v>0</v>
      </c>
      <c r="I19" s="129">
        <f t="shared" si="2"/>
        <v>0</v>
      </c>
      <c r="J19" s="129">
        <f t="shared" si="3"/>
        <v>0</v>
      </c>
      <c r="K19" s="16"/>
      <c r="L19" s="7"/>
    </row>
    <row r="20" spans="1:12" x14ac:dyDescent="0.25">
      <c r="A20" s="19" t="s">
        <v>35</v>
      </c>
      <c r="B20" s="2"/>
      <c r="C20" s="2"/>
      <c r="D20" s="2"/>
      <c r="E20" s="2"/>
      <c r="F20" s="2"/>
      <c r="G20" s="129">
        <f t="shared" si="0"/>
        <v>0</v>
      </c>
      <c r="H20" s="129">
        <f t="shared" si="1"/>
        <v>0</v>
      </c>
      <c r="I20" s="129">
        <f t="shared" si="2"/>
        <v>0</v>
      </c>
      <c r="J20" s="129">
        <f t="shared" si="3"/>
        <v>0</v>
      </c>
      <c r="K20" s="11"/>
      <c r="L20" s="7"/>
    </row>
    <row r="21" spans="1:12" x14ac:dyDescent="0.25">
      <c r="A21" s="19" t="s">
        <v>36</v>
      </c>
      <c r="B21" s="2"/>
      <c r="C21" s="2"/>
      <c r="D21" s="2"/>
      <c r="E21" s="2"/>
      <c r="F21" s="2"/>
      <c r="G21" s="129">
        <f t="shared" si="0"/>
        <v>0</v>
      </c>
      <c r="H21" s="129">
        <f t="shared" si="1"/>
        <v>0</v>
      </c>
      <c r="I21" s="129">
        <f t="shared" si="2"/>
        <v>0</v>
      </c>
      <c r="J21" s="129">
        <f t="shared" si="3"/>
        <v>0</v>
      </c>
      <c r="K21" s="16"/>
      <c r="L21" s="7"/>
    </row>
    <row r="22" spans="1:12" x14ac:dyDescent="0.25">
      <c r="A22" s="19" t="s">
        <v>37</v>
      </c>
      <c r="B22" s="2"/>
      <c r="C22" s="2"/>
      <c r="D22" s="2"/>
      <c r="E22" s="2"/>
      <c r="F22" s="2"/>
      <c r="G22" s="129">
        <f t="shared" si="0"/>
        <v>0</v>
      </c>
      <c r="H22" s="129">
        <f t="shared" si="1"/>
        <v>0</v>
      </c>
      <c r="I22" s="129">
        <f t="shared" si="2"/>
        <v>0</v>
      </c>
      <c r="J22" s="129">
        <f t="shared" si="3"/>
        <v>0</v>
      </c>
      <c r="K22" s="16"/>
      <c r="L22" s="7"/>
    </row>
    <row r="23" spans="1:12" x14ac:dyDescent="0.25">
      <c r="A23" s="19" t="s">
        <v>38</v>
      </c>
      <c r="B23" s="2"/>
      <c r="C23" s="2"/>
      <c r="D23" s="2"/>
      <c r="E23" s="2"/>
      <c r="F23" s="2"/>
      <c r="G23" s="129">
        <f t="shared" ref="G23:G31" si="4">IFERROR(C23/B23,0)</f>
        <v>0</v>
      </c>
      <c r="H23" s="129">
        <f t="shared" ref="H23:H31" si="5">IFERROR(E23/D23,0)</f>
        <v>0</v>
      </c>
      <c r="I23" s="129">
        <f t="shared" ref="I23:I31" si="6">IFERROR(F23/E23,0)</f>
        <v>0</v>
      </c>
      <c r="J23" s="129">
        <f t="shared" ref="J23:J31" si="7">IFERROR(F23/B23,0)</f>
        <v>0</v>
      </c>
      <c r="K23" s="16"/>
      <c r="L23" s="7"/>
    </row>
    <row r="24" spans="1:12" x14ac:dyDescent="0.25">
      <c r="A24" s="19" t="s">
        <v>39</v>
      </c>
      <c r="B24" s="2">
        <v>1</v>
      </c>
      <c r="C24" s="2">
        <v>1</v>
      </c>
      <c r="D24" s="2">
        <v>1</v>
      </c>
      <c r="E24" s="2">
        <v>1</v>
      </c>
      <c r="F24" s="2">
        <v>1</v>
      </c>
      <c r="G24" s="129">
        <f t="shared" si="4"/>
        <v>1</v>
      </c>
      <c r="H24" s="129">
        <f t="shared" si="5"/>
        <v>1</v>
      </c>
      <c r="I24" s="129">
        <f t="shared" si="6"/>
        <v>1</v>
      </c>
      <c r="J24" s="129">
        <f t="shared" si="7"/>
        <v>1</v>
      </c>
      <c r="K24" s="16"/>
      <c r="L24" s="7"/>
    </row>
    <row r="25" spans="1:12" x14ac:dyDescent="0.25">
      <c r="A25" s="19" t="s">
        <v>40</v>
      </c>
      <c r="B25" s="2"/>
      <c r="C25" s="2"/>
      <c r="D25" s="2"/>
      <c r="E25" s="2"/>
      <c r="F25" s="2"/>
      <c r="G25" s="129">
        <f t="shared" si="4"/>
        <v>0</v>
      </c>
      <c r="H25" s="129">
        <f t="shared" si="5"/>
        <v>0</v>
      </c>
      <c r="I25" s="129">
        <f t="shared" si="6"/>
        <v>0</v>
      </c>
      <c r="J25" s="129">
        <f t="shared" si="7"/>
        <v>0</v>
      </c>
      <c r="K25" s="16"/>
      <c r="L25" s="7"/>
    </row>
    <row r="26" spans="1:12" x14ac:dyDescent="0.25">
      <c r="A26" s="19" t="s">
        <v>41</v>
      </c>
      <c r="B26" s="2"/>
      <c r="C26" s="2"/>
      <c r="D26" s="2"/>
      <c r="E26" s="2"/>
      <c r="F26" s="2"/>
      <c r="G26" s="129">
        <f t="shared" si="4"/>
        <v>0</v>
      </c>
      <c r="H26" s="129">
        <f t="shared" si="5"/>
        <v>0</v>
      </c>
      <c r="I26" s="129">
        <f t="shared" si="6"/>
        <v>0</v>
      </c>
      <c r="J26" s="129">
        <f t="shared" si="7"/>
        <v>0</v>
      </c>
      <c r="K26" s="16"/>
      <c r="L26" s="7"/>
    </row>
    <row r="27" spans="1:12" x14ac:dyDescent="0.25">
      <c r="A27" s="19" t="s">
        <v>42</v>
      </c>
      <c r="B27" s="2"/>
      <c r="C27" s="2"/>
      <c r="D27" s="2"/>
      <c r="E27" s="2"/>
      <c r="F27" s="2"/>
      <c r="G27" s="129">
        <f t="shared" si="4"/>
        <v>0</v>
      </c>
      <c r="H27" s="129">
        <f t="shared" si="5"/>
        <v>0</v>
      </c>
      <c r="I27" s="129">
        <f t="shared" si="6"/>
        <v>0</v>
      </c>
      <c r="J27" s="129">
        <f t="shared" si="7"/>
        <v>0</v>
      </c>
      <c r="K27" s="16"/>
      <c r="L27" s="7"/>
    </row>
    <row r="28" spans="1:12" x14ac:dyDescent="0.25">
      <c r="A28" s="19" t="s">
        <v>43</v>
      </c>
      <c r="B28" s="2"/>
      <c r="C28" s="2"/>
      <c r="D28" s="2"/>
      <c r="E28" s="2"/>
      <c r="F28" s="2"/>
      <c r="G28" s="129">
        <f t="shared" si="4"/>
        <v>0</v>
      </c>
      <c r="H28" s="129">
        <f t="shared" si="5"/>
        <v>0</v>
      </c>
      <c r="I28" s="129">
        <f t="shared" si="6"/>
        <v>0</v>
      </c>
      <c r="J28" s="129">
        <f t="shared" si="7"/>
        <v>0</v>
      </c>
      <c r="K28" s="16"/>
      <c r="L28" s="7"/>
    </row>
    <row r="29" spans="1:12" x14ac:dyDescent="0.25">
      <c r="A29" s="19" t="s">
        <v>44</v>
      </c>
      <c r="B29" s="2">
        <v>4</v>
      </c>
      <c r="C29" s="2">
        <v>1</v>
      </c>
      <c r="D29" s="2">
        <v>1</v>
      </c>
      <c r="E29" s="2">
        <v>1</v>
      </c>
      <c r="F29" s="2">
        <v>1</v>
      </c>
      <c r="G29" s="129">
        <f t="shared" si="4"/>
        <v>0.25</v>
      </c>
      <c r="H29" s="129">
        <f t="shared" si="5"/>
        <v>1</v>
      </c>
      <c r="I29" s="129">
        <f t="shared" si="6"/>
        <v>1</v>
      </c>
      <c r="J29" s="129">
        <f t="shared" si="7"/>
        <v>0.25</v>
      </c>
      <c r="K29" s="16"/>
      <c r="L29" s="7"/>
    </row>
    <row r="30" spans="1:12" ht="31.5" x14ac:dyDescent="0.25">
      <c r="A30" s="33" t="s">
        <v>45</v>
      </c>
      <c r="B30" s="32">
        <v>4</v>
      </c>
      <c r="C30" s="32">
        <v>3</v>
      </c>
      <c r="D30" s="32">
        <v>2</v>
      </c>
      <c r="E30" s="32">
        <v>2</v>
      </c>
      <c r="F30" s="32">
        <v>2</v>
      </c>
      <c r="G30" s="129">
        <f t="shared" si="4"/>
        <v>0.75</v>
      </c>
      <c r="H30" s="129">
        <f t="shared" si="5"/>
        <v>1</v>
      </c>
      <c r="I30" s="129">
        <f t="shared" si="6"/>
        <v>1</v>
      </c>
      <c r="J30" s="129">
        <f t="shared" si="7"/>
        <v>0.5</v>
      </c>
      <c r="K30" s="16"/>
      <c r="L30" s="7"/>
    </row>
    <row r="31" spans="1:12" x14ac:dyDescent="0.25">
      <c r="A31" s="126" t="s">
        <v>55</v>
      </c>
      <c r="B31" s="50">
        <f>SUM(B4:B30)</f>
        <v>52</v>
      </c>
      <c r="C31" s="50">
        <f>SUM(C4:C30)</f>
        <v>69</v>
      </c>
      <c r="D31" s="50">
        <f>SUM(D4:D30)</f>
        <v>65</v>
      </c>
      <c r="E31" s="50">
        <f>SUM(E4:E30)</f>
        <v>45</v>
      </c>
      <c r="F31" s="50">
        <f>SUM(F4:F30)</f>
        <v>44</v>
      </c>
      <c r="G31" s="129">
        <f t="shared" si="4"/>
        <v>1.3269230769230769</v>
      </c>
      <c r="H31" s="129">
        <f t="shared" si="5"/>
        <v>0.69230769230769229</v>
      </c>
      <c r="I31" s="129">
        <f t="shared" si="6"/>
        <v>0.97777777777777775</v>
      </c>
      <c r="J31" s="129">
        <f t="shared" si="7"/>
        <v>0.84615384615384615</v>
      </c>
      <c r="K31" s="16"/>
      <c r="L31" s="7"/>
    </row>
    <row r="32" spans="1:12" x14ac:dyDescent="0.25">
      <c r="A32" s="11"/>
      <c r="B32" s="7"/>
      <c r="C32" s="7"/>
      <c r="D32" s="7"/>
      <c r="E32" s="7"/>
      <c r="F32" s="7"/>
      <c r="G32" s="7"/>
      <c r="H32" s="7"/>
      <c r="I32" s="7"/>
      <c r="J32" s="7"/>
      <c r="K32" s="16"/>
      <c r="L32" s="7"/>
    </row>
    <row r="33" spans="1:12" ht="16.5" thickBot="1" x14ac:dyDescent="0.3">
      <c r="A33" s="447" t="s">
        <v>54</v>
      </c>
      <c r="B33" s="447"/>
      <c r="C33" s="447"/>
      <c r="D33" s="447"/>
      <c r="E33" s="447"/>
      <c r="F33" s="447"/>
      <c r="G33" s="447"/>
      <c r="H33" s="447"/>
      <c r="I33" s="447"/>
      <c r="J33" s="447"/>
      <c r="K33" s="16"/>
      <c r="L33" s="7"/>
    </row>
    <row r="34" spans="1:12" ht="32.25" thickBot="1" x14ac:dyDescent="0.3">
      <c r="A34" s="76" t="s">
        <v>66</v>
      </c>
      <c r="B34" s="77" t="s">
        <v>57</v>
      </c>
      <c r="C34" s="77" t="s">
        <v>58</v>
      </c>
      <c r="D34" s="78" t="s">
        <v>59</v>
      </c>
      <c r="E34" s="78" t="s">
        <v>60</v>
      </c>
      <c r="F34" s="78" t="s">
        <v>61</v>
      </c>
      <c r="G34" s="91" t="s">
        <v>62</v>
      </c>
      <c r="H34" s="91" t="s">
        <v>63</v>
      </c>
      <c r="I34" s="91" t="s">
        <v>64</v>
      </c>
      <c r="J34" s="92" t="s">
        <v>65</v>
      </c>
      <c r="K34" s="16"/>
      <c r="L34" s="7"/>
    </row>
    <row r="35" spans="1:12" ht="31.5" x14ac:dyDescent="0.25">
      <c r="A35" s="74" t="s">
        <v>19</v>
      </c>
      <c r="B35" s="75">
        <v>5</v>
      </c>
      <c r="C35" s="75">
        <v>12</v>
      </c>
      <c r="D35" s="75">
        <v>12</v>
      </c>
      <c r="E35" s="75">
        <v>12</v>
      </c>
      <c r="F35" s="75">
        <v>9</v>
      </c>
      <c r="G35" s="128">
        <f>IFERROR(C35/B35,0)</f>
        <v>2.4</v>
      </c>
      <c r="H35" s="128">
        <f>IFERROR(E35/D35,0)</f>
        <v>1</v>
      </c>
      <c r="I35" s="128">
        <f>IFERROR(F35/E35,0)</f>
        <v>0.75</v>
      </c>
      <c r="J35" s="128">
        <f>IFERROR(F35/B35,0)</f>
        <v>1.8</v>
      </c>
      <c r="K35" s="16"/>
      <c r="L35" s="7"/>
    </row>
    <row r="36" spans="1:12" ht="20.25" customHeight="1" x14ac:dyDescent="0.25">
      <c r="A36" s="19" t="s">
        <v>20</v>
      </c>
      <c r="B36" s="2">
        <v>4</v>
      </c>
      <c r="C36" s="2">
        <v>6</v>
      </c>
      <c r="D36" s="2">
        <v>5</v>
      </c>
      <c r="E36" s="2">
        <v>5</v>
      </c>
      <c r="F36" s="2">
        <v>5</v>
      </c>
      <c r="G36" s="129">
        <f t="shared" ref="G36:G46" si="8">IFERROR(C36/B36,0)</f>
        <v>1.5</v>
      </c>
      <c r="H36" s="129">
        <f t="shared" ref="H36:H46" si="9">IFERROR(E36/D36,0)</f>
        <v>1</v>
      </c>
      <c r="I36" s="129">
        <f t="shared" ref="I36:I46" si="10">IFERROR(F36/E36,0)</f>
        <v>1</v>
      </c>
      <c r="J36" s="129">
        <f t="shared" ref="J36:J46" si="11">IFERROR(F36/B36,0)</f>
        <v>1.25</v>
      </c>
      <c r="K36" s="16"/>
      <c r="L36" s="7"/>
    </row>
    <row r="37" spans="1:12" x14ac:dyDescent="0.25">
      <c r="A37" s="19" t="s">
        <v>21</v>
      </c>
      <c r="B37" s="2"/>
      <c r="C37" s="2"/>
      <c r="D37" s="2"/>
      <c r="E37" s="2"/>
      <c r="F37" s="2"/>
      <c r="G37" s="129">
        <f t="shared" si="8"/>
        <v>0</v>
      </c>
      <c r="H37" s="129">
        <f t="shared" si="9"/>
        <v>0</v>
      </c>
      <c r="I37" s="129">
        <f t="shared" si="10"/>
        <v>0</v>
      </c>
      <c r="J37" s="129">
        <f t="shared" si="11"/>
        <v>0</v>
      </c>
      <c r="K37" s="16"/>
      <c r="L37" s="7"/>
    </row>
    <row r="38" spans="1:12" ht="31.5" x14ac:dyDescent="0.25">
      <c r="A38" s="19" t="s">
        <v>22</v>
      </c>
      <c r="B38" s="2"/>
      <c r="C38" s="2"/>
      <c r="D38" s="2"/>
      <c r="E38" s="2"/>
      <c r="F38" s="2"/>
      <c r="G38" s="129">
        <f t="shared" si="8"/>
        <v>0</v>
      </c>
      <c r="H38" s="129">
        <f t="shared" si="9"/>
        <v>0</v>
      </c>
      <c r="I38" s="129">
        <f t="shared" si="10"/>
        <v>0</v>
      </c>
      <c r="J38" s="129">
        <f t="shared" si="11"/>
        <v>0</v>
      </c>
      <c r="K38" s="12"/>
    </row>
    <row r="39" spans="1:12" ht="19.5" customHeight="1" x14ac:dyDescent="0.25">
      <c r="A39" s="19" t="s">
        <v>23</v>
      </c>
      <c r="B39" s="2">
        <v>1</v>
      </c>
      <c r="C39" s="2">
        <v>1</v>
      </c>
      <c r="D39" s="2">
        <v>1</v>
      </c>
      <c r="E39" s="2">
        <v>1</v>
      </c>
      <c r="F39" s="2">
        <v>1</v>
      </c>
      <c r="G39" s="129">
        <f t="shared" si="8"/>
        <v>1</v>
      </c>
      <c r="H39" s="129">
        <f t="shared" si="9"/>
        <v>1</v>
      </c>
      <c r="I39" s="129">
        <f t="shared" si="10"/>
        <v>1</v>
      </c>
      <c r="J39" s="129">
        <f t="shared" si="11"/>
        <v>1</v>
      </c>
      <c r="K39" s="12"/>
    </row>
    <row r="40" spans="1:12" ht="20.25" customHeight="1" x14ac:dyDescent="0.25">
      <c r="A40" s="19" t="s">
        <v>24</v>
      </c>
      <c r="B40" s="2"/>
      <c r="C40" s="2"/>
      <c r="D40" s="2"/>
      <c r="E40" s="2"/>
      <c r="F40" s="2"/>
      <c r="G40" s="129">
        <f t="shared" si="8"/>
        <v>0</v>
      </c>
      <c r="H40" s="129">
        <f t="shared" si="9"/>
        <v>0</v>
      </c>
      <c r="I40" s="129">
        <f t="shared" si="10"/>
        <v>0</v>
      </c>
      <c r="J40" s="129">
        <f t="shared" si="11"/>
        <v>0</v>
      </c>
      <c r="K40" s="12"/>
    </row>
    <row r="41" spans="1:12" ht="19.5" customHeight="1" x14ac:dyDescent="0.25">
      <c r="A41" s="19" t="s">
        <v>25</v>
      </c>
      <c r="B41" s="2"/>
      <c r="C41" s="2"/>
      <c r="D41" s="2"/>
      <c r="E41" s="2"/>
      <c r="F41" s="2"/>
      <c r="G41" s="129">
        <f t="shared" si="8"/>
        <v>0</v>
      </c>
      <c r="H41" s="129">
        <f t="shared" si="9"/>
        <v>0</v>
      </c>
      <c r="I41" s="129">
        <f t="shared" si="10"/>
        <v>0</v>
      </c>
      <c r="J41" s="129">
        <f t="shared" si="11"/>
        <v>0</v>
      </c>
      <c r="K41" s="12"/>
    </row>
    <row r="42" spans="1:12" ht="18.75" customHeight="1" x14ac:dyDescent="0.25">
      <c r="A42" s="19" t="s">
        <v>26</v>
      </c>
      <c r="B42" s="2"/>
      <c r="C42" s="2"/>
      <c r="D42" s="2"/>
      <c r="E42" s="2"/>
      <c r="F42" s="2"/>
      <c r="G42" s="129">
        <f t="shared" si="8"/>
        <v>0</v>
      </c>
      <c r="H42" s="129">
        <f t="shared" si="9"/>
        <v>0</v>
      </c>
      <c r="I42" s="129">
        <f t="shared" si="10"/>
        <v>0</v>
      </c>
      <c r="J42" s="129">
        <f t="shared" si="11"/>
        <v>0</v>
      </c>
      <c r="K42" s="12"/>
    </row>
    <row r="43" spans="1:12" ht="21.75" customHeight="1" x14ac:dyDescent="0.25">
      <c r="A43" s="19" t="s">
        <v>27</v>
      </c>
      <c r="B43" s="32"/>
      <c r="C43" s="32"/>
      <c r="D43" s="32"/>
      <c r="E43" s="32"/>
      <c r="F43" s="32"/>
      <c r="G43" s="129">
        <f t="shared" si="8"/>
        <v>0</v>
      </c>
      <c r="H43" s="129">
        <f t="shared" si="9"/>
        <v>0</v>
      </c>
      <c r="I43" s="129">
        <f t="shared" si="10"/>
        <v>0</v>
      </c>
      <c r="J43" s="129">
        <f t="shared" si="11"/>
        <v>0</v>
      </c>
      <c r="K43" s="12"/>
    </row>
    <row r="44" spans="1:12" ht="31.5" x14ac:dyDescent="0.25">
      <c r="A44" s="19" t="s">
        <v>28</v>
      </c>
      <c r="B44" s="33">
        <v>2</v>
      </c>
      <c r="C44" s="33">
        <v>7</v>
      </c>
      <c r="D44" s="32">
        <v>7</v>
      </c>
      <c r="E44" s="32">
        <v>7</v>
      </c>
      <c r="F44" s="32">
        <v>7</v>
      </c>
      <c r="G44" s="129">
        <f t="shared" si="8"/>
        <v>3.5</v>
      </c>
      <c r="H44" s="129">
        <f t="shared" si="9"/>
        <v>1</v>
      </c>
      <c r="I44" s="129">
        <f t="shared" si="10"/>
        <v>1</v>
      </c>
      <c r="J44" s="129">
        <f t="shared" si="11"/>
        <v>3.5</v>
      </c>
      <c r="K44" s="12"/>
    </row>
    <row r="45" spans="1:12" x14ac:dyDescent="0.25">
      <c r="A45" s="19" t="s">
        <v>29</v>
      </c>
      <c r="B45" s="2"/>
      <c r="C45" s="2"/>
      <c r="D45" s="2"/>
      <c r="E45" s="2"/>
      <c r="F45" s="2"/>
      <c r="G45" s="129">
        <f t="shared" si="8"/>
        <v>0</v>
      </c>
      <c r="H45" s="129">
        <f t="shared" si="9"/>
        <v>0</v>
      </c>
      <c r="I45" s="129">
        <f t="shared" si="10"/>
        <v>0</v>
      </c>
      <c r="J45" s="129">
        <f t="shared" si="11"/>
        <v>0</v>
      </c>
      <c r="K45" s="12"/>
    </row>
    <row r="46" spans="1:12" ht="47.25" x14ac:dyDescent="0.25">
      <c r="A46" s="19" t="s">
        <v>30</v>
      </c>
      <c r="B46" s="2"/>
      <c r="C46" s="2"/>
      <c r="D46" s="2"/>
      <c r="E46" s="2"/>
      <c r="F46" s="2"/>
      <c r="G46" s="129">
        <f t="shared" si="8"/>
        <v>0</v>
      </c>
      <c r="H46" s="129">
        <f t="shared" si="9"/>
        <v>0</v>
      </c>
      <c r="I46" s="129">
        <f t="shared" si="10"/>
        <v>0</v>
      </c>
      <c r="J46" s="129">
        <f t="shared" si="11"/>
        <v>0</v>
      </c>
      <c r="K46" s="12"/>
    </row>
    <row r="47" spans="1:12" x14ac:dyDescent="0.25">
      <c r="A47" s="19" t="s">
        <v>31</v>
      </c>
      <c r="B47" s="2"/>
      <c r="C47" s="2"/>
      <c r="D47" s="2"/>
      <c r="E47" s="2"/>
      <c r="F47" s="2"/>
      <c r="G47" s="129">
        <f t="shared" ref="G47:G62" si="12">IFERROR(C47/B47,0)</f>
        <v>0</v>
      </c>
      <c r="H47" s="129">
        <f t="shared" ref="H47:H62" si="13">IFERROR(E47/D47,0)</f>
        <v>0</v>
      </c>
      <c r="I47" s="129">
        <f t="shared" ref="I47:I62" si="14">IFERROR(F47/E47,0)</f>
        <v>0</v>
      </c>
      <c r="J47" s="129">
        <f t="shared" ref="J47:J62" si="15">IFERROR(F47/B47,0)</f>
        <v>0</v>
      </c>
      <c r="K47" s="12"/>
    </row>
    <row r="48" spans="1:12" x14ac:dyDescent="0.25">
      <c r="A48" s="19" t="s">
        <v>32</v>
      </c>
      <c r="B48" s="2"/>
      <c r="C48" s="2"/>
      <c r="D48" s="2"/>
      <c r="E48" s="2"/>
      <c r="F48" s="2"/>
      <c r="G48" s="129">
        <f t="shared" si="12"/>
        <v>0</v>
      </c>
      <c r="H48" s="129">
        <f t="shared" si="13"/>
        <v>0</v>
      </c>
      <c r="I48" s="129">
        <f t="shared" si="14"/>
        <v>0</v>
      </c>
      <c r="J48" s="129">
        <f t="shared" si="15"/>
        <v>0</v>
      </c>
      <c r="K48" s="12"/>
    </row>
    <row r="49" spans="1:11" x14ac:dyDescent="0.25">
      <c r="A49" s="19" t="s">
        <v>33</v>
      </c>
      <c r="B49" s="2"/>
      <c r="C49" s="2"/>
      <c r="D49" s="2"/>
      <c r="E49" s="2"/>
      <c r="F49" s="2"/>
      <c r="G49" s="129">
        <f t="shared" si="12"/>
        <v>0</v>
      </c>
      <c r="H49" s="129">
        <f t="shared" si="13"/>
        <v>0</v>
      </c>
      <c r="I49" s="129">
        <f t="shared" si="14"/>
        <v>0</v>
      </c>
      <c r="J49" s="129">
        <f t="shared" si="15"/>
        <v>0</v>
      </c>
      <c r="K49" s="12"/>
    </row>
    <row r="50" spans="1:11" x14ac:dyDescent="0.25">
      <c r="A50" s="19" t="s">
        <v>34</v>
      </c>
      <c r="B50" s="2"/>
      <c r="C50" s="2"/>
      <c r="D50" s="2"/>
      <c r="E50" s="2"/>
      <c r="F50" s="2"/>
      <c r="G50" s="129">
        <f t="shared" si="12"/>
        <v>0</v>
      </c>
      <c r="H50" s="129">
        <f t="shared" si="13"/>
        <v>0</v>
      </c>
      <c r="I50" s="129">
        <f t="shared" si="14"/>
        <v>0</v>
      </c>
      <c r="J50" s="129">
        <f t="shared" si="15"/>
        <v>0</v>
      </c>
      <c r="K50" s="12"/>
    </row>
    <row r="51" spans="1:11" x14ac:dyDescent="0.25">
      <c r="A51" s="19" t="s">
        <v>35</v>
      </c>
      <c r="B51" s="2"/>
      <c r="C51" s="2"/>
      <c r="D51" s="2"/>
      <c r="E51" s="2"/>
      <c r="F51" s="2"/>
      <c r="G51" s="129">
        <f t="shared" si="12"/>
        <v>0</v>
      </c>
      <c r="H51" s="129">
        <f t="shared" si="13"/>
        <v>0</v>
      </c>
      <c r="I51" s="129">
        <f t="shared" si="14"/>
        <v>0</v>
      </c>
      <c r="J51" s="129">
        <f t="shared" si="15"/>
        <v>0</v>
      </c>
      <c r="K51" s="12"/>
    </row>
    <row r="52" spans="1:11" x14ac:dyDescent="0.25">
      <c r="A52" s="19" t="s">
        <v>36</v>
      </c>
      <c r="B52" s="2"/>
      <c r="C52" s="2"/>
      <c r="D52" s="2"/>
      <c r="E52" s="2"/>
      <c r="F52" s="2"/>
      <c r="G52" s="129">
        <f t="shared" si="12"/>
        <v>0</v>
      </c>
      <c r="H52" s="129">
        <f t="shared" si="13"/>
        <v>0</v>
      </c>
      <c r="I52" s="129">
        <f t="shared" si="14"/>
        <v>0</v>
      </c>
      <c r="J52" s="129">
        <f t="shared" si="15"/>
        <v>0</v>
      </c>
      <c r="K52" s="12"/>
    </row>
    <row r="53" spans="1:11" x14ac:dyDescent="0.25">
      <c r="A53" s="19" t="s">
        <v>37</v>
      </c>
      <c r="B53" s="2"/>
      <c r="C53" s="2"/>
      <c r="D53" s="2"/>
      <c r="E53" s="2"/>
      <c r="F53" s="2"/>
      <c r="G53" s="129">
        <f t="shared" si="12"/>
        <v>0</v>
      </c>
      <c r="H53" s="129">
        <f t="shared" si="13"/>
        <v>0</v>
      </c>
      <c r="I53" s="129">
        <f t="shared" si="14"/>
        <v>0</v>
      </c>
      <c r="J53" s="129">
        <f t="shared" si="15"/>
        <v>0</v>
      </c>
      <c r="K53" s="12"/>
    </row>
    <row r="54" spans="1:11" ht="20.25" customHeight="1" x14ac:dyDescent="0.25">
      <c r="A54" s="19" t="s">
        <v>38</v>
      </c>
      <c r="B54" s="2"/>
      <c r="C54" s="2"/>
      <c r="D54" s="2"/>
      <c r="E54" s="2"/>
      <c r="F54" s="2"/>
      <c r="G54" s="129">
        <f t="shared" si="12"/>
        <v>0</v>
      </c>
      <c r="H54" s="129">
        <f t="shared" si="13"/>
        <v>0</v>
      </c>
      <c r="I54" s="129">
        <f t="shared" si="14"/>
        <v>0</v>
      </c>
      <c r="J54" s="129">
        <f t="shared" si="15"/>
        <v>0</v>
      </c>
      <c r="K54" s="12"/>
    </row>
    <row r="55" spans="1:11" x14ac:dyDescent="0.25">
      <c r="A55" s="19" t="s">
        <v>39</v>
      </c>
      <c r="B55" s="2"/>
      <c r="C55" s="2"/>
      <c r="D55" s="2"/>
      <c r="E55" s="2"/>
      <c r="F55" s="2"/>
      <c r="G55" s="129">
        <f t="shared" si="12"/>
        <v>0</v>
      </c>
      <c r="H55" s="129">
        <f t="shared" si="13"/>
        <v>0</v>
      </c>
      <c r="I55" s="129">
        <f t="shared" si="14"/>
        <v>0</v>
      </c>
      <c r="J55" s="129">
        <f t="shared" si="15"/>
        <v>0</v>
      </c>
      <c r="K55" s="12"/>
    </row>
    <row r="56" spans="1:11" ht="20.25" customHeight="1" x14ac:dyDescent="0.25">
      <c r="A56" s="19" t="s">
        <v>40</v>
      </c>
      <c r="B56" s="2"/>
      <c r="C56" s="2"/>
      <c r="D56" s="2"/>
      <c r="E56" s="2"/>
      <c r="F56" s="2"/>
      <c r="G56" s="129">
        <f t="shared" si="12"/>
        <v>0</v>
      </c>
      <c r="H56" s="129">
        <f t="shared" si="13"/>
        <v>0</v>
      </c>
      <c r="I56" s="129">
        <f t="shared" si="14"/>
        <v>0</v>
      </c>
      <c r="J56" s="129">
        <f t="shared" si="15"/>
        <v>0</v>
      </c>
      <c r="K56" s="12"/>
    </row>
    <row r="57" spans="1:11" ht="18" customHeight="1" x14ac:dyDescent="0.25">
      <c r="A57" s="19" t="s">
        <v>41</v>
      </c>
      <c r="B57" s="2"/>
      <c r="C57" s="2"/>
      <c r="D57" s="2"/>
      <c r="E57" s="2"/>
      <c r="F57" s="2"/>
      <c r="G57" s="129">
        <f t="shared" si="12"/>
        <v>0</v>
      </c>
      <c r="H57" s="129">
        <f t="shared" si="13"/>
        <v>0</v>
      </c>
      <c r="I57" s="129">
        <f t="shared" si="14"/>
        <v>0</v>
      </c>
      <c r="J57" s="129">
        <f t="shared" si="15"/>
        <v>0</v>
      </c>
      <c r="K57" s="12"/>
    </row>
    <row r="58" spans="1:11" ht="17.25" customHeight="1" x14ac:dyDescent="0.25">
      <c r="A58" s="19" t="s">
        <v>42</v>
      </c>
      <c r="B58" s="2"/>
      <c r="C58" s="2"/>
      <c r="D58" s="2"/>
      <c r="E58" s="2"/>
      <c r="F58" s="2"/>
      <c r="G58" s="129">
        <f t="shared" si="12"/>
        <v>0</v>
      </c>
      <c r="H58" s="129">
        <f t="shared" si="13"/>
        <v>0</v>
      </c>
      <c r="I58" s="129">
        <f t="shared" si="14"/>
        <v>0</v>
      </c>
      <c r="J58" s="129">
        <f t="shared" si="15"/>
        <v>0</v>
      </c>
      <c r="K58" s="12"/>
    </row>
    <row r="59" spans="1:11" ht="18" customHeight="1" x14ac:dyDescent="0.25">
      <c r="A59" s="19" t="s">
        <v>43</v>
      </c>
      <c r="B59" s="2"/>
      <c r="C59" s="2"/>
      <c r="D59" s="2"/>
      <c r="E59" s="2"/>
      <c r="F59" s="2"/>
      <c r="G59" s="129">
        <f t="shared" si="12"/>
        <v>0</v>
      </c>
      <c r="H59" s="129">
        <f t="shared" si="13"/>
        <v>0</v>
      </c>
      <c r="I59" s="129">
        <f t="shared" si="14"/>
        <v>0</v>
      </c>
      <c r="J59" s="129">
        <f t="shared" si="15"/>
        <v>0</v>
      </c>
      <c r="K59" s="12"/>
    </row>
    <row r="60" spans="1:11" ht="18" customHeight="1" x14ac:dyDescent="0.25">
      <c r="A60" s="19" t="s">
        <v>44</v>
      </c>
      <c r="B60" s="2"/>
      <c r="C60" s="2"/>
      <c r="D60" s="2"/>
      <c r="E60" s="2"/>
      <c r="F60" s="2"/>
      <c r="G60" s="129">
        <f t="shared" si="12"/>
        <v>0</v>
      </c>
      <c r="H60" s="129">
        <f t="shared" si="13"/>
        <v>0</v>
      </c>
      <c r="I60" s="129">
        <f t="shared" si="14"/>
        <v>0</v>
      </c>
      <c r="J60" s="129">
        <f t="shared" si="15"/>
        <v>0</v>
      </c>
      <c r="K60" s="12"/>
    </row>
    <row r="61" spans="1:11" ht="31.5" x14ac:dyDescent="0.25">
      <c r="A61" s="33" t="s">
        <v>45</v>
      </c>
      <c r="B61" s="32"/>
      <c r="C61" s="32"/>
      <c r="D61" s="32"/>
      <c r="E61" s="32"/>
      <c r="F61" s="32"/>
      <c r="G61" s="129">
        <f t="shared" si="12"/>
        <v>0</v>
      </c>
      <c r="H61" s="129">
        <f t="shared" si="13"/>
        <v>0</v>
      </c>
      <c r="I61" s="129">
        <f t="shared" si="14"/>
        <v>0</v>
      </c>
      <c r="J61" s="129">
        <f t="shared" si="15"/>
        <v>0</v>
      </c>
      <c r="K61" s="12"/>
    </row>
    <row r="62" spans="1:11" x14ac:dyDescent="0.25">
      <c r="A62" s="126" t="s">
        <v>55</v>
      </c>
      <c r="B62" s="50">
        <f>SUM(B35:B61)</f>
        <v>12</v>
      </c>
      <c r="C62" s="50">
        <f>SUM(C35:C61)</f>
        <v>26</v>
      </c>
      <c r="D62" s="50">
        <f>SUM(D35:D61)</f>
        <v>25</v>
      </c>
      <c r="E62" s="50">
        <f>SUM(E35:E61)</f>
        <v>25</v>
      </c>
      <c r="F62" s="50">
        <f>SUM(F35:F61)</f>
        <v>22</v>
      </c>
      <c r="G62" s="129">
        <f t="shared" si="12"/>
        <v>2.1666666666666665</v>
      </c>
      <c r="H62" s="129">
        <f t="shared" si="13"/>
        <v>1</v>
      </c>
      <c r="I62" s="129">
        <f t="shared" si="14"/>
        <v>0.88</v>
      </c>
      <c r="J62" s="129">
        <f t="shared" si="15"/>
        <v>1.8333333333333333</v>
      </c>
      <c r="K62" s="12"/>
    </row>
    <row r="63" spans="1:11" x14ac:dyDescent="0.25">
      <c r="K63" s="12"/>
    </row>
    <row r="64" spans="1:11" ht="16.5" thickBot="1" x14ac:dyDescent="0.3">
      <c r="A64" s="449" t="s">
        <v>123</v>
      </c>
      <c r="B64" s="450"/>
      <c r="C64" s="450"/>
      <c r="D64" s="450"/>
      <c r="E64" s="451"/>
      <c r="K64" s="12"/>
    </row>
    <row r="65" spans="1:11" ht="63.75" thickBot="1" x14ac:dyDescent="0.3">
      <c r="A65" s="86" t="s">
        <v>66</v>
      </c>
      <c r="B65" s="87" t="s">
        <v>58</v>
      </c>
      <c r="C65" s="88" t="s">
        <v>59</v>
      </c>
      <c r="D65" s="88" t="s">
        <v>60</v>
      </c>
      <c r="E65" s="88" t="s">
        <v>61</v>
      </c>
      <c r="F65" s="89" t="s">
        <v>141</v>
      </c>
      <c r="G65" s="89" t="s">
        <v>142</v>
      </c>
      <c r="H65" s="89" t="s">
        <v>143</v>
      </c>
      <c r="I65" s="90" t="s">
        <v>144</v>
      </c>
      <c r="K65" s="12"/>
    </row>
    <row r="66" spans="1:11" ht="31.5" x14ac:dyDescent="0.25">
      <c r="A66" s="74" t="s">
        <v>19</v>
      </c>
      <c r="B66" s="75">
        <v>9</v>
      </c>
      <c r="C66" s="75">
        <v>9</v>
      </c>
      <c r="D66" s="75">
        <v>8</v>
      </c>
      <c r="E66" s="75">
        <v>8</v>
      </c>
      <c r="F66" s="130">
        <f>+IFERROR(B66/(C4+C35),0)*100</f>
        <v>40.909090909090914</v>
      </c>
      <c r="G66" s="130">
        <f>+IFERROR(C66/(D4+D35),0)*100</f>
        <v>40.909090909090914</v>
      </c>
      <c r="H66" s="130">
        <f>+IFERROR(D66/(E4+E35),0)*100</f>
        <v>40</v>
      </c>
      <c r="I66" s="130">
        <f>+IFERROR(E66/(F4+F35),0)*100</f>
        <v>47.058823529411761</v>
      </c>
      <c r="K66" s="12"/>
    </row>
    <row r="67" spans="1:11" x14ac:dyDescent="0.25">
      <c r="A67" s="19" t="s">
        <v>20</v>
      </c>
      <c r="B67" s="2">
        <v>17</v>
      </c>
      <c r="C67" s="2">
        <v>17</v>
      </c>
      <c r="D67" s="2">
        <v>9</v>
      </c>
      <c r="E67" s="2">
        <v>9</v>
      </c>
      <c r="F67" s="131">
        <f t="shared" ref="F67:F77" si="16">+IFERROR(B67/(C5+C36),0)*100</f>
        <v>50</v>
      </c>
      <c r="G67" s="131">
        <f t="shared" ref="G67:G77" si="17">+IFERROR(C67/(D5+D36),0)*100</f>
        <v>54.838709677419352</v>
      </c>
      <c r="H67" s="131">
        <f t="shared" ref="H67:H78" si="18">+IFERROR(D67/(E5+E36),0)*100</f>
        <v>45</v>
      </c>
      <c r="I67" s="131">
        <f t="shared" ref="I67:I78" si="19">+IFERROR(E67/(F5+F36),0)*100</f>
        <v>45</v>
      </c>
      <c r="K67" s="12"/>
    </row>
    <row r="68" spans="1:11" x14ac:dyDescent="0.25">
      <c r="A68" s="19" t="s">
        <v>21</v>
      </c>
      <c r="B68" s="2"/>
      <c r="C68" s="2"/>
      <c r="D68" s="2"/>
      <c r="E68" s="2"/>
      <c r="F68" s="131">
        <f t="shared" si="16"/>
        <v>0</v>
      </c>
      <c r="G68" s="131">
        <f t="shared" si="17"/>
        <v>0</v>
      </c>
      <c r="H68" s="131">
        <f t="shared" si="18"/>
        <v>0</v>
      </c>
      <c r="I68" s="131">
        <f t="shared" si="19"/>
        <v>0</v>
      </c>
      <c r="K68" s="12"/>
    </row>
    <row r="69" spans="1:11" ht="31.5" x14ac:dyDescent="0.25">
      <c r="A69" s="19" t="s">
        <v>22</v>
      </c>
      <c r="B69" s="2">
        <v>3</v>
      </c>
      <c r="C69" s="2">
        <v>3</v>
      </c>
      <c r="D69" s="2">
        <v>2</v>
      </c>
      <c r="E69" s="2">
        <v>2</v>
      </c>
      <c r="F69" s="131">
        <f t="shared" si="16"/>
        <v>42.857142857142854</v>
      </c>
      <c r="G69" s="131">
        <f t="shared" si="17"/>
        <v>42.857142857142854</v>
      </c>
      <c r="H69" s="131">
        <f t="shared" si="18"/>
        <v>40</v>
      </c>
      <c r="I69" s="131">
        <f t="shared" si="19"/>
        <v>40</v>
      </c>
      <c r="K69" s="12"/>
    </row>
    <row r="70" spans="1:11" x14ac:dyDescent="0.25">
      <c r="A70" s="19" t="s">
        <v>23</v>
      </c>
      <c r="B70" s="2">
        <v>5</v>
      </c>
      <c r="C70" s="2">
        <v>5</v>
      </c>
      <c r="D70" s="2">
        <v>3</v>
      </c>
      <c r="E70" s="2">
        <v>2</v>
      </c>
      <c r="F70" s="131">
        <f t="shared" si="16"/>
        <v>62.5</v>
      </c>
      <c r="G70" s="131">
        <f t="shared" si="17"/>
        <v>62.5</v>
      </c>
      <c r="H70" s="131">
        <f t="shared" si="18"/>
        <v>60</v>
      </c>
      <c r="I70" s="131">
        <f t="shared" si="19"/>
        <v>50</v>
      </c>
      <c r="K70" s="12"/>
    </row>
    <row r="71" spans="1:11" x14ac:dyDescent="0.25">
      <c r="A71" s="19" t="s">
        <v>24</v>
      </c>
      <c r="B71" s="2"/>
      <c r="C71" s="2"/>
      <c r="D71" s="2"/>
      <c r="E71" s="2"/>
      <c r="F71" s="131">
        <f t="shared" si="16"/>
        <v>0</v>
      </c>
      <c r="G71" s="131">
        <f t="shared" si="17"/>
        <v>0</v>
      </c>
      <c r="H71" s="131">
        <f t="shared" si="18"/>
        <v>0</v>
      </c>
      <c r="I71" s="131">
        <f t="shared" si="19"/>
        <v>0</v>
      </c>
      <c r="K71" s="12"/>
    </row>
    <row r="72" spans="1:11" x14ac:dyDescent="0.25">
      <c r="A72" s="19" t="s">
        <v>25</v>
      </c>
      <c r="B72" s="2"/>
      <c r="C72" s="2"/>
      <c r="D72" s="2"/>
      <c r="E72" s="2"/>
      <c r="F72" s="131">
        <f t="shared" si="16"/>
        <v>0</v>
      </c>
      <c r="G72" s="131">
        <f t="shared" si="17"/>
        <v>0</v>
      </c>
      <c r="H72" s="131">
        <f t="shared" si="18"/>
        <v>0</v>
      </c>
      <c r="I72" s="131">
        <f t="shared" si="19"/>
        <v>0</v>
      </c>
      <c r="K72" s="12"/>
    </row>
    <row r="73" spans="1:11" x14ac:dyDescent="0.25">
      <c r="A73" s="19" t="s">
        <v>26</v>
      </c>
      <c r="B73" s="32"/>
      <c r="C73" s="32"/>
      <c r="D73" s="32"/>
      <c r="E73" s="32"/>
      <c r="F73" s="131">
        <f t="shared" si="16"/>
        <v>0</v>
      </c>
      <c r="G73" s="131">
        <f t="shared" si="17"/>
        <v>0</v>
      </c>
      <c r="H73" s="131">
        <f t="shared" si="18"/>
        <v>0</v>
      </c>
      <c r="I73" s="131">
        <f t="shared" si="19"/>
        <v>0</v>
      </c>
      <c r="K73" s="12"/>
    </row>
    <row r="74" spans="1:11" x14ac:dyDescent="0.25">
      <c r="A74" s="19" t="s">
        <v>27</v>
      </c>
      <c r="B74" s="33">
        <v>3</v>
      </c>
      <c r="C74" s="32">
        <v>3</v>
      </c>
      <c r="D74" s="32">
        <v>3</v>
      </c>
      <c r="E74" s="32">
        <v>3</v>
      </c>
      <c r="F74" s="131">
        <f t="shared" si="16"/>
        <v>100</v>
      </c>
      <c r="G74" s="131">
        <f t="shared" si="17"/>
        <v>100</v>
      </c>
      <c r="H74" s="131">
        <f t="shared" si="18"/>
        <v>100</v>
      </c>
      <c r="I74" s="131">
        <f t="shared" si="19"/>
        <v>100</v>
      </c>
      <c r="K74" s="12"/>
    </row>
    <row r="75" spans="1:11" ht="31.5" x14ac:dyDescent="0.25">
      <c r="A75" s="19" t="s">
        <v>28</v>
      </c>
      <c r="B75" s="2">
        <v>3</v>
      </c>
      <c r="C75" s="2">
        <v>3</v>
      </c>
      <c r="D75" s="2">
        <v>2</v>
      </c>
      <c r="E75" s="2">
        <v>2</v>
      </c>
      <c r="F75" s="131">
        <f t="shared" si="16"/>
        <v>20</v>
      </c>
      <c r="G75" s="131">
        <f t="shared" si="17"/>
        <v>20</v>
      </c>
      <c r="H75" s="131">
        <f t="shared" si="18"/>
        <v>15.384615384615385</v>
      </c>
      <c r="I75" s="131">
        <f t="shared" si="19"/>
        <v>15.384615384615385</v>
      </c>
      <c r="K75" s="12"/>
    </row>
    <row r="76" spans="1:11" x14ac:dyDescent="0.25">
      <c r="A76" s="19" t="s">
        <v>29</v>
      </c>
      <c r="B76" s="2"/>
      <c r="C76" s="2"/>
      <c r="D76" s="2"/>
      <c r="E76" s="2"/>
      <c r="F76" s="131">
        <f t="shared" si="16"/>
        <v>0</v>
      </c>
      <c r="G76" s="131">
        <f t="shared" si="17"/>
        <v>0</v>
      </c>
      <c r="H76" s="131">
        <f t="shared" si="18"/>
        <v>0</v>
      </c>
      <c r="I76" s="131">
        <f t="shared" si="19"/>
        <v>0</v>
      </c>
      <c r="K76" s="12"/>
    </row>
    <row r="77" spans="1:11" ht="47.25" x14ac:dyDescent="0.25">
      <c r="A77" s="19" t="s">
        <v>30</v>
      </c>
      <c r="B77" s="2"/>
      <c r="C77" s="2"/>
      <c r="D77" s="2"/>
      <c r="E77" s="2"/>
      <c r="F77" s="131">
        <f t="shared" si="16"/>
        <v>0</v>
      </c>
      <c r="G77" s="131">
        <f t="shared" si="17"/>
        <v>0</v>
      </c>
      <c r="H77" s="131">
        <f t="shared" si="18"/>
        <v>0</v>
      </c>
      <c r="I77" s="131">
        <f t="shared" si="19"/>
        <v>0</v>
      </c>
      <c r="K77" s="12"/>
    </row>
    <row r="78" spans="1:11" x14ac:dyDescent="0.25">
      <c r="A78" s="19" t="s">
        <v>31</v>
      </c>
      <c r="B78" s="2"/>
      <c r="C78" s="2"/>
      <c r="D78" s="2"/>
      <c r="E78" s="2"/>
      <c r="F78" s="131">
        <f t="shared" ref="F78:G89" si="20">+IFERROR(B78/(C16+C47),0)*100</f>
        <v>0</v>
      </c>
      <c r="G78" s="131">
        <f t="shared" si="20"/>
        <v>0</v>
      </c>
      <c r="H78" s="131">
        <f t="shared" si="18"/>
        <v>0</v>
      </c>
      <c r="I78" s="131">
        <f t="shared" si="19"/>
        <v>0</v>
      </c>
      <c r="K78" s="12"/>
    </row>
    <row r="79" spans="1:11" x14ac:dyDescent="0.25">
      <c r="A79" s="19" t="s">
        <v>32</v>
      </c>
      <c r="B79" s="2"/>
      <c r="C79" s="2"/>
      <c r="D79" s="2"/>
      <c r="E79" s="2"/>
      <c r="F79" s="131">
        <f t="shared" si="20"/>
        <v>0</v>
      </c>
      <c r="G79" s="131">
        <f t="shared" si="20"/>
        <v>0</v>
      </c>
      <c r="H79" s="131">
        <f t="shared" ref="H79:H93" si="21">+IFERROR(D79/(E17+E48),0)*100</f>
        <v>0</v>
      </c>
      <c r="I79" s="131">
        <f t="shared" ref="I79:I93" si="22">+IFERROR(E79/(F17+F48),0)*100</f>
        <v>0</v>
      </c>
      <c r="K79" s="12"/>
    </row>
    <row r="80" spans="1:11" x14ac:dyDescent="0.25">
      <c r="A80" s="19" t="s">
        <v>33</v>
      </c>
      <c r="B80" s="2"/>
      <c r="C80" s="2"/>
      <c r="D80" s="2"/>
      <c r="E80" s="2"/>
      <c r="F80" s="131">
        <f t="shared" si="20"/>
        <v>0</v>
      </c>
      <c r="G80" s="131">
        <f t="shared" si="20"/>
        <v>0</v>
      </c>
      <c r="H80" s="131">
        <f t="shared" si="21"/>
        <v>0</v>
      </c>
      <c r="I80" s="131">
        <f t="shared" si="22"/>
        <v>0</v>
      </c>
      <c r="K80" s="12"/>
    </row>
    <row r="81" spans="1:11" x14ac:dyDescent="0.25">
      <c r="A81" s="19" t="s">
        <v>34</v>
      </c>
      <c r="B81" s="2"/>
      <c r="C81" s="2"/>
      <c r="D81" s="2"/>
      <c r="E81" s="2"/>
      <c r="F81" s="131">
        <f t="shared" si="20"/>
        <v>0</v>
      </c>
      <c r="G81" s="131">
        <f t="shared" si="20"/>
        <v>0</v>
      </c>
      <c r="H81" s="131">
        <f t="shared" si="21"/>
        <v>0</v>
      </c>
      <c r="I81" s="131">
        <f t="shared" si="22"/>
        <v>0</v>
      </c>
      <c r="K81" s="12"/>
    </row>
    <row r="82" spans="1:11" x14ac:dyDescent="0.25">
      <c r="A82" s="19" t="s">
        <v>35</v>
      </c>
      <c r="B82" s="2"/>
      <c r="C82" s="2"/>
      <c r="D82" s="2"/>
      <c r="E82" s="2"/>
      <c r="F82" s="131">
        <f t="shared" si="20"/>
        <v>0</v>
      </c>
      <c r="G82" s="131">
        <f t="shared" si="20"/>
        <v>0</v>
      </c>
      <c r="H82" s="131">
        <f t="shared" si="21"/>
        <v>0</v>
      </c>
      <c r="I82" s="131">
        <f t="shared" si="22"/>
        <v>0</v>
      </c>
      <c r="K82" s="12"/>
    </row>
    <row r="83" spans="1:11" x14ac:dyDescent="0.25">
      <c r="A83" s="19" t="s">
        <v>36</v>
      </c>
      <c r="B83" s="2"/>
      <c r="C83" s="2"/>
      <c r="D83" s="2"/>
      <c r="E83" s="2"/>
      <c r="F83" s="131">
        <f t="shared" si="20"/>
        <v>0</v>
      </c>
      <c r="G83" s="131">
        <f t="shared" si="20"/>
        <v>0</v>
      </c>
      <c r="H83" s="131">
        <f t="shared" si="21"/>
        <v>0</v>
      </c>
      <c r="I83" s="131">
        <f t="shared" si="22"/>
        <v>0</v>
      </c>
      <c r="K83" s="12"/>
    </row>
    <row r="84" spans="1:11" x14ac:dyDescent="0.25">
      <c r="A84" s="19" t="s">
        <v>37</v>
      </c>
      <c r="B84" s="2"/>
      <c r="C84" s="2"/>
      <c r="D84" s="2"/>
      <c r="E84" s="2"/>
      <c r="F84" s="131">
        <f t="shared" si="20"/>
        <v>0</v>
      </c>
      <c r="G84" s="131">
        <f t="shared" si="20"/>
        <v>0</v>
      </c>
      <c r="H84" s="131">
        <f t="shared" si="21"/>
        <v>0</v>
      </c>
      <c r="I84" s="131">
        <f t="shared" si="22"/>
        <v>0</v>
      </c>
      <c r="K84" s="12"/>
    </row>
    <row r="85" spans="1:11" x14ac:dyDescent="0.25">
      <c r="A85" s="19" t="s">
        <v>38</v>
      </c>
      <c r="B85" s="2"/>
      <c r="C85" s="2"/>
      <c r="D85" s="2"/>
      <c r="E85" s="2"/>
      <c r="F85" s="131">
        <f t="shared" si="20"/>
        <v>0</v>
      </c>
      <c r="G85" s="131">
        <f t="shared" si="20"/>
        <v>0</v>
      </c>
      <c r="H85" s="131">
        <f t="shared" si="21"/>
        <v>0</v>
      </c>
      <c r="I85" s="131">
        <f t="shared" si="22"/>
        <v>0</v>
      </c>
      <c r="K85" s="12"/>
    </row>
    <row r="86" spans="1:11" x14ac:dyDescent="0.25">
      <c r="A86" s="19" t="s">
        <v>39</v>
      </c>
      <c r="B86" s="2">
        <v>1</v>
      </c>
      <c r="C86" s="2">
        <v>1</v>
      </c>
      <c r="D86" s="2">
        <v>1</v>
      </c>
      <c r="E86" s="2">
        <v>1</v>
      </c>
      <c r="F86" s="131">
        <f t="shared" si="20"/>
        <v>100</v>
      </c>
      <c r="G86" s="131">
        <f t="shared" si="20"/>
        <v>100</v>
      </c>
      <c r="H86" s="131">
        <f t="shared" si="21"/>
        <v>100</v>
      </c>
      <c r="I86" s="131">
        <f t="shared" si="22"/>
        <v>100</v>
      </c>
      <c r="K86" s="12"/>
    </row>
    <row r="87" spans="1:11" x14ac:dyDescent="0.25">
      <c r="A87" s="19" t="s">
        <v>40</v>
      </c>
      <c r="B87" s="2"/>
      <c r="C87" s="2"/>
      <c r="D87" s="2"/>
      <c r="E87" s="2"/>
      <c r="F87" s="131">
        <f t="shared" si="20"/>
        <v>0</v>
      </c>
      <c r="G87" s="131">
        <f t="shared" si="20"/>
        <v>0</v>
      </c>
      <c r="H87" s="131">
        <f t="shared" si="21"/>
        <v>0</v>
      </c>
      <c r="I87" s="131">
        <f t="shared" si="22"/>
        <v>0</v>
      </c>
      <c r="K87" s="12"/>
    </row>
    <row r="88" spans="1:11" x14ac:dyDescent="0.25">
      <c r="A88" s="19" t="s">
        <v>41</v>
      </c>
      <c r="B88" s="2"/>
      <c r="C88" s="2"/>
      <c r="D88" s="2"/>
      <c r="E88" s="2"/>
      <c r="F88" s="131">
        <f t="shared" si="20"/>
        <v>0</v>
      </c>
      <c r="G88" s="131">
        <f t="shared" si="20"/>
        <v>0</v>
      </c>
      <c r="H88" s="131">
        <f t="shared" si="21"/>
        <v>0</v>
      </c>
      <c r="I88" s="131">
        <f t="shared" si="22"/>
        <v>0</v>
      </c>
      <c r="K88" s="12"/>
    </row>
    <row r="89" spans="1:11" x14ac:dyDescent="0.25">
      <c r="A89" s="19" t="s">
        <v>42</v>
      </c>
      <c r="B89" s="2"/>
      <c r="C89" s="2"/>
      <c r="D89" s="2"/>
      <c r="E89" s="2"/>
      <c r="F89" s="131">
        <f t="shared" si="20"/>
        <v>0</v>
      </c>
      <c r="G89" s="131">
        <f t="shared" si="20"/>
        <v>0</v>
      </c>
      <c r="H89" s="131">
        <f t="shared" si="21"/>
        <v>0</v>
      </c>
      <c r="I89" s="131">
        <f t="shared" si="22"/>
        <v>0</v>
      </c>
      <c r="K89" s="12"/>
    </row>
    <row r="90" spans="1:11" x14ac:dyDescent="0.25">
      <c r="A90" s="19" t="s">
        <v>43</v>
      </c>
      <c r="B90" s="2"/>
      <c r="C90" s="2"/>
      <c r="D90" s="2"/>
      <c r="E90" s="2"/>
      <c r="F90" s="131">
        <f t="shared" ref="F90:G93" si="23">+IFERROR(B90/(C28+C59),0)*100</f>
        <v>0</v>
      </c>
      <c r="G90" s="131">
        <f t="shared" si="23"/>
        <v>0</v>
      </c>
      <c r="H90" s="131">
        <f t="shared" si="21"/>
        <v>0</v>
      </c>
      <c r="I90" s="131">
        <f t="shared" si="22"/>
        <v>0</v>
      </c>
      <c r="K90" s="12"/>
    </row>
    <row r="91" spans="1:11" x14ac:dyDescent="0.25">
      <c r="A91" s="19" t="s">
        <v>44</v>
      </c>
      <c r="B91" s="2">
        <v>1</v>
      </c>
      <c r="C91" s="2">
        <v>1</v>
      </c>
      <c r="D91" s="2">
        <v>1</v>
      </c>
      <c r="E91" s="2">
        <v>1</v>
      </c>
      <c r="F91" s="131">
        <f t="shared" si="23"/>
        <v>100</v>
      </c>
      <c r="G91" s="131">
        <f t="shared" si="23"/>
        <v>100</v>
      </c>
      <c r="H91" s="131">
        <f t="shared" si="21"/>
        <v>100</v>
      </c>
      <c r="I91" s="131">
        <f t="shared" si="22"/>
        <v>100</v>
      </c>
      <c r="K91" s="12"/>
    </row>
    <row r="92" spans="1:11" ht="31.5" x14ac:dyDescent="0.25">
      <c r="A92" s="33" t="s">
        <v>45</v>
      </c>
      <c r="B92" s="2">
        <v>2</v>
      </c>
      <c r="C92" s="2">
        <v>1</v>
      </c>
      <c r="D92" s="2">
        <v>1</v>
      </c>
      <c r="E92" s="2">
        <v>1</v>
      </c>
      <c r="F92" s="131">
        <f>+IFERROR(B92/(C30+C61),0)*100</f>
        <v>66.666666666666657</v>
      </c>
      <c r="G92" s="131">
        <f t="shared" si="23"/>
        <v>50</v>
      </c>
      <c r="H92" s="131">
        <f t="shared" si="21"/>
        <v>50</v>
      </c>
      <c r="I92" s="131">
        <f t="shared" si="22"/>
        <v>50</v>
      </c>
      <c r="K92" s="12"/>
    </row>
    <row r="93" spans="1:11" x14ac:dyDescent="0.25">
      <c r="A93" s="126" t="s">
        <v>55</v>
      </c>
      <c r="B93" s="50">
        <f>SUM(B66:B92)</f>
        <v>44</v>
      </c>
      <c r="C93" s="50">
        <f>SUM(C66:C92)</f>
        <v>43</v>
      </c>
      <c r="D93" s="50">
        <f>SUM(D66:D92)</f>
        <v>30</v>
      </c>
      <c r="E93" s="50">
        <f>SUM(E66:E92)</f>
        <v>29</v>
      </c>
      <c r="F93" s="131">
        <f t="shared" si="23"/>
        <v>46.315789473684212</v>
      </c>
      <c r="G93" s="131">
        <f t="shared" si="23"/>
        <v>47.777777777777779</v>
      </c>
      <c r="H93" s="131">
        <f t="shared" si="21"/>
        <v>42.857142857142854</v>
      </c>
      <c r="I93" s="131">
        <f t="shared" si="22"/>
        <v>43.939393939393938</v>
      </c>
      <c r="K93" s="12"/>
    </row>
    <row r="94" spans="1:11" x14ac:dyDescent="0.25">
      <c r="A94" s="7"/>
      <c r="B94" s="7"/>
      <c r="C94" s="7"/>
      <c r="E94" s="7"/>
      <c r="I94" s="35"/>
      <c r="K94" s="12"/>
    </row>
    <row r="95" spans="1:11" x14ac:dyDescent="0.25">
      <c r="A95" s="16"/>
      <c r="B95" s="16"/>
      <c r="C95" s="16"/>
      <c r="D95" s="16"/>
      <c r="E95" s="16"/>
      <c r="K95" s="12"/>
    </row>
    <row r="96" spans="1:11" ht="17.25" customHeight="1" thickBot="1" x14ac:dyDescent="0.3">
      <c r="A96" s="452" t="s">
        <v>124</v>
      </c>
      <c r="B96" s="452"/>
      <c r="C96" s="452"/>
      <c r="D96" s="452"/>
      <c r="E96" s="452"/>
      <c r="F96" s="7"/>
      <c r="G96" s="7"/>
      <c r="H96" s="7"/>
      <c r="I96" s="7"/>
      <c r="K96" s="12"/>
    </row>
    <row r="97" spans="1:11" ht="63.75" thickBot="1" x14ac:dyDescent="0.3">
      <c r="A97" s="86" t="s">
        <v>66</v>
      </c>
      <c r="B97" s="87" t="s">
        <v>58</v>
      </c>
      <c r="C97" s="88" t="s">
        <v>59</v>
      </c>
      <c r="D97" s="88" t="s">
        <v>60</v>
      </c>
      <c r="E97" s="88" t="s">
        <v>61</v>
      </c>
      <c r="F97" s="89" t="s">
        <v>141</v>
      </c>
      <c r="G97" s="89" t="s">
        <v>142</v>
      </c>
      <c r="H97" s="89" t="s">
        <v>143</v>
      </c>
      <c r="I97" s="90" t="s">
        <v>144</v>
      </c>
      <c r="K97" s="12"/>
    </row>
    <row r="98" spans="1:11" ht="31.5" x14ac:dyDescent="0.25">
      <c r="A98" s="74" t="s">
        <v>19</v>
      </c>
      <c r="B98" s="75">
        <v>4</v>
      </c>
      <c r="C98" s="75">
        <v>4</v>
      </c>
      <c r="D98" s="75">
        <v>4</v>
      </c>
      <c r="E98" s="75">
        <v>4</v>
      </c>
      <c r="F98" s="130">
        <f t="shared" ref="F98:F110" si="24">+IFERROR(B98/(C4+C35),0)*100</f>
        <v>18.181818181818183</v>
      </c>
      <c r="G98" s="130">
        <f t="shared" ref="G98:G110" si="25">+IFERROR(C98/(D4+D35),0)*100</f>
        <v>18.181818181818183</v>
      </c>
      <c r="H98" s="130">
        <f t="shared" ref="H98:H110" si="26">+IFERROR(D98/(E4+E35),0)*100</f>
        <v>20</v>
      </c>
      <c r="I98" s="130">
        <f t="shared" ref="I98:I110" si="27">+IFERROR(E98/(F4+F35),0)*100</f>
        <v>23.52941176470588</v>
      </c>
      <c r="K98" s="12"/>
    </row>
    <row r="99" spans="1:11" x14ac:dyDescent="0.25">
      <c r="A99" s="19" t="s">
        <v>20</v>
      </c>
      <c r="B99" s="2">
        <v>1</v>
      </c>
      <c r="C99" s="2">
        <v>1</v>
      </c>
      <c r="D99" s="2">
        <v>1</v>
      </c>
      <c r="E99" s="2">
        <v>1</v>
      </c>
      <c r="F99" s="131">
        <f t="shared" si="24"/>
        <v>2.9411764705882351</v>
      </c>
      <c r="G99" s="131">
        <f t="shared" si="25"/>
        <v>3.225806451612903</v>
      </c>
      <c r="H99" s="131">
        <f t="shared" si="26"/>
        <v>5</v>
      </c>
      <c r="I99" s="131">
        <f t="shared" si="27"/>
        <v>5</v>
      </c>
      <c r="K99" s="12"/>
    </row>
    <row r="100" spans="1:11" x14ac:dyDescent="0.25">
      <c r="A100" s="19" t="s">
        <v>21</v>
      </c>
      <c r="B100" s="2"/>
      <c r="C100" s="2"/>
      <c r="D100" s="2"/>
      <c r="E100" s="2"/>
      <c r="F100" s="131">
        <f t="shared" si="24"/>
        <v>0</v>
      </c>
      <c r="G100" s="131">
        <f t="shared" si="25"/>
        <v>0</v>
      </c>
      <c r="H100" s="131">
        <f t="shared" si="26"/>
        <v>0</v>
      </c>
      <c r="I100" s="131">
        <f t="shared" si="27"/>
        <v>0</v>
      </c>
      <c r="K100" s="12"/>
    </row>
    <row r="101" spans="1:11" ht="31.5" x14ac:dyDescent="0.25">
      <c r="A101" s="19" t="s">
        <v>22</v>
      </c>
      <c r="B101" s="2"/>
      <c r="C101" s="2"/>
      <c r="D101" s="2"/>
      <c r="E101" s="2"/>
      <c r="F101" s="131">
        <f t="shared" si="24"/>
        <v>0</v>
      </c>
      <c r="G101" s="131">
        <f t="shared" si="25"/>
        <v>0</v>
      </c>
      <c r="H101" s="131">
        <f t="shared" si="26"/>
        <v>0</v>
      </c>
      <c r="I101" s="131">
        <f t="shared" si="27"/>
        <v>0</v>
      </c>
      <c r="K101" s="12"/>
    </row>
    <row r="102" spans="1:11" x14ac:dyDescent="0.25">
      <c r="A102" s="19" t="s">
        <v>23</v>
      </c>
      <c r="B102" s="2">
        <v>1</v>
      </c>
      <c r="C102" s="2">
        <v>1</v>
      </c>
      <c r="D102" s="2">
        <v>1</v>
      </c>
      <c r="E102" s="2">
        <v>1</v>
      </c>
      <c r="F102" s="131">
        <f t="shared" si="24"/>
        <v>12.5</v>
      </c>
      <c r="G102" s="131">
        <f t="shared" si="25"/>
        <v>12.5</v>
      </c>
      <c r="H102" s="131">
        <f t="shared" si="26"/>
        <v>20</v>
      </c>
      <c r="I102" s="131">
        <f t="shared" si="27"/>
        <v>25</v>
      </c>
      <c r="K102" s="12"/>
    </row>
    <row r="103" spans="1:11" x14ac:dyDescent="0.25">
      <c r="A103" s="19" t="s">
        <v>24</v>
      </c>
      <c r="B103" s="2"/>
      <c r="C103" s="2"/>
      <c r="D103" s="2"/>
      <c r="E103" s="2"/>
      <c r="F103" s="131">
        <f t="shared" si="24"/>
        <v>0</v>
      </c>
      <c r="G103" s="131">
        <f t="shared" si="25"/>
        <v>0</v>
      </c>
      <c r="H103" s="131">
        <f t="shared" si="26"/>
        <v>0</v>
      </c>
      <c r="I103" s="131">
        <f t="shared" si="27"/>
        <v>0</v>
      </c>
      <c r="K103" s="12"/>
    </row>
    <row r="104" spans="1:11" x14ac:dyDescent="0.25">
      <c r="A104" s="19" t="s">
        <v>25</v>
      </c>
      <c r="B104" s="2"/>
      <c r="C104" s="2"/>
      <c r="D104" s="2"/>
      <c r="E104" s="2"/>
      <c r="F104" s="131">
        <f t="shared" si="24"/>
        <v>0</v>
      </c>
      <c r="G104" s="131">
        <f t="shared" si="25"/>
        <v>0</v>
      </c>
      <c r="H104" s="131">
        <f t="shared" si="26"/>
        <v>0</v>
      </c>
      <c r="I104" s="131">
        <f t="shared" si="27"/>
        <v>0</v>
      </c>
      <c r="K104" s="12"/>
    </row>
    <row r="105" spans="1:11" x14ac:dyDescent="0.25">
      <c r="A105" s="19" t="s">
        <v>26</v>
      </c>
      <c r="B105" s="2"/>
      <c r="C105" s="2"/>
      <c r="D105" s="2"/>
      <c r="E105" s="2"/>
      <c r="F105" s="131">
        <f t="shared" si="24"/>
        <v>0</v>
      </c>
      <c r="G105" s="131">
        <f t="shared" si="25"/>
        <v>0</v>
      </c>
      <c r="H105" s="131">
        <f t="shared" si="26"/>
        <v>0</v>
      </c>
      <c r="I105" s="131">
        <f t="shared" si="27"/>
        <v>0</v>
      </c>
      <c r="K105" s="12"/>
    </row>
    <row r="106" spans="1:11" x14ac:dyDescent="0.25">
      <c r="A106" s="19" t="s">
        <v>27</v>
      </c>
      <c r="B106" s="2"/>
      <c r="C106" s="2"/>
      <c r="D106" s="2"/>
      <c r="E106" s="2"/>
      <c r="F106" s="131">
        <f t="shared" si="24"/>
        <v>0</v>
      </c>
      <c r="G106" s="131">
        <f t="shared" si="25"/>
        <v>0</v>
      </c>
      <c r="H106" s="131">
        <f t="shared" si="26"/>
        <v>0</v>
      </c>
      <c r="I106" s="131">
        <f t="shared" si="27"/>
        <v>0</v>
      </c>
      <c r="K106" s="12"/>
    </row>
    <row r="107" spans="1:11" ht="31.5" x14ac:dyDescent="0.25">
      <c r="A107" s="19" t="s">
        <v>28</v>
      </c>
      <c r="B107" s="2">
        <v>1</v>
      </c>
      <c r="C107" s="2">
        <v>1</v>
      </c>
      <c r="D107" s="2">
        <v>1</v>
      </c>
      <c r="E107" s="2">
        <v>1</v>
      </c>
      <c r="F107" s="131">
        <f t="shared" si="24"/>
        <v>6.666666666666667</v>
      </c>
      <c r="G107" s="131">
        <f t="shared" si="25"/>
        <v>6.666666666666667</v>
      </c>
      <c r="H107" s="131">
        <f t="shared" si="26"/>
        <v>7.6923076923076925</v>
      </c>
      <c r="I107" s="131">
        <f t="shared" si="27"/>
        <v>7.6923076923076925</v>
      </c>
      <c r="K107" s="12"/>
    </row>
    <row r="108" spans="1:11" x14ac:dyDescent="0.25">
      <c r="A108" s="19" t="s">
        <v>29</v>
      </c>
      <c r="B108" s="2"/>
      <c r="C108" s="2"/>
      <c r="D108" s="2"/>
      <c r="E108" s="2"/>
      <c r="F108" s="131">
        <f t="shared" si="24"/>
        <v>0</v>
      </c>
      <c r="G108" s="131">
        <f t="shared" si="25"/>
        <v>0</v>
      </c>
      <c r="H108" s="131">
        <f t="shared" si="26"/>
        <v>0</v>
      </c>
      <c r="I108" s="131">
        <f t="shared" si="27"/>
        <v>0</v>
      </c>
      <c r="K108" s="12"/>
    </row>
    <row r="109" spans="1:11" ht="47.25" x14ac:dyDescent="0.25">
      <c r="A109" s="19" t="s">
        <v>30</v>
      </c>
      <c r="B109" s="2"/>
      <c r="C109" s="2"/>
      <c r="D109" s="2"/>
      <c r="E109" s="2"/>
      <c r="F109" s="131">
        <f t="shared" si="24"/>
        <v>0</v>
      </c>
      <c r="G109" s="131">
        <f t="shared" si="25"/>
        <v>0</v>
      </c>
      <c r="H109" s="131">
        <f t="shared" si="26"/>
        <v>0</v>
      </c>
      <c r="I109" s="131">
        <f t="shared" si="27"/>
        <v>0</v>
      </c>
      <c r="K109" s="12"/>
    </row>
    <row r="110" spans="1:11" x14ac:dyDescent="0.25">
      <c r="A110" s="19" t="s">
        <v>31</v>
      </c>
      <c r="B110" s="2"/>
      <c r="C110" s="2"/>
      <c r="D110" s="2"/>
      <c r="E110" s="2"/>
      <c r="F110" s="131">
        <f t="shared" si="24"/>
        <v>0</v>
      </c>
      <c r="G110" s="131">
        <f t="shared" si="25"/>
        <v>0</v>
      </c>
      <c r="H110" s="131">
        <f t="shared" si="26"/>
        <v>0</v>
      </c>
      <c r="I110" s="131">
        <f t="shared" si="27"/>
        <v>0</v>
      </c>
      <c r="K110" s="12"/>
    </row>
    <row r="111" spans="1:11" x14ac:dyDescent="0.25">
      <c r="A111" s="19" t="s">
        <v>32</v>
      </c>
      <c r="B111" s="2"/>
      <c r="C111" s="2"/>
      <c r="D111" s="2"/>
      <c r="E111" s="2"/>
      <c r="F111" s="131">
        <f t="shared" ref="F111:I123" si="28">+IFERROR(B111/(C17+C48),0)*100</f>
        <v>0</v>
      </c>
      <c r="G111" s="131">
        <f t="shared" si="28"/>
        <v>0</v>
      </c>
      <c r="H111" s="131">
        <f t="shared" si="28"/>
        <v>0</v>
      </c>
      <c r="I111" s="131">
        <f t="shared" si="28"/>
        <v>0</v>
      </c>
      <c r="K111" s="12"/>
    </row>
    <row r="112" spans="1:11" x14ac:dyDescent="0.25">
      <c r="A112" s="19" t="s">
        <v>33</v>
      </c>
      <c r="B112" s="2"/>
      <c r="C112" s="2"/>
      <c r="D112" s="2"/>
      <c r="E112" s="2"/>
      <c r="F112" s="131">
        <f t="shared" si="28"/>
        <v>0</v>
      </c>
      <c r="G112" s="131">
        <f t="shared" si="28"/>
        <v>0</v>
      </c>
      <c r="H112" s="131">
        <f t="shared" si="28"/>
        <v>0</v>
      </c>
      <c r="I112" s="131">
        <f t="shared" si="28"/>
        <v>0</v>
      </c>
      <c r="K112" s="12"/>
    </row>
    <row r="113" spans="1:11" x14ac:dyDescent="0.25">
      <c r="A113" s="19" t="s">
        <v>34</v>
      </c>
      <c r="B113" s="2"/>
      <c r="C113" s="2"/>
      <c r="D113" s="2"/>
      <c r="E113" s="2"/>
      <c r="F113" s="131">
        <f t="shared" si="28"/>
        <v>0</v>
      </c>
      <c r="G113" s="131">
        <f t="shared" si="28"/>
        <v>0</v>
      </c>
      <c r="H113" s="131">
        <f t="shared" si="28"/>
        <v>0</v>
      </c>
      <c r="I113" s="131">
        <f t="shared" si="28"/>
        <v>0</v>
      </c>
      <c r="K113" s="12"/>
    </row>
    <row r="114" spans="1:11" x14ac:dyDescent="0.25">
      <c r="A114" s="19" t="s">
        <v>35</v>
      </c>
      <c r="B114" s="2"/>
      <c r="C114" s="2"/>
      <c r="D114" s="2"/>
      <c r="E114" s="2"/>
      <c r="F114" s="131">
        <f t="shared" si="28"/>
        <v>0</v>
      </c>
      <c r="G114" s="131">
        <f t="shared" si="28"/>
        <v>0</v>
      </c>
      <c r="H114" s="131">
        <f t="shared" si="28"/>
        <v>0</v>
      </c>
      <c r="I114" s="131">
        <f t="shared" si="28"/>
        <v>0</v>
      </c>
      <c r="K114" s="12"/>
    </row>
    <row r="115" spans="1:11" x14ac:dyDescent="0.25">
      <c r="A115" s="19" t="s">
        <v>36</v>
      </c>
      <c r="B115" s="2"/>
      <c r="C115" s="2"/>
      <c r="D115" s="2"/>
      <c r="E115" s="2"/>
      <c r="F115" s="131">
        <f t="shared" si="28"/>
        <v>0</v>
      </c>
      <c r="G115" s="131">
        <f t="shared" si="28"/>
        <v>0</v>
      </c>
      <c r="H115" s="131">
        <f t="shared" si="28"/>
        <v>0</v>
      </c>
      <c r="I115" s="131">
        <f t="shared" si="28"/>
        <v>0</v>
      </c>
      <c r="K115" s="12"/>
    </row>
    <row r="116" spans="1:11" x14ac:dyDescent="0.25">
      <c r="A116" s="19" t="s">
        <v>37</v>
      </c>
      <c r="B116" s="2"/>
      <c r="C116" s="2"/>
      <c r="D116" s="2"/>
      <c r="E116" s="2"/>
      <c r="F116" s="131">
        <f t="shared" si="28"/>
        <v>0</v>
      </c>
      <c r="G116" s="131">
        <f t="shared" si="28"/>
        <v>0</v>
      </c>
      <c r="H116" s="131">
        <f t="shared" si="28"/>
        <v>0</v>
      </c>
      <c r="I116" s="131">
        <f t="shared" si="28"/>
        <v>0</v>
      </c>
      <c r="K116" s="12"/>
    </row>
    <row r="117" spans="1:11" x14ac:dyDescent="0.25">
      <c r="A117" s="19" t="s">
        <v>38</v>
      </c>
      <c r="B117" s="2"/>
      <c r="C117" s="2"/>
      <c r="D117" s="2"/>
      <c r="E117" s="2"/>
      <c r="F117" s="131">
        <f t="shared" si="28"/>
        <v>0</v>
      </c>
      <c r="G117" s="131">
        <f t="shared" si="28"/>
        <v>0</v>
      </c>
      <c r="H117" s="131">
        <f t="shared" si="28"/>
        <v>0</v>
      </c>
      <c r="I117" s="131">
        <f t="shared" si="28"/>
        <v>0</v>
      </c>
      <c r="K117" s="12"/>
    </row>
    <row r="118" spans="1:11" x14ac:dyDescent="0.25">
      <c r="A118" s="19" t="s">
        <v>39</v>
      </c>
      <c r="B118" s="2"/>
      <c r="C118" s="2"/>
      <c r="D118" s="2"/>
      <c r="E118" s="2"/>
      <c r="F118" s="131">
        <f t="shared" si="28"/>
        <v>0</v>
      </c>
      <c r="G118" s="131">
        <f t="shared" si="28"/>
        <v>0</v>
      </c>
      <c r="H118" s="131">
        <f t="shared" si="28"/>
        <v>0</v>
      </c>
      <c r="I118" s="131">
        <f t="shared" si="28"/>
        <v>0</v>
      </c>
      <c r="K118" s="12"/>
    </row>
    <row r="119" spans="1:11" x14ac:dyDescent="0.25">
      <c r="A119" s="19" t="s">
        <v>40</v>
      </c>
      <c r="B119" s="2"/>
      <c r="C119" s="2"/>
      <c r="D119" s="2"/>
      <c r="E119" s="2"/>
      <c r="F119" s="131">
        <f t="shared" si="28"/>
        <v>0</v>
      </c>
      <c r="G119" s="131">
        <f t="shared" si="28"/>
        <v>0</v>
      </c>
      <c r="H119" s="131">
        <f t="shared" si="28"/>
        <v>0</v>
      </c>
      <c r="I119" s="131">
        <f t="shared" si="28"/>
        <v>0</v>
      </c>
      <c r="K119" s="12"/>
    </row>
    <row r="120" spans="1:11" x14ac:dyDescent="0.25">
      <c r="A120" s="19" t="s">
        <v>41</v>
      </c>
      <c r="B120" s="2"/>
      <c r="C120" s="2"/>
      <c r="D120" s="2"/>
      <c r="E120" s="2"/>
      <c r="F120" s="131">
        <f t="shared" si="28"/>
        <v>0</v>
      </c>
      <c r="G120" s="131">
        <f t="shared" si="28"/>
        <v>0</v>
      </c>
      <c r="H120" s="131">
        <f t="shared" si="28"/>
        <v>0</v>
      </c>
      <c r="I120" s="131">
        <f t="shared" si="28"/>
        <v>0</v>
      </c>
      <c r="K120" s="12"/>
    </row>
    <row r="121" spans="1:11" x14ac:dyDescent="0.25">
      <c r="A121" s="19" t="s">
        <v>42</v>
      </c>
      <c r="B121" s="2"/>
      <c r="C121" s="2"/>
      <c r="D121" s="2"/>
      <c r="E121" s="2"/>
      <c r="F121" s="131">
        <f t="shared" si="28"/>
        <v>0</v>
      </c>
      <c r="G121" s="131">
        <f t="shared" si="28"/>
        <v>0</v>
      </c>
      <c r="H121" s="131">
        <f t="shared" si="28"/>
        <v>0</v>
      </c>
      <c r="I121" s="131">
        <f t="shared" si="28"/>
        <v>0</v>
      </c>
      <c r="K121" s="12"/>
    </row>
    <row r="122" spans="1:11" x14ac:dyDescent="0.25">
      <c r="A122" s="19" t="s">
        <v>43</v>
      </c>
      <c r="B122" s="2"/>
      <c r="C122" s="2"/>
      <c r="D122" s="2"/>
      <c r="E122" s="2"/>
      <c r="F122" s="131">
        <f t="shared" si="28"/>
        <v>0</v>
      </c>
      <c r="G122" s="131">
        <f t="shared" si="28"/>
        <v>0</v>
      </c>
      <c r="H122" s="131">
        <f t="shared" si="28"/>
        <v>0</v>
      </c>
      <c r="I122" s="131">
        <f t="shared" si="28"/>
        <v>0</v>
      </c>
      <c r="K122" s="12"/>
    </row>
    <row r="123" spans="1:11" x14ac:dyDescent="0.25">
      <c r="A123" s="19" t="s">
        <v>44</v>
      </c>
      <c r="B123" s="2"/>
      <c r="C123" s="2"/>
      <c r="D123" s="2"/>
      <c r="E123" s="2"/>
      <c r="F123" s="131">
        <f t="shared" si="28"/>
        <v>0</v>
      </c>
      <c r="G123" s="131">
        <f t="shared" si="28"/>
        <v>0</v>
      </c>
      <c r="H123" s="131">
        <f t="shared" si="28"/>
        <v>0</v>
      </c>
      <c r="I123" s="131">
        <f t="shared" si="28"/>
        <v>0</v>
      </c>
      <c r="K123" s="12"/>
    </row>
    <row r="124" spans="1:11" ht="31.5" x14ac:dyDescent="0.25">
      <c r="A124" s="33" t="s">
        <v>45</v>
      </c>
      <c r="B124" s="2"/>
      <c r="C124" s="2"/>
      <c r="D124" s="2"/>
      <c r="E124" s="2"/>
      <c r="F124" s="131">
        <f t="shared" ref="F124:I125" si="29">+IFERROR(B124/(C30+C61),0)*100</f>
        <v>0</v>
      </c>
      <c r="G124" s="131">
        <f t="shared" si="29"/>
        <v>0</v>
      </c>
      <c r="H124" s="131">
        <f t="shared" si="29"/>
        <v>0</v>
      </c>
      <c r="I124" s="131">
        <f t="shared" si="29"/>
        <v>0</v>
      </c>
      <c r="K124" s="12"/>
    </row>
    <row r="125" spans="1:11" x14ac:dyDescent="0.25">
      <c r="A125" s="126" t="s">
        <v>55</v>
      </c>
      <c r="B125" s="50">
        <f>SUM(B98:B124)</f>
        <v>7</v>
      </c>
      <c r="C125" s="50">
        <f>SUM(C98:C124)</f>
        <v>7</v>
      </c>
      <c r="D125" s="50">
        <f>SUM(D98:D124)</f>
        <v>7</v>
      </c>
      <c r="E125" s="50">
        <f>SUM(E98:E124)</f>
        <v>7</v>
      </c>
      <c r="F125" s="131">
        <f t="shared" si="29"/>
        <v>7.3684210526315779</v>
      </c>
      <c r="G125" s="131">
        <f t="shared" si="29"/>
        <v>7.7777777777777777</v>
      </c>
      <c r="H125" s="131">
        <f t="shared" si="29"/>
        <v>10</v>
      </c>
      <c r="I125" s="131">
        <f t="shared" si="29"/>
        <v>10.606060606060606</v>
      </c>
      <c r="K125" s="12"/>
    </row>
    <row r="126" spans="1:11" x14ac:dyDescent="0.25">
      <c r="A126" s="12"/>
      <c r="B126" s="12"/>
      <c r="C126" s="12"/>
      <c r="D126" s="12"/>
      <c r="F126" s="12"/>
      <c r="G126" s="12"/>
      <c r="H126" s="12"/>
      <c r="I126" s="12"/>
      <c r="J126" s="12"/>
      <c r="K126" s="12"/>
    </row>
    <row r="127" spans="1:1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1:1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</row>
    <row r="129" spans="1:1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spans="1:1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  <row r="131" spans="1:1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spans="1:1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  <row r="133" spans="1:1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spans="1:1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spans="1:1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</row>
    <row r="136" spans="1:1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</row>
    <row r="137" spans="1:1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1:1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1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1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1:1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2" spans="1:1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spans="1:1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spans="1:1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spans="1:1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spans="1:1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spans="1:1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spans="1:1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  <row r="149" spans="1:1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</row>
    <row r="150" spans="1:1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spans="1:1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</row>
    <row r="152" spans="1:1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</row>
    <row r="153" spans="1:1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1:1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spans="1:1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</row>
    <row r="157" spans="1:1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1:1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spans="1:1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spans="1:1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  <row r="163" spans="1:1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1:1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1:1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1:1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1:1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1:1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1:1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</row>
    <row r="173" spans="1:1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</row>
    <row r="174" spans="1:1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1:1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</row>
    <row r="176" spans="1:1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</row>
    <row r="177" spans="1:1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</row>
    <row r="178" spans="1:1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1:1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1:1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</row>
    <row r="182" spans="1:1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1:1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</row>
    <row r="186" spans="1:1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1:1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</row>
    <row r="188" spans="1:1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</row>
    <row r="189" spans="1:1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</row>
    <row r="190" spans="1:1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</row>
    <row r="192" spans="1:1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</row>
    <row r="193" spans="1:1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1:1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</row>
    <row r="195" spans="1:1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  <row r="196" spans="1:1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</row>
    <row r="197" spans="1:1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</row>
    <row r="198" spans="1:1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</row>
    <row r="199" spans="1:1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</row>
    <row r="200" spans="1:1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</row>
    <row r="201" spans="1:1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</row>
    <row r="202" spans="1:1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</row>
    <row r="203" spans="1:1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</row>
    <row r="204" spans="1:1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</row>
    <row r="205" spans="1:1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</row>
    <row r="206" spans="1:1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</row>
    <row r="207" spans="1:1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</row>
    <row r="208" spans="1:1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</row>
    <row r="209" spans="1:1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</row>
    <row r="210" spans="1:1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</row>
    <row r="211" spans="1:1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</row>
    <row r="212" spans="1:1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</row>
    <row r="213" spans="1:1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</row>
    <row r="214" spans="1:1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</row>
    <row r="215" spans="1:1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</row>
    <row r="216" spans="1:1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</row>
    <row r="217" spans="1:1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</row>
  </sheetData>
  <mergeCells count="5">
    <mergeCell ref="A33:J33"/>
    <mergeCell ref="A64:E64"/>
    <mergeCell ref="A2:J2"/>
    <mergeCell ref="A96:E96"/>
    <mergeCell ref="A1:J1"/>
  </mergeCells>
  <phoneticPr fontId="2" type="noConversion"/>
  <pageMargins left="0.75" right="0.75" top="1" bottom="1" header="0.4921259845" footer="0.4921259845"/>
  <pageSetup paperSize="9" fitToHeight="0" orientation="landscape" horizontalDpi="4294967295" verticalDpi="4294967295" r:id="rId1"/>
  <headerFooter alignWithMargins="0"/>
  <rowBreaks count="2" manualBreakCount="2">
    <brk id="32" max="9" man="1"/>
    <brk id="94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zoomScaleSheetLayoutView="100" workbookViewId="0">
      <selection activeCell="K21" sqref="K21"/>
    </sheetView>
  </sheetViews>
  <sheetFormatPr defaultRowHeight="15.75" x14ac:dyDescent="0.25"/>
  <cols>
    <col min="1" max="1" width="15.875" bestFit="1" customWidth="1"/>
    <col min="2" max="2" width="9.125" customWidth="1"/>
    <col min="3" max="5" width="12.625" customWidth="1"/>
    <col min="6" max="6" width="9.5" customWidth="1"/>
    <col min="7" max="7" width="12.625" customWidth="1"/>
    <col min="8" max="8" width="10.875" customWidth="1"/>
  </cols>
  <sheetData>
    <row r="1" spans="1:10" ht="20.25" customHeight="1" thickBot="1" x14ac:dyDescent="0.35">
      <c r="A1" s="446" t="s">
        <v>255</v>
      </c>
      <c r="B1" s="459"/>
      <c r="C1" s="459"/>
      <c r="D1" s="459"/>
      <c r="E1" s="459"/>
      <c r="F1" s="459"/>
      <c r="G1" s="459"/>
      <c r="H1" s="459"/>
      <c r="I1" s="459"/>
      <c r="J1" s="459"/>
    </row>
    <row r="2" spans="1:10" ht="15.75" customHeight="1" x14ac:dyDescent="0.25">
      <c r="A2" s="456" t="s">
        <v>67</v>
      </c>
      <c r="B2" s="454" t="s">
        <v>68</v>
      </c>
      <c r="C2" s="455"/>
      <c r="D2" s="47"/>
      <c r="E2" s="93"/>
      <c r="F2" s="93"/>
      <c r="G2" s="454" t="s">
        <v>69</v>
      </c>
      <c r="H2" s="460"/>
      <c r="I2" s="461" t="s">
        <v>70</v>
      </c>
      <c r="J2" s="464" t="s">
        <v>71</v>
      </c>
    </row>
    <row r="3" spans="1:10" ht="15.75" customHeight="1" x14ac:dyDescent="0.25">
      <c r="A3" s="457"/>
      <c r="B3" s="53"/>
      <c r="C3" s="54"/>
      <c r="D3" s="38" t="s">
        <v>125</v>
      </c>
      <c r="E3" s="38"/>
      <c r="F3" s="38"/>
      <c r="G3" s="53"/>
      <c r="H3" s="56"/>
      <c r="I3" s="462"/>
      <c r="J3" s="465"/>
    </row>
    <row r="4" spans="1:10" s="4" customFormat="1" ht="94.5" x14ac:dyDescent="0.25">
      <c r="A4" s="458"/>
      <c r="B4" s="144" t="s">
        <v>2</v>
      </c>
      <c r="C4" s="144" t="s">
        <v>256</v>
      </c>
      <c r="D4" s="144" t="s">
        <v>121</v>
      </c>
      <c r="E4" s="144" t="s">
        <v>122</v>
      </c>
      <c r="F4" s="144" t="s">
        <v>118</v>
      </c>
      <c r="G4" s="144" t="s">
        <v>117</v>
      </c>
      <c r="H4" s="144" t="s">
        <v>116</v>
      </c>
      <c r="I4" s="463"/>
      <c r="J4" s="466"/>
    </row>
    <row r="5" spans="1:10" x14ac:dyDescent="0.25">
      <c r="A5" s="145" t="s">
        <v>53</v>
      </c>
      <c r="B5" s="52">
        <v>1</v>
      </c>
      <c r="C5" s="2">
        <v>395</v>
      </c>
      <c r="D5" s="2">
        <v>0</v>
      </c>
      <c r="E5" s="2">
        <v>395</v>
      </c>
      <c r="F5" s="2">
        <v>6</v>
      </c>
      <c r="G5" s="2">
        <v>38</v>
      </c>
      <c r="H5" s="2">
        <v>7</v>
      </c>
      <c r="I5" s="2">
        <v>92</v>
      </c>
      <c r="J5" s="2">
        <v>15</v>
      </c>
    </row>
    <row r="6" spans="1:10" x14ac:dyDescent="0.25">
      <c r="A6" s="143"/>
      <c r="B6" s="52">
        <v>2</v>
      </c>
      <c r="C6" s="2">
        <v>85</v>
      </c>
      <c r="D6" s="2">
        <v>0</v>
      </c>
      <c r="E6" s="2">
        <v>85</v>
      </c>
      <c r="F6" s="2">
        <v>8</v>
      </c>
      <c r="G6" s="2">
        <v>25</v>
      </c>
      <c r="H6" s="2">
        <v>1</v>
      </c>
      <c r="I6" s="2">
        <v>26</v>
      </c>
      <c r="J6" s="2">
        <v>3</v>
      </c>
    </row>
    <row r="7" spans="1:10" x14ac:dyDescent="0.25">
      <c r="A7" s="143"/>
      <c r="B7" s="52">
        <v>3</v>
      </c>
      <c r="C7" s="2">
        <v>14</v>
      </c>
      <c r="D7" s="2">
        <v>0</v>
      </c>
      <c r="E7" s="2">
        <v>14</v>
      </c>
      <c r="F7" s="2">
        <v>0</v>
      </c>
      <c r="G7" s="2">
        <v>1</v>
      </c>
      <c r="H7" s="2">
        <v>1</v>
      </c>
      <c r="I7" s="2">
        <v>1</v>
      </c>
      <c r="J7" s="2">
        <v>1</v>
      </c>
    </row>
    <row r="8" spans="1:10" x14ac:dyDescent="0.25">
      <c r="A8" s="72" t="s">
        <v>160</v>
      </c>
      <c r="B8" s="126"/>
      <c r="C8" s="50">
        <f t="shared" ref="C8:J8" si="0">+SUM(C5:C7)</f>
        <v>494</v>
      </c>
      <c r="D8" s="50">
        <f t="shared" si="0"/>
        <v>0</v>
      </c>
      <c r="E8" s="50">
        <f t="shared" si="0"/>
        <v>494</v>
      </c>
      <c r="F8" s="50">
        <f t="shared" si="0"/>
        <v>14</v>
      </c>
      <c r="G8" s="50">
        <f t="shared" si="0"/>
        <v>64</v>
      </c>
      <c r="H8" s="50">
        <f t="shared" si="0"/>
        <v>9</v>
      </c>
      <c r="I8" s="50">
        <f t="shared" si="0"/>
        <v>119</v>
      </c>
      <c r="J8" s="50">
        <f t="shared" si="0"/>
        <v>19</v>
      </c>
    </row>
    <row r="9" spans="1:10" x14ac:dyDescent="0.25">
      <c r="A9" s="143" t="s">
        <v>54</v>
      </c>
      <c r="B9" s="52">
        <v>1</v>
      </c>
      <c r="C9" s="2">
        <v>904</v>
      </c>
      <c r="D9" s="2">
        <v>904</v>
      </c>
      <c r="E9" s="2">
        <v>0</v>
      </c>
      <c r="F9" s="2">
        <v>9</v>
      </c>
      <c r="G9" s="2">
        <v>47</v>
      </c>
      <c r="H9" s="2">
        <v>3</v>
      </c>
      <c r="I9" s="2">
        <v>6</v>
      </c>
      <c r="J9" s="2">
        <v>4</v>
      </c>
    </row>
    <row r="10" spans="1:10" x14ac:dyDescent="0.25">
      <c r="A10" s="143"/>
      <c r="B10" s="52">
        <v>2</v>
      </c>
      <c r="C10" s="2">
        <v>409</v>
      </c>
      <c r="D10" s="2">
        <v>409</v>
      </c>
      <c r="E10" s="2">
        <v>0</v>
      </c>
      <c r="F10" s="2">
        <v>2</v>
      </c>
      <c r="G10" s="2">
        <v>37</v>
      </c>
      <c r="H10" s="2">
        <v>1</v>
      </c>
      <c r="I10" s="2">
        <v>6</v>
      </c>
      <c r="J10" s="2">
        <v>6</v>
      </c>
    </row>
    <row r="11" spans="1:10" x14ac:dyDescent="0.25">
      <c r="A11" s="143"/>
      <c r="B11" s="52">
        <v>3</v>
      </c>
      <c r="C11" s="2">
        <v>84</v>
      </c>
      <c r="D11" s="2">
        <v>84</v>
      </c>
      <c r="E11" s="2">
        <v>0</v>
      </c>
      <c r="F11" s="2">
        <v>12</v>
      </c>
      <c r="G11" s="2">
        <v>6</v>
      </c>
      <c r="H11" s="2">
        <v>4</v>
      </c>
      <c r="I11" s="2">
        <v>1</v>
      </c>
      <c r="J11" s="2">
        <v>3</v>
      </c>
    </row>
    <row r="12" spans="1:10" x14ac:dyDescent="0.25">
      <c r="A12" s="132" t="s">
        <v>161</v>
      </c>
      <c r="B12" s="133"/>
      <c r="C12" s="134">
        <f t="shared" ref="C12:J12" si="1">+SUM(C9:C11)</f>
        <v>1397</v>
      </c>
      <c r="D12" s="134">
        <f t="shared" si="1"/>
        <v>1397</v>
      </c>
      <c r="E12" s="134">
        <f t="shared" si="1"/>
        <v>0</v>
      </c>
      <c r="F12" s="134">
        <f t="shared" si="1"/>
        <v>23</v>
      </c>
      <c r="G12" s="134">
        <f t="shared" si="1"/>
        <v>90</v>
      </c>
      <c r="H12" s="134">
        <f t="shared" si="1"/>
        <v>8</v>
      </c>
      <c r="I12" s="134">
        <f t="shared" si="1"/>
        <v>13</v>
      </c>
      <c r="J12" s="134">
        <f t="shared" si="1"/>
        <v>13</v>
      </c>
    </row>
    <row r="13" spans="1:10" x14ac:dyDescent="0.25">
      <c r="A13" s="139" t="s">
        <v>162</v>
      </c>
      <c r="B13" s="126">
        <v>1</v>
      </c>
      <c r="C13" s="50">
        <f t="shared" ref="C13:J15" si="2">+C5+C9</f>
        <v>1299</v>
      </c>
      <c r="D13" s="50">
        <f t="shared" si="2"/>
        <v>904</v>
      </c>
      <c r="E13" s="50">
        <f t="shared" si="2"/>
        <v>395</v>
      </c>
      <c r="F13" s="50">
        <f t="shared" si="2"/>
        <v>15</v>
      </c>
      <c r="G13" s="50">
        <f t="shared" si="2"/>
        <v>85</v>
      </c>
      <c r="H13" s="50">
        <f t="shared" si="2"/>
        <v>10</v>
      </c>
      <c r="I13" s="50">
        <f t="shared" si="2"/>
        <v>98</v>
      </c>
      <c r="J13" s="50">
        <f t="shared" si="2"/>
        <v>19</v>
      </c>
    </row>
    <row r="14" spans="1:10" x14ac:dyDescent="0.25">
      <c r="A14" s="140"/>
      <c r="B14" s="126">
        <v>2</v>
      </c>
      <c r="C14" s="50">
        <f t="shared" si="2"/>
        <v>494</v>
      </c>
      <c r="D14" s="50">
        <f t="shared" si="2"/>
        <v>409</v>
      </c>
      <c r="E14" s="50">
        <f t="shared" si="2"/>
        <v>85</v>
      </c>
      <c r="F14" s="50">
        <f t="shared" si="2"/>
        <v>10</v>
      </c>
      <c r="G14" s="50">
        <f t="shared" si="2"/>
        <v>62</v>
      </c>
      <c r="H14" s="50">
        <f t="shared" si="2"/>
        <v>2</v>
      </c>
      <c r="I14" s="50">
        <f t="shared" si="2"/>
        <v>32</v>
      </c>
      <c r="J14" s="50">
        <f t="shared" si="2"/>
        <v>9</v>
      </c>
    </row>
    <row r="15" spans="1:10" x14ac:dyDescent="0.25">
      <c r="A15" s="141"/>
      <c r="B15" s="126">
        <v>3</v>
      </c>
      <c r="C15" s="50">
        <f t="shared" si="2"/>
        <v>98</v>
      </c>
      <c r="D15" s="50">
        <f t="shared" si="2"/>
        <v>84</v>
      </c>
      <c r="E15" s="50">
        <f t="shared" si="2"/>
        <v>14</v>
      </c>
      <c r="F15" s="50">
        <f t="shared" si="2"/>
        <v>12</v>
      </c>
      <c r="G15" s="50">
        <f t="shared" si="2"/>
        <v>7</v>
      </c>
      <c r="H15" s="50">
        <f t="shared" si="2"/>
        <v>5</v>
      </c>
      <c r="I15" s="50">
        <f t="shared" si="2"/>
        <v>2</v>
      </c>
      <c r="J15" s="50">
        <f t="shared" si="2"/>
        <v>4</v>
      </c>
    </row>
    <row r="16" spans="1:10" x14ac:dyDescent="0.25">
      <c r="A16" s="135" t="s">
        <v>55</v>
      </c>
      <c r="B16" s="126"/>
      <c r="C16" s="50">
        <f t="shared" ref="C16:J16" si="3">+SUM(C13:C15)</f>
        <v>1891</v>
      </c>
      <c r="D16" s="50">
        <f t="shared" si="3"/>
        <v>1397</v>
      </c>
      <c r="E16" s="50">
        <f t="shared" si="3"/>
        <v>494</v>
      </c>
      <c r="F16" s="50">
        <f t="shared" si="3"/>
        <v>37</v>
      </c>
      <c r="G16" s="50">
        <f t="shared" si="3"/>
        <v>154</v>
      </c>
      <c r="H16" s="50">
        <f t="shared" si="3"/>
        <v>17</v>
      </c>
      <c r="I16" s="50">
        <f t="shared" si="3"/>
        <v>132</v>
      </c>
      <c r="J16" s="50">
        <f t="shared" si="3"/>
        <v>32</v>
      </c>
    </row>
    <row r="17" spans="1:10" x14ac:dyDescent="0.25">
      <c r="A17" s="7"/>
      <c r="B17" s="3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7"/>
      <c r="B18" s="11"/>
      <c r="C18" s="7"/>
      <c r="D18" s="7"/>
      <c r="E18" s="7"/>
      <c r="F18" s="7"/>
      <c r="G18" s="7"/>
      <c r="H18" s="7"/>
    </row>
    <row r="19" spans="1:10" x14ac:dyDescent="0.25">
      <c r="A19" s="7"/>
      <c r="B19" s="11"/>
      <c r="C19" s="7"/>
      <c r="D19" s="7"/>
      <c r="E19" s="7"/>
      <c r="F19" s="7"/>
      <c r="G19" s="7"/>
      <c r="H19" s="7"/>
    </row>
  </sheetData>
  <mergeCells count="6">
    <mergeCell ref="B2:C2"/>
    <mergeCell ref="A2:A4"/>
    <mergeCell ref="A1:J1"/>
    <mergeCell ref="G2:H2"/>
    <mergeCell ref="I2:I4"/>
    <mergeCell ref="J2:J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7"/>
  <sheetViews>
    <sheetView workbookViewId="0">
      <selection activeCell="O226" sqref="O226"/>
    </sheetView>
  </sheetViews>
  <sheetFormatPr defaultRowHeight="15.75" x14ac:dyDescent="0.25"/>
  <cols>
    <col min="2" max="2" width="31.75" customWidth="1"/>
    <col min="3" max="3" width="7.125" customWidth="1"/>
    <col min="5" max="5" width="12.875" customWidth="1"/>
    <col min="6" max="6" width="12.125" customWidth="1"/>
    <col min="7" max="7" width="11.625" customWidth="1"/>
    <col min="8" max="8" width="11.125" customWidth="1"/>
    <col min="9" max="9" width="10.125" customWidth="1"/>
    <col min="10" max="10" width="12.125" customWidth="1"/>
  </cols>
  <sheetData>
    <row r="1" spans="1:11" ht="67.5" customHeight="1" x14ac:dyDescent="0.25">
      <c r="B1" s="453" t="s">
        <v>258</v>
      </c>
      <c r="C1" s="453"/>
      <c r="D1" s="453"/>
      <c r="E1" s="453"/>
      <c r="F1" s="453"/>
      <c r="G1" s="453"/>
      <c r="H1" s="453"/>
      <c r="I1" s="453"/>
      <c r="J1" s="453"/>
      <c r="K1" s="48"/>
    </row>
    <row r="2" spans="1:11" s="7" customFormat="1" ht="16.5" thickBot="1" x14ac:dyDescent="0.3">
      <c r="B2" s="55"/>
      <c r="C2" s="94"/>
      <c r="D2" s="467" t="s">
        <v>140</v>
      </c>
      <c r="E2" s="468"/>
      <c r="F2" s="468"/>
      <c r="G2" s="468"/>
      <c r="H2" s="468"/>
      <c r="I2" s="468"/>
      <c r="J2" s="469"/>
      <c r="K2" s="43"/>
    </row>
    <row r="3" spans="1:11" s="7" customFormat="1" ht="55.5" customHeight="1" thickBot="1" x14ac:dyDescent="0.3">
      <c r="B3" s="95" t="s">
        <v>66</v>
      </c>
      <c r="C3" s="77" t="s">
        <v>139</v>
      </c>
      <c r="D3" s="77" t="s">
        <v>67</v>
      </c>
      <c r="E3" s="77" t="s">
        <v>257</v>
      </c>
      <c r="F3" s="77" t="s">
        <v>224</v>
      </c>
      <c r="G3" s="77" t="s">
        <v>223</v>
      </c>
      <c r="H3" s="77" t="s">
        <v>218</v>
      </c>
      <c r="I3" s="77" t="s">
        <v>216</v>
      </c>
      <c r="J3" s="77" t="s">
        <v>196</v>
      </c>
      <c r="K3" s="44"/>
    </row>
    <row r="4" spans="1:11" x14ac:dyDescent="0.25">
      <c r="A4" s="306" t="s">
        <v>302</v>
      </c>
      <c r="B4" s="306" t="s">
        <v>41</v>
      </c>
      <c r="C4" s="306" t="s">
        <v>297</v>
      </c>
      <c r="D4" s="306" t="s">
        <v>298</v>
      </c>
      <c r="E4" s="307">
        <v>0</v>
      </c>
      <c r="F4" s="307">
        <v>0</v>
      </c>
      <c r="G4" s="307">
        <v>59.32</v>
      </c>
      <c r="H4" s="307">
        <v>100</v>
      </c>
      <c r="I4" s="307">
        <v>0</v>
      </c>
      <c r="J4" s="307">
        <v>0</v>
      </c>
    </row>
    <row r="5" spans="1:11" x14ac:dyDescent="0.25">
      <c r="A5" s="306" t="s">
        <v>302</v>
      </c>
      <c r="B5" s="306" t="s">
        <v>41</v>
      </c>
      <c r="C5" s="306" t="s">
        <v>297</v>
      </c>
      <c r="D5" s="306" t="s">
        <v>299</v>
      </c>
      <c r="E5" s="307">
        <v>0</v>
      </c>
      <c r="F5" s="307">
        <v>66.67</v>
      </c>
      <c r="G5" s="307">
        <v>62.5</v>
      </c>
      <c r="H5" s="307">
        <v>56</v>
      </c>
      <c r="I5" s="307">
        <v>65.38</v>
      </c>
      <c r="J5" s="307">
        <v>81.48</v>
      </c>
    </row>
    <row r="6" spans="1:11" x14ac:dyDescent="0.25">
      <c r="A6" s="306" t="s">
        <v>303</v>
      </c>
      <c r="B6" s="306" t="s">
        <v>28</v>
      </c>
      <c r="C6" s="306" t="s">
        <v>297</v>
      </c>
      <c r="D6" s="306" t="s">
        <v>298</v>
      </c>
      <c r="E6" s="307">
        <v>0</v>
      </c>
      <c r="F6" s="307">
        <v>27.27</v>
      </c>
      <c r="G6" s="307">
        <v>55.56</v>
      </c>
      <c r="H6" s="307">
        <v>0</v>
      </c>
      <c r="I6" s="307">
        <v>0</v>
      </c>
      <c r="J6" s="307">
        <v>0</v>
      </c>
    </row>
    <row r="7" spans="1:11" x14ac:dyDescent="0.25">
      <c r="A7" s="306" t="s">
        <v>303</v>
      </c>
      <c r="B7" s="306" t="s">
        <v>28</v>
      </c>
      <c r="C7" s="306" t="s">
        <v>297</v>
      </c>
      <c r="D7" s="306" t="s">
        <v>299</v>
      </c>
      <c r="E7" s="307">
        <v>0</v>
      </c>
      <c r="F7" s="307">
        <v>0</v>
      </c>
      <c r="G7" s="307">
        <v>0</v>
      </c>
      <c r="H7" s="307">
        <v>0</v>
      </c>
      <c r="I7" s="307">
        <v>0</v>
      </c>
      <c r="J7" s="307">
        <v>0</v>
      </c>
    </row>
    <row r="8" spans="1:11" x14ac:dyDescent="0.25">
      <c r="A8" s="306" t="s">
        <v>303</v>
      </c>
      <c r="B8" s="306" t="s">
        <v>28</v>
      </c>
      <c r="C8" s="306" t="s">
        <v>300</v>
      </c>
      <c r="D8" s="306" t="s">
        <v>298</v>
      </c>
      <c r="E8" s="307">
        <v>0</v>
      </c>
      <c r="F8" s="307">
        <v>94.12</v>
      </c>
      <c r="G8" s="307">
        <v>83.33</v>
      </c>
      <c r="H8" s="307">
        <v>0</v>
      </c>
      <c r="I8" s="307">
        <v>0</v>
      </c>
      <c r="J8" s="307">
        <v>0</v>
      </c>
    </row>
    <row r="9" spans="1:11" x14ac:dyDescent="0.25">
      <c r="A9" s="306" t="s">
        <v>303</v>
      </c>
      <c r="B9" s="306" t="s">
        <v>28</v>
      </c>
      <c r="C9" s="306" t="s">
        <v>300</v>
      </c>
      <c r="D9" s="306" t="s">
        <v>299</v>
      </c>
      <c r="E9" s="307">
        <v>0</v>
      </c>
      <c r="F9" s="307">
        <v>0</v>
      </c>
      <c r="G9" s="307">
        <v>0</v>
      </c>
      <c r="H9" s="307">
        <v>0</v>
      </c>
      <c r="I9" s="307">
        <v>0</v>
      </c>
      <c r="J9" s="307">
        <v>0</v>
      </c>
    </row>
    <row r="10" spans="1:11" x14ac:dyDescent="0.25">
      <c r="A10" s="306" t="s">
        <v>303</v>
      </c>
      <c r="B10" s="306" t="s">
        <v>28</v>
      </c>
      <c r="C10" s="306" t="s">
        <v>301</v>
      </c>
      <c r="D10" s="306" t="s">
        <v>298</v>
      </c>
      <c r="E10" s="307">
        <v>0</v>
      </c>
      <c r="F10" s="307">
        <v>0</v>
      </c>
      <c r="G10" s="307">
        <v>0</v>
      </c>
      <c r="H10" s="307">
        <v>53.33</v>
      </c>
      <c r="I10" s="307">
        <v>80</v>
      </c>
      <c r="J10" s="307">
        <v>66.67</v>
      </c>
    </row>
    <row r="11" spans="1:11" x14ac:dyDescent="0.25">
      <c r="A11" s="306" t="s">
        <v>303</v>
      </c>
      <c r="B11" s="306" t="s">
        <v>28</v>
      </c>
      <c r="C11" s="306" t="s">
        <v>301</v>
      </c>
      <c r="D11" s="306" t="s">
        <v>299</v>
      </c>
      <c r="E11" s="307">
        <v>0</v>
      </c>
      <c r="F11" s="307">
        <v>0</v>
      </c>
      <c r="G11" s="307">
        <v>0</v>
      </c>
      <c r="H11" s="307">
        <v>0</v>
      </c>
      <c r="I11" s="307">
        <v>0</v>
      </c>
      <c r="J11" s="307">
        <v>0</v>
      </c>
    </row>
    <row r="12" spans="1:11" x14ac:dyDescent="0.25">
      <c r="A12" s="306" t="s">
        <v>304</v>
      </c>
      <c r="B12" s="306" t="s">
        <v>20</v>
      </c>
      <c r="C12" s="306" t="s">
        <v>297</v>
      </c>
      <c r="D12" s="306" t="s">
        <v>298</v>
      </c>
      <c r="E12" s="307">
        <v>0</v>
      </c>
      <c r="F12" s="307">
        <v>0</v>
      </c>
      <c r="G12" s="307">
        <v>0</v>
      </c>
      <c r="H12" s="307">
        <v>0</v>
      </c>
      <c r="I12" s="307">
        <v>0</v>
      </c>
      <c r="J12" s="307">
        <v>0</v>
      </c>
    </row>
    <row r="13" spans="1:11" x14ac:dyDescent="0.25">
      <c r="A13" s="306" t="s">
        <v>305</v>
      </c>
      <c r="B13" s="306" t="s">
        <v>20</v>
      </c>
      <c r="C13" s="306" t="s">
        <v>297</v>
      </c>
      <c r="D13" s="306" t="s">
        <v>298</v>
      </c>
      <c r="E13" s="307">
        <v>0</v>
      </c>
      <c r="F13" s="307">
        <v>0</v>
      </c>
      <c r="G13" s="307">
        <v>16.670000000000002</v>
      </c>
      <c r="H13" s="307">
        <v>42.86</v>
      </c>
      <c r="I13" s="307">
        <v>17.649999999999999</v>
      </c>
      <c r="J13" s="307">
        <v>28.57</v>
      </c>
    </row>
    <row r="14" spans="1:11" x14ac:dyDescent="0.25">
      <c r="A14" s="306" t="s">
        <v>304</v>
      </c>
      <c r="B14" s="306" t="s">
        <v>20</v>
      </c>
      <c r="C14" s="306" t="s">
        <v>297</v>
      </c>
      <c r="D14" s="306" t="s">
        <v>298</v>
      </c>
      <c r="E14" s="307">
        <v>0</v>
      </c>
      <c r="F14" s="307">
        <v>0</v>
      </c>
      <c r="G14" s="307">
        <v>0</v>
      </c>
      <c r="H14" s="307">
        <v>0</v>
      </c>
      <c r="I14" s="307">
        <v>22.22</v>
      </c>
      <c r="J14" s="307">
        <v>18.18</v>
      </c>
    </row>
    <row r="15" spans="1:11" x14ac:dyDescent="0.25">
      <c r="A15" s="306" t="s">
        <v>305</v>
      </c>
      <c r="B15" s="306" t="s">
        <v>20</v>
      </c>
      <c r="C15" s="306" t="s">
        <v>297</v>
      </c>
      <c r="D15" s="306" t="s">
        <v>298</v>
      </c>
      <c r="E15" s="307">
        <v>0</v>
      </c>
      <c r="F15" s="307">
        <v>0</v>
      </c>
      <c r="G15" s="307">
        <v>0</v>
      </c>
      <c r="H15" s="307">
        <v>0</v>
      </c>
      <c r="I15" s="307">
        <v>25</v>
      </c>
      <c r="J15" s="307">
        <v>41.67</v>
      </c>
    </row>
    <row r="16" spans="1:11" x14ac:dyDescent="0.25">
      <c r="A16" s="306" t="s">
        <v>305</v>
      </c>
      <c r="B16" s="306" t="s">
        <v>20</v>
      </c>
      <c r="C16" s="306" t="s">
        <v>297</v>
      </c>
      <c r="D16" s="306" t="s">
        <v>298</v>
      </c>
      <c r="E16" s="307">
        <v>0</v>
      </c>
      <c r="F16" s="307">
        <v>0</v>
      </c>
      <c r="G16" s="307">
        <v>0</v>
      </c>
      <c r="H16" s="307">
        <v>0</v>
      </c>
      <c r="I16" s="307">
        <v>0</v>
      </c>
      <c r="J16" s="307">
        <v>60</v>
      </c>
    </row>
    <row r="17" spans="1:10" x14ac:dyDescent="0.25">
      <c r="A17" s="306" t="s">
        <v>305</v>
      </c>
      <c r="B17" s="306" t="s">
        <v>20</v>
      </c>
      <c r="C17" s="306" t="s">
        <v>297</v>
      </c>
      <c r="D17" s="306" t="s">
        <v>298</v>
      </c>
      <c r="E17" s="307">
        <v>10</v>
      </c>
      <c r="F17" s="307">
        <v>10.71</v>
      </c>
      <c r="G17" s="307">
        <v>50</v>
      </c>
      <c r="H17" s="307">
        <v>58.82</v>
      </c>
      <c r="I17" s="307">
        <v>0</v>
      </c>
      <c r="J17" s="307">
        <v>0</v>
      </c>
    </row>
    <row r="18" spans="1:10" x14ac:dyDescent="0.25">
      <c r="A18" s="306" t="s">
        <v>305</v>
      </c>
      <c r="B18" s="306" t="s">
        <v>20</v>
      </c>
      <c r="C18" s="306" t="s">
        <v>297</v>
      </c>
      <c r="D18" s="306" t="s">
        <v>298</v>
      </c>
      <c r="E18" s="307">
        <v>0</v>
      </c>
      <c r="F18" s="307">
        <v>0</v>
      </c>
      <c r="G18" s="307">
        <v>40.909999999999997</v>
      </c>
      <c r="H18" s="307">
        <v>50</v>
      </c>
      <c r="I18" s="307">
        <v>41.18</v>
      </c>
      <c r="J18" s="307">
        <v>48.28</v>
      </c>
    </row>
    <row r="19" spans="1:10" x14ac:dyDescent="0.25">
      <c r="A19" s="306" t="s">
        <v>305</v>
      </c>
      <c r="B19" s="306" t="s">
        <v>20</v>
      </c>
      <c r="C19" s="306" t="s">
        <v>297</v>
      </c>
      <c r="D19" s="306" t="s">
        <v>298</v>
      </c>
      <c r="E19" s="307">
        <v>0</v>
      </c>
      <c r="F19" s="307">
        <v>0</v>
      </c>
      <c r="G19" s="307">
        <v>54.55</v>
      </c>
      <c r="H19" s="307">
        <v>27.78</v>
      </c>
      <c r="I19" s="307">
        <v>60</v>
      </c>
      <c r="J19" s="307">
        <v>58.82</v>
      </c>
    </row>
    <row r="20" spans="1:10" x14ac:dyDescent="0.25">
      <c r="A20" s="306" t="s">
        <v>302</v>
      </c>
      <c r="B20" s="306" t="s">
        <v>20</v>
      </c>
      <c r="C20" s="306" t="s">
        <v>297</v>
      </c>
      <c r="D20" s="306" t="s">
        <v>298</v>
      </c>
      <c r="E20" s="307">
        <v>0</v>
      </c>
      <c r="F20" s="307">
        <v>0</v>
      </c>
      <c r="G20" s="307">
        <v>0</v>
      </c>
      <c r="H20" s="307">
        <v>0</v>
      </c>
      <c r="I20" s="307">
        <v>0</v>
      </c>
      <c r="J20" s="307">
        <v>0</v>
      </c>
    </row>
    <row r="21" spans="1:10" x14ac:dyDescent="0.25">
      <c r="A21" s="306" t="s">
        <v>305</v>
      </c>
      <c r="B21" s="306" t="s">
        <v>20</v>
      </c>
      <c r="C21" s="306" t="s">
        <v>297</v>
      </c>
      <c r="D21" s="306" t="s">
        <v>298</v>
      </c>
      <c r="E21" s="307">
        <v>0</v>
      </c>
      <c r="F21" s="307">
        <v>0</v>
      </c>
      <c r="G21" s="307">
        <v>63.16</v>
      </c>
      <c r="H21" s="307">
        <v>60</v>
      </c>
      <c r="I21" s="307">
        <v>69.23</v>
      </c>
      <c r="J21" s="307">
        <v>0</v>
      </c>
    </row>
    <row r="22" spans="1:10" x14ac:dyDescent="0.25">
      <c r="A22" s="306" t="s">
        <v>305</v>
      </c>
      <c r="B22" s="306" t="s">
        <v>20</v>
      </c>
      <c r="C22" s="306" t="s">
        <v>297</v>
      </c>
      <c r="D22" s="306" t="s">
        <v>298</v>
      </c>
      <c r="E22" s="307">
        <v>0</v>
      </c>
      <c r="F22" s="307">
        <v>0</v>
      </c>
      <c r="G22" s="307">
        <v>34.86</v>
      </c>
      <c r="H22" s="307">
        <v>44.58</v>
      </c>
      <c r="I22" s="307">
        <v>53.13</v>
      </c>
      <c r="J22" s="307">
        <v>55.68</v>
      </c>
    </row>
    <row r="23" spans="1:10" x14ac:dyDescent="0.25">
      <c r="A23" s="306" t="s">
        <v>304</v>
      </c>
      <c r="B23" s="306" t="s">
        <v>20</v>
      </c>
      <c r="C23" s="306" t="s">
        <v>297</v>
      </c>
      <c r="D23" s="306" t="s">
        <v>298</v>
      </c>
      <c r="E23" s="307">
        <v>3.33</v>
      </c>
      <c r="F23" s="307">
        <v>9.52</v>
      </c>
      <c r="G23" s="307">
        <v>65.63</v>
      </c>
      <c r="H23" s="307">
        <v>59.57</v>
      </c>
      <c r="I23" s="307">
        <v>78.63</v>
      </c>
      <c r="J23" s="307">
        <v>82.54</v>
      </c>
    </row>
    <row r="24" spans="1:10" x14ac:dyDescent="0.25">
      <c r="A24" s="306" t="s">
        <v>305</v>
      </c>
      <c r="B24" s="306" t="s">
        <v>20</v>
      </c>
      <c r="C24" s="306" t="s">
        <v>297</v>
      </c>
      <c r="D24" s="306" t="s">
        <v>298</v>
      </c>
      <c r="E24" s="307">
        <v>0</v>
      </c>
      <c r="F24" s="307">
        <v>0</v>
      </c>
      <c r="G24" s="307">
        <v>65.38</v>
      </c>
      <c r="H24" s="307">
        <v>61.11</v>
      </c>
      <c r="I24" s="307">
        <v>75</v>
      </c>
      <c r="J24" s="307">
        <v>54.17</v>
      </c>
    </row>
    <row r="25" spans="1:10" x14ac:dyDescent="0.25">
      <c r="A25" s="306" t="s">
        <v>302</v>
      </c>
      <c r="B25" s="306" t="s">
        <v>20</v>
      </c>
      <c r="C25" s="306" t="s">
        <v>297</v>
      </c>
      <c r="D25" s="306" t="s">
        <v>298</v>
      </c>
      <c r="E25" s="307">
        <v>0</v>
      </c>
      <c r="F25" s="307">
        <v>0</v>
      </c>
      <c r="G25" s="307">
        <v>13.64</v>
      </c>
      <c r="H25" s="307">
        <v>53.33</v>
      </c>
      <c r="I25" s="307">
        <v>38.71</v>
      </c>
      <c r="J25" s="307">
        <v>61.29</v>
      </c>
    </row>
    <row r="26" spans="1:10" x14ac:dyDescent="0.25">
      <c r="A26" s="306" t="s">
        <v>305</v>
      </c>
      <c r="B26" s="306" t="s">
        <v>20</v>
      </c>
      <c r="C26" s="306" t="s">
        <v>297</v>
      </c>
      <c r="D26" s="306" t="s">
        <v>298</v>
      </c>
      <c r="E26" s="307">
        <v>0</v>
      </c>
      <c r="F26" s="307">
        <v>2.27</v>
      </c>
      <c r="G26" s="307">
        <v>35.479999999999997</v>
      </c>
      <c r="H26" s="307">
        <v>45</v>
      </c>
      <c r="I26" s="307">
        <v>41.38</v>
      </c>
      <c r="J26" s="307">
        <v>60</v>
      </c>
    </row>
    <row r="27" spans="1:10" x14ac:dyDescent="0.25">
      <c r="A27" s="306" t="s">
        <v>305</v>
      </c>
      <c r="B27" s="306" t="s">
        <v>20</v>
      </c>
      <c r="C27" s="306" t="s">
        <v>297</v>
      </c>
      <c r="D27" s="306" t="s">
        <v>298</v>
      </c>
      <c r="E27" s="307">
        <v>0</v>
      </c>
      <c r="F27" s="307">
        <v>0</v>
      </c>
      <c r="G27" s="307">
        <v>88.89</v>
      </c>
      <c r="H27" s="307">
        <v>87.5</v>
      </c>
      <c r="I27" s="307">
        <v>11.11</v>
      </c>
      <c r="J27" s="307">
        <v>64.709999999999994</v>
      </c>
    </row>
    <row r="28" spans="1:10" x14ac:dyDescent="0.25">
      <c r="A28" s="306" t="s">
        <v>305</v>
      </c>
      <c r="B28" s="306" t="s">
        <v>20</v>
      </c>
      <c r="C28" s="306" t="s">
        <v>297</v>
      </c>
      <c r="D28" s="306" t="s">
        <v>298</v>
      </c>
      <c r="E28" s="307">
        <v>0</v>
      </c>
      <c r="F28" s="307">
        <v>0</v>
      </c>
      <c r="G28" s="307">
        <v>47.83</v>
      </c>
      <c r="H28" s="307">
        <v>50</v>
      </c>
      <c r="I28" s="307">
        <v>66.67</v>
      </c>
      <c r="J28" s="307">
        <v>72.22</v>
      </c>
    </row>
    <row r="29" spans="1:10" x14ac:dyDescent="0.25">
      <c r="A29" s="306" t="s">
        <v>305</v>
      </c>
      <c r="B29" s="306" t="s">
        <v>20</v>
      </c>
      <c r="C29" s="306" t="s">
        <v>297</v>
      </c>
      <c r="D29" s="306" t="s">
        <v>299</v>
      </c>
      <c r="E29" s="307">
        <v>0</v>
      </c>
      <c r="F29" s="307">
        <v>0</v>
      </c>
      <c r="G29" s="307">
        <v>0</v>
      </c>
      <c r="H29" s="307">
        <v>0</v>
      </c>
      <c r="I29" s="307">
        <v>0</v>
      </c>
      <c r="J29" s="307">
        <v>0</v>
      </c>
    </row>
    <row r="30" spans="1:10" x14ac:dyDescent="0.25">
      <c r="A30" s="306" t="s">
        <v>304</v>
      </c>
      <c r="B30" s="306" t="s">
        <v>20</v>
      </c>
      <c r="C30" s="306" t="s">
        <v>297</v>
      </c>
      <c r="D30" s="306" t="s">
        <v>299</v>
      </c>
      <c r="E30" s="307">
        <v>0</v>
      </c>
      <c r="F30" s="307">
        <v>0</v>
      </c>
      <c r="G30" s="307">
        <v>0</v>
      </c>
      <c r="H30" s="307">
        <v>0</v>
      </c>
      <c r="I30" s="307">
        <v>71.430000000000007</v>
      </c>
      <c r="J30" s="307">
        <v>0</v>
      </c>
    </row>
    <row r="31" spans="1:10" x14ac:dyDescent="0.25">
      <c r="A31" s="306" t="s">
        <v>305</v>
      </c>
      <c r="B31" s="306" t="s">
        <v>20</v>
      </c>
      <c r="C31" s="306" t="s">
        <v>297</v>
      </c>
      <c r="D31" s="306" t="s">
        <v>299</v>
      </c>
      <c r="E31" s="307">
        <v>0</v>
      </c>
      <c r="F31" s="307">
        <v>100</v>
      </c>
      <c r="G31" s="307">
        <v>54.55</v>
      </c>
      <c r="H31" s="307">
        <v>44.44</v>
      </c>
      <c r="I31" s="307">
        <v>25</v>
      </c>
      <c r="J31" s="307">
        <v>0</v>
      </c>
    </row>
    <row r="32" spans="1:10" x14ac:dyDescent="0.25">
      <c r="A32" s="306" t="s">
        <v>305</v>
      </c>
      <c r="B32" s="306" t="s">
        <v>20</v>
      </c>
      <c r="C32" s="306" t="s">
        <v>297</v>
      </c>
      <c r="D32" s="306" t="s">
        <v>299</v>
      </c>
      <c r="E32" s="307">
        <v>0</v>
      </c>
      <c r="F32" s="307">
        <v>0</v>
      </c>
      <c r="G32" s="307">
        <v>70.59</v>
      </c>
      <c r="H32" s="307">
        <v>80</v>
      </c>
      <c r="I32" s="307">
        <v>88.46</v>
      </c>
      <c r="J32" s="307">
        <v>86.36</v>
      </c>
    </row>
    <row r="33" spans="1:10" x14ac:dyDescent="0.25">
      <c r="A33" s="306" t="s">
        <v>305</v>
      </c>
      <c r="B33" s="306" t="s">
        <v>20</v>
      </c>
      <c r="C33" s="306" t="s">
        <v>297</v>
      </c>
      <c r="D33" s="306" t="s">
        <v>299</v>
      </c>
      <c r="E33" s="307">
        <v>0</v>
      </c>
      <c r="F33" s="307">
        <v>0</v>
      </c>
      <c r="G33" s="307">
        <v>18.75</v>
      </c>
      <c r="H33" s="307">
        <v>44.44</v>
      </c>
      <c r="I33" s="307">
        <v>50</v>
      </c>
      <c r="J33" s="307">
        <v>42.11</v>
      </c>
    </row>
    <row r="34" spans="1:10" x14ac:dyDescent="0.25">
      <c r="A34" s="306" t="s">
        <v>305</v>
      </c>
      <c r="B34" s="306" t="s">
        <v>20</v>
      </c>
      <c r="C34" s="306" t="s">
        <v>297</v>
      </c>
      <c r="D34" s="306" t="s">
        <v>299</v>
      </c>
      <c r="E34" s="307">
        <v>0</v>
      </c>
      <c r="F34" s="307">
        <v>0</v>
      </c>
      <c r="G34" s="307">
        <v>11.11</v>
      </c>
      <c r="H34" s="307">
        <v>22.22</v>
      </c>
      <c r="I34" s="307">
        <v>25</v>
      </c>
      <c r="J34" s="307">
        <v>50</v>
      </c>
    </row>
    <row r="35" spans="1:10" x14ac:dyDescent="0.25">
      <c r="A35" s="306" t="s">
        <v>305</v>
      </c>
      <c r="B35" s="306" t="s">
        <v>20</v>
      </c>
      <c r="C35" s="306" t="s">
        <v>297</v>
      </c>
      <c r="D35" s="306" t="s">
        <v>299</v>
      </c>
      <c r="E35" s="307">
        <v>0</v>
      </c>
      <c r="F35" s="307">
        <v>0</v>
      </c>
      <c r="G35" s="307">
        <v>50</v>
      </c>
      <c r="H35" s="307">
        <v>0</v>
      </c>
      <c r="I35" s="307">
        <v>16.670000000000002</v>
      </c>
      <c r="J35" s="307">
        <v>75</v>
      </c>
    </row>
    <row r="36" spans="1:10" x14ac:dyDescent="0.25">
      <c r="A36" s="306" t="s">
        <v>304</v>
      </c>
      <c r="B36" s="306" t="s">
        <v>20</v>
      </c>
      <c r="C36" s="306" t="s">
        <v>297</v>
      </c>
      <c r="D36" s="306" t="s">
        <v>299</v>
      </c>
      <c r="E36" s="307">
        <v>0</v>
      </c>
      <c r="F36" s="307">
        <v>0</v>
      </c>
      <c r="G36" s="307">
        <v>0</v>
      </c>
      <c r="H36" s="307">
        <v>0</v>
      </c>
      <c r="I36" s="307">
        <v>0</v>
      </c>
      <c r="J36" s="307">
        <v>0</v>
      </c>
    </row>
    <row r="37" spans="1:10" x14ac:dyDescent="0.25">
      <c r="A37" s="306" t="s">
        <v>305</v>
      </c>
      <c r="B37" s="306" t="s">
        <v>20</v>
      </c>
      <c r="C37" s="306" t="s">
        <v>297</v>
      </c>
      <c r="D37" s="306" t="s">
        <v>299</v>
      </c>
      <c r="E37" s="307">
        <v>0</v>
      </c>
      <c r="F37" s="307">
        <v>0</v>
      </c>
      <c r="G37" s="307">
        <v>0</v>
      </c>
      <c r="H37" s="307">
        <v>0</v>
      </c>
      <c r="I37" s="307">
        <v>0</v>
      </c>
      <c r="J37" s="307">
        <v>0</v>
      </c>
    </row>
    <row r="38" spans="1:10" x14ac:dyDescent="0.25">
      <c r="A38" s="306" t="s">
        <v>305</v>
      </c>
      <c r="B38" s="306" t="s">
        <v>20</v>
      </c>
      <c r="C38" s="306" t="s">
        <v>297</v>
      </c>
      <c r="D38" s="306" t="s">
        <v>299</v>
      </c>
      <c r="E38" s="307">
        <v>0</v>
      </c>
      <c r="F38" s="307">
        <v>0</v>
      </c>
      <c r="G38" s="307">
        <v>0</v>
      </c>
      <c r="H38" s="307">
        <v>100</v>
      </c>
      <c r="I38" s="307">
        <v>0</v>
      </c>
      <c r="J38" s="307">
        <v>62.5</v>
      </c>
    </row>
    <row r="39" spans="1:10" x14ac:dyDescent="0.25">
      <c r="A39" s="306" t="s">
        <v>305</v>
      </c>
      <c r="B39" s="306" t="s">
        <v>20</v>
      </c>
      <c r="C39" s="306" t="s">
        <v>300</v>
      </c>
      <c r="D39" s="306" t="s">
        <v>298</v>
      </c>
      <c r="E39" s="307">
        <v>0</v>
      </c>
      <c r="F39" s="307">
        <v>74.36</v>
      </c>
      <c r="G39" s="307">
        <v>88.89</v>
      </c>
      <c r="H39" s="307">
        <v>95.24</v>
      </c>
      <c r="I39" s="307">
        <v>92.86</v>
      </c>
      <c r="J39" s="307">
        <v>100</v>
      </c>
    </row>
    <row r="40" spans="1:10" x14ac:dyDescent="0.25">
      <c r="A40" s="306" t="s">
        <v>302</v>
      </c>
      <c r="B40" s="306" t="s">
        <v>20</v>
      </c>
      <c r="C40" s="306" t="s">
        <v>300</v>
      </c>
      <c r="D40" s="306" t="s">
        <v>298</v>
      </c>
      <c r="E40" s="307">
        <v>0</v>
      </c>
      <c r="F40" s="307">
        <v>20</v>
      </c>
      <c r="G40" s="307">
        <v>0</v>
      </c>
      <c r="H40" s="307">
        <v>0</v>
      </c>
      <c r="I40" s="307">
        <v>0</v>
      </c>
      <c r="J40" s="307">
        <v>0</v>
      </c>
    </row>
    <row r="41" spans="1:10" x14ac:dyDescent="0.25">
      <c r="A41" s="306" t="s">
        <v>304</v>
      </c>
      <c r="B41" s="306" t="s">
        <v>20</v>
      </c>
      <c r="C41" s="306" t="s">
        <v>300</v>
      </c>
      <c r="D41" s="306" t="s">
        <v>298</v>
      </c>
      <c r="E41" s="307">
        <v>0</v>
      </c>
      <c r="F41" s="307">
        <v>92.11</v>
      </c>
      <c r="G41" s="307">
        <v>94.44</v>
      </c>
      <c r="H41" s="307">
        <v>87.8</v>
      </c>
      <c r="I41" s="307">
        <v>85.16</v>
      </c>
      <c r="J41" s="307">
        <v>0</v>
      </c>
    </row>
    <row r="42" spans="1:10" x14ac:dyDescent="0.25">
      <c r="A42" s="306" t="s">
        <v>302</v>
      </c>
      <c r="B42" s="306" t="s">
        <v>20</v>
      </c>
      <c r="C42" s="306" t="s">
        <v>300</v>
      </c>
      <c r="D42" s="306" t="s">
        <v>298</v>
      </c>
      <c r="E42" s="307">
        <v>0</v>
      </c>
      <c r="F42" s="307">
        <v>58.33</v>
      </c>
      <c r="G42" s="307">
        <v>86.36</v>
      </c>
      <c r="H42" s="307">
        <v>0</v>
      </c>
      <c r="I42" s="307">
        <v>0</v>
      </c>
      <c r="J42" s="307">
        <v>0</v>
      </c>
    </row>
    <row r="43" spans="1:10" x14ac:dyDescent="0.25">
      <c r="A43" s="306" t="s">
        <v>305</v>
      </c>
      <c r="B43" s="306" t="s">
        <v>20</v>
      </c>
      <c r="C43" s="306" t="s">
        <v>300</v>
      </c>
      <c r="D43" s="306" t="s">
        <v>298</v>
      </c>
      <c r="E43" s="307">
        <v>0</v>
      </c>
      <c r="F43" s="307">
        <v>66.67</v>
      </c>
      <c r="G43" s="307">
        <v>83.33</v>
      </c>
      <c r="H43" s="307">
        <v>94.12</v>
      </c>
      <c r="I43" s="307">
        <v>91.89</v>
      </c>
      <c r="J43" s="307">
        <v>86.96</v>
      </c>
    </row>
    <row r="44" spans="1:10" x14ac:dyDescent="0.25">
      <c r="A44" s="306" t="s">
        <v>304</v>
      </c>
      <c r="B44" s="306" t="s">
        <v>20</v>
      </c>
      <c r="C44" s="306" t="s">
        <v>300</v>
      </c>
      <c r="D44" s="306" t="s">
        <v>298</v>
      </c>
      <c r="E44" s="307">
        <v>0</v>
      </c>
      <c r="F44" s="307">
        <v>0</v>
      </c>
      <c r="G44" s="307">
        <v>0</v>
      </c>
      <c r="H44" s="307">
        <v>37.5</v>
      </c>
      <c r="I44" s="307">
        <v>50</v>
      </c>
      <c r="J44" s="307">
        <v>100</v>
      </c>
    </row>
    <row r="45" spans="1:10" x14ac:dyDescent="0.25">
      <c r="A45" s="306" t="s">
        <v>305</v>
      </c>
      <c r="B45" s="306" t="s">
        <v>20</v>
      </c>
      <c r="C45" s="306" t="s">
        <v>300</v>
      </c>
      <c r="D45" s="306" t="s">
        <v>298</v>
      </c>
      <c r="E45" s="307">
        <v>0</v>
      </c>
      <c r="F45" s="307">
        <v>82.35</v>
      </c>
      <c r="G45" s="307">
        <v>93.33</v>
      </c>
      <c r="H45" s="307">
        <v>90.48</v>
      </c>
      <c r="I45" s="307">
        <v>91.67</v>
      </c>
      <c r="J45" s="307">
        <v>76.47</v>
      </c>
    </row>
    <row r="46" spans="1:10" x14ac:dyDescent="0.25">
      <c r="A46" s="306" t="s">
        <v>305</v>
      </c>
      <c r="B46" s="306" t="s">
        <v>20</v>
      </c>
      <c r="C46" s="306" t="s">
        <v>300</v>
      </c>
      <c r="D46" s="306" t="s">
        <v>298</v>
      </c>
      <c r="E46" s="307">
        <v>16.670000000000002</v>
      </c>
      <c r="F46" s="307">
        <v>83.33</v>
      </c>
      <c r="G46" s="307">
        <v>100</v>
      </c>
      <c r="H46" s="307">
        <v>90.48</v>
      </c>
      <c r="I46" s="307">
        <v>50</v>
      </c>
      <c r="J46" s="307">
        <v>94.12</v>
      </c>
    </row>
    <row r="47" spans="1:10" x14ac:dyDescent="0.25">
      <c r="A47" s="306" t="s">
        <v>305</v>
      </c>
      <c r="B47" s="306" t="s">
        <v>20</v>
      </c>
      <c r="C47" s="306" t="s">
        <v>300</v>
      </c>
      <c r="D47" s="306" t="s">
        <v>298</v>
      </c>
      <c r="E47" s="307">
        <v>0</v>
      </c>
      <c r="F47" s="307">
        <v>60</v>
      </c>
      <c r="G47" s="307">
        <v>100</v>
      </c>
      <c r="H47" s="307">
        <v>57.14</v>
      </c>
      <c r="I47" s="307">
        <v>87.5</v>
      </c>
      <c r="J47" s="307">
        <v>100</v>
      </c>
    </row>
    <row r="48" spans="1:10" x14ac:dyDescent="0.25">
      <c r="A48" s="306" t="s">
        <v>305</v>
      </c>
      <c r="B48" s="306" t="s">
        <v>20</v>
      </c>
      <c r="C48" s="306" t="s">
        <v>300</v>
      </c>
      <c r="D48" s="306" t="s">
        <v>298</v>
      </c>
      <c r="E48" s="307">
        <v>0</v>
      </c>
      <c r="F48" s="307">
        <v>75</v>
      </c>
      <c r="G48" s="307">
        <v>84.62</v>
      </c>
      <c r="H48" s="307">
        <v>84.62</v>
      </c>
      <c r="I48" s="307">
        <v>92.31</v>
      </c>
      <c r="J48" s="307">
        <v>100</v>
      </c>
    </row>
    <row r="49" spans="1:10" x14ac:dyDescent="0.25">
      <c r="A49" s="306" t="s">
        <v>305</v>
      </c>
      <c r="B49" s="306" t="s">
        <v>20</v>
      </c>
      <c r="C49" s="306" t="s">
        <v>300</v>
      </c>
      <c r="D49" s="306" t="s">
        <v>298</v>
      </c>
      <c r="E49" s="307">
        <v>0</v>
      </c>
      <c r="F49" s="307">
        <v>80</v>
      </c>
      <c r="G49" s="307">
        <v>75</v>
      </c>
      <c r="H49" s="307">
        <v>83.33</v>
      </c>
      <c r="I49" s="307">
        <v>92.86</v>
      </c>
      <c r="J49" s="307">
        <v>81.25</v>
      </c>
    </row>
    <row r="50" spans="1:10" x14ac:dyDescent="0.25">
      <c r="A50" s="306" t="s">
        <v>305</v>
      </c>
      <c r="B50" s="306" t="s">
        <v>20</v>
      </c>
      <c r="C50" s="306" t="s">
        <v>300</v>
      </c>
      <c r="D50" s="306" t="s">
        <v>298</v>
      </c>
      <c r="E50" s="307">
        <v>0</v>
      </c>
      <c r="F50" s="307">
        <v>88.24</v>
      </c>
      <c r="G50" s="307">
        <v>50</v>
      </c>
      <c r="H50" s="307">
        <v>72.73</v>
      </c>
      <c r="I50" s="307">
        <v>77.78</v>
      </c>
      <c r="J50" s="307">
        <v>80</v>
      </c>
    </row>
    <row r="51" spans="1:10" x14ac:dyDescent="0.25">
      <c r="A51" s="306" t="s">
        <v>305</v>
      </c>
      <c r="B51" s="306" t="s">
        <v>20</v>
      </c>
      <c r="C51" s="306" t="s">
        <v>300</v>
      </c>
      <c r="D51" s="306" t="s">
        <v>298</v>
      </c>
      <c r="E51" s="307">
        <v>0</v>
      </c>
      <c r="F51" s="307">
        <v>93.33</v>
      </c>
      <c r="G51" s="307">
        <v>100</v>
      </c>
      <c r="H51" s="307">
        <v>95.65</v>
      </c>
      <c r="I51" s="307">
        <v>96.55</v>
      </c>
      <c r="J51" s="307">
        <v>80</v>
      </c>
    </row>
    <row r="52" spans="1:10" x14ac:dyDescent="0.25">
      <c r="A52" s="306" t="s">
        <v>305</v>
      </c>
      <c r="B52" s="306" t="s">
        <v>20</v>
      </c>
      <c r="C52" s="306" t="s">
        <v>300</v>
      </c>
      <c r="D52" s="306" t="s">
        <v>298</v>
      </c>
      <c r="E52" s="307">
        <v>0</v>
      </c>
      <c r="F52" s="307">
        <v>100</v>
      </c>
      <c r="G52" s="307">
        <v>100</v>
      </c>
      <c r="H52" s="307">
        <v>83.33</v>
      </c>
      <c r="I52" s="307">
        <v>80</v>
      </c>
      <c r="J52" s="307">
        <v>90</v>
      </c>
    </row>
    <row r="53" spans="1:10" x14ac:dyDescent="0.25">
      <c r="A53" s="306" t="s">
        <v>305</v>
      </c>
      <c r="B53" s="306" t="s">
        <v>20</v>
      </c>
      <c r="C53" s="306" t="s">
        <v>300</v>
      </c>
      <c r="D53" s="306" t="s">
        <v>298</v>
      </c>
      <c r="E53" s="307">
        <v>0</v>
      </c>
      <c r="F53" s="307">
        <v>80</v>
      </c>
      <c r="G53" s="307">
        <v>87.5</v>
      </c>
      <c r="H53" s="307">
        <v>88.89</v>
      </c>
      <c r="I53" s="307">
        <v>86.67</v>
      </c>
      <c r="J53" s="307">
        <v>0</v>
      </c>
    </row>
    <row r="54" spans="1:10" x14ac:dyDescent="0.25">
      <c r="A54" s="306" t="s">
        <v>304</v>
      </c>
      <c r="B54" s="306" t="s">
        <v>20</v>
      </c>
      <c r="C54" s="306" t="s">
        <v>300</v>
      </c>
      <c r="D54" s="306" t="s">
        <v>298</v>
      </c>
      <c r="E54" s="307">
        <v>0</v>
      </c>
      <c r="F54" s="307">
        <v>0</v>
      </c>
      <c r="G54" s="307">
        <v>0</v>
      </c>
      <c r="H54" s="307">
        <v>0</v>
      </c>
      <c r="I54" s="307">
        <v>100</v>
      </c>
      <c r="J54" s="307">
        <v>100</v>
      </c>
    </row>
    <row r="55" spans="1:10" x14ac:dyDescent="0.25">
      <c r="A55" s="306" t="s">
        <v>305</v>
      </c>
      <c r="B55" s="306" t="s">
        <v>20</v>
      </c>
      <c r="C55" s="306" t="s">
        <v>300</v>
      </c>
      <c r="D55" s="306" t="s">
        <v>299</v>
      </c>
      <c r="E55" s="307">
        <v>0</v>
      </c>
      <c r="F55" s="307">
        <v>0</v>
      </c>
      <c r="G55" s="307">
        <v>25</v>
      </c>
      <c r="H55" s="307">
        <v>0</v>
      </c>
      <c r="I55" s="307">
        <v>0</v>
      </c>
      <c r="J55" s="307">
        <v>0</v>
      </c>
    </row>
    <row r="56" spans="1:10" x14ac:dyDescent="0.25">
      <c r="A56" s="306" t="s">
        <v>304</v>
      </c>
      <c r="B56" s="306" t="s">
        <v>20</v>
      </c>
      <c r="C56" s="306" t="s">
        <v>300</v>
      </c>
      <c r="D56" s="306" t="s">
        <v>299</v>
      </c>
      <c r="E56" s="307">
        <v>0</v>
      </c>
      <c r="F56" s="307">
        <v>0</v>
      </c>
      <c r="G56" s="307">
        <v>0</v>
      </c>
      <c r="H56" s="307">
        <v>0</v>
      </c>
      <c r="I56" s="307">
        <v>0</v>
      </c>
      <c r="J56" s="307">
        <v>0</v>
      </c>
    </row>
    <row r="57" spans="1:10" x14ac:dyDescent="0.25">
      <c r="A57" s="306" t="s">
        <v>305</v>
      </c>
      <c r="B57" s="306" t="s">
        <v>20</v>
      </c>
      <c r="C57" s="306" t="s">
        <v>300</v>
      </c>
      <c r="D57" s="306" t="s">
        <v>299</v>
      </c>
      <c r="E57" s="307">
        <v>0</v>
      </c>
      <c r="F57" s="307">
        <v>0</v>
      </c>
      <c r="G57" s="307">
        <v>0</v>
      </c>
      <c r="H57" s="307">
        <v>86.67</v>
      </c>
      <c r="I57" s="307">
        <v>50</v>
      </c>
      <c r="J57" s="307">
        <v>0</v>
      </c>
    </row>
    <row r="58" spans="1:10" x14ac:dyDescent="0.25">
      <c r="A58" s="306" t="s">
        <v>305</v>
      </c>
      <c r="B58" s="306" t="s">
        <v>20</v>
      </c>
      <c r="C58" s="306" t="s">
        <v>300</v>
      </c>
      <c r="D58" s="306" t="s">
        <v>299</v>
      </c>
      <c r="E58" s="307">
        <v>0</v>
      </c>
      <c r="F58" s="307">
        <v>0</v>
      </c>
      <c r="G58" s="307">
        <v>87.3</v>
      </c>
      <c r="H58" s="307">
        <v>95.35</v>
      </c>
      <c r="I58" s="307">
        <v>90.63</v>
      </c>
      <c r="J58" s="307">
        <v>94.38</v>
      </c>
    </row>
    <row r="59" spans="1:10" x14ac:dyDescent="0.25">
      <c r="A59" s="306" t="s">
        <v>305</v>
      </c>
      <c r="B59" s="306" t="s">
        <v>20</v>
      </c>
      <c r="C59" s="306" t="s">
        <v>300</v>
      </c>
      <c r="D59" s="306" t="s">
        <v>299</v>
      </c>
      <c r="E59" s="307">
        <v>0</v>
      </c>
      <c r="F59" s="307">
        <v>0</v>
      </c>
      <c r="G59" s="307">
        <v>90.91</v>
      </c>
      <c r="H59" s="307">
        <v>0</v>
      </c>
      <c r="I59" s="307">
        <v>0</v>
      </c>
      <c r="J59" s="307">
        <v>0</v>
      </c>
    </row>
    <row r="60" spans="1:10" x14ac:dyDescent="0.25">
      <c r="A60" s="306" t="s">
        <v>304</v>
      </c>
      <c r="B60" s="306" t="s">
        <v>20</v>
      </c>
      <c r="C60" s="306" t="s">
        <v>300</v>
      </c>
      <c r="D60" s="306" t="s">
        <v>299</v>
      </c>
      <c r="E60" s="307">
        <v>0</v>
      </c>
      <c r="F60" s="307">
        <v>0</v>
      </c>
      <c r="G60" s="307">
        <v>0</v>
      </c>
      <c r="H60" s="307">
        <v>33.33</v>
      </c>
      <c r="I60" s="307">
        <v>88.89</v>
      </c>
      <c r="J60" s="307">
        <v>0</v>
      </c>
    </row>
    <row r="61" spans="1:10" x14ac:dyDescent="0.25">
      <c r="A61" s="306" t="s">
        <v>305</v>
      </c>
      <c r="B61" s="306" t="s">
        <v>20</v>
      </c>
      <c r="C61" s="306" t="s">
        <v>300</v>
      </c>
      <c r="D61" s="306" t="s">
        <v>299</v>
      </c>
      <c r="E61" s="307">
        <v>0</v>
      </c>
      <c r="F61" s="307">
        <v>0</v>
      </c>
      <c r="G61" s="307">
        <v>84.62</v>
      </c>
      <c r="H61" s="307">
        <v>100</v>
      </c>
      <c r="I61" s="307">
        <v>83.33</v>
      </c>
      <c r="J61" s="307">
        <v>75</v>
      </c>
    </row>
    <row r="62" spans="1:10" x14ac:dyDescent="0.25">
      <c r="A62" s="306" t="s">
        <v>305</v>
      </c>
      <c r="B62" s="306" t="s">
        <v>20</v>
      </c>
      <c r="C62" s="306" t="s">
        <v>300</v>
      </c>
      <c r="D62" s="306" t="s">
        <v>299</v>
      </c>
      <c r="E62" s="307">
        <v>0</v>
      </c>
      <c r="F62" s="307">
        <v>0</v>
      </c>
      <c r="G62" s="307">
        <v>37.5</v>
      </c>
      <c r="H62" s="307">
        <v>0</v>
      </c>
      <c r="I62" s="307">
        <v>66.67</v>
      </c>
      <c r="J62" s="307">
        <v>83.33</v>
      </c>
    </row>
    <row r="63" spans="1:10" x14ac:dyDescent="0.25">
      <c r="A63" s="306" t="s">
        <v>305</v>
      </c>
      <c r="B63" s="306" t="s">
        <v>20</v>
      </c>
      <c r="C63" s="306" t="s">
        <v>300</v>
      </c>
      <c r="D63" s="306" t="s">
        <v>299</v>
      </c>
      <c r="E63" s="307">
        <v>0</v>
      </c>
      <c r="F63" s="307">
        <v>0</v>
      </c>
      <c r="G63" s="307">
        <v>0</v>
      </c>
      <c r="H63" s="307">
        <v>55.56</v>
      </c>
      <c r="I63" s="307">
        <v>0</v>
      </c>
      <c r="J63" s="307">
        <v>0</v>
      </c>
    </row>
    <row r="64" spans="1:10" x14ac:dyDescent="0.25">
      <c r="A64" s="306" t="s">
        <v>304</v>
      </c>
      <c r="B64" s="306" t="s">
        <v>20</v>
      </c>
      <c r="C64" s="306" t="s">
        <v>301</v>
      </c>
      <c r="D64" s="306" t="s">
        <v>298</v>
      </c>
      <c r="E64" s="307">
        <v>0</v>
      </c>
      <c r="F64" s="307">
        <v>0</v>
      </c>
      <c r="G64" s="307">
        <v>0</v>
      </c>
      <c r="H64" s="307">
        <v>0</v>
      </c>
      <c r="I64" s="307">
        <v>0</v>
      </c>
      <c r="J64" s="307">
        <v>100</v>
      </c>
    </row>
    <row r="65" spans="1:10" x14ac:dyDescent="0.25">
      <c r="A65" s="306" t="s">
        <v>305</v>
      </c>
      <c r="B65" s="306" t="s">
        <v>20</v>
      </c>
      <c r="C65" s="306" t="s">
        <v>301</v>
      </c>
      <c r="D65" s="306" t="s">
        <v>298</v>
      </c>
      <c r="E65" s="307">
        <v>0</v>
      </c>
      <c r="F65" s="307">
        <v>0</v>
      </c>
      <c r="G65" s="307">
        <v>100</v>
      </c>
      <c r="H65" s="307">
        <v>100</v>
      </c>
      <c r="I65" s="307">
        <v>100</v>
      </c>
      <c r="J65" s="307">
        <v>100</v>
      </c>
    </row>
    <row r="66" spans="1:10" x14ac:dyDescent="0.25">
      <c r="A66" s="306" t="s">
        <v>305</v>
      </c>
      <c r="B66" s="306" t="s">
        <v>20</v>
      </c>
      <c r="C66" s="306" t="s">
        <v>301</v>
      </c>
      <c r="D66" s="306" t="s">
        <v>298</v>
      </c>
      <c r="E66" s="307">
        <v>0</v>
      </c>
      <c r="F66" s="307">
        <v>0</v>
      </c>
      <c r="G66" s="307">
        <v>66.67</v>
      </c>
      <c r="H66" s="307">
        <v>0</v>
      </c>
      <c r="I66" s="307">
        <v>0</v>
      </c>
      <c r="J66" s="307">
        <v>0</v>
      </c>
    </row>
    <row r="67" spans="1:10" x14ac:dyDescent="0.25">
      <c r="A67" s="306" t="s">
        <v>305</v>
      </c>
      <c r="B67" s="306" t="s">
        <v>20</v>
      </c>
      <c r="C67" s="306" t="s">
        <v>301</v>
      </c>
      <c r="D67" s="306" t="s">
        <v>298</v>
      </c>
      <c r="E67" s="307">
        <v>0</v>
      </c>
      <c r="F67" s="307">
        <v>0</v>
      </c>
      <c r="G67" s="307">
        <v>40</v>
      </c>
      <c r="H67" s="307">
        <v>0</v>
      </c>
      <c r="I67" s="307">
        <v>100</v>
      </c>
      <c r="J67" s="307">
        <v>100</v>
      </c>
    </row>
    <row r="68" spans="1:10" x14ac:dyDescent="0.25">
      <c r="A68" s="306" t="s">
        <v>305</v>
      </c>
      <c r="B68" s="306" t="s">
        <v>20</v>
      </c>
      <c r="C68" s="306" t="s">
        <v>301</v>
      </c>
      <c r="D68" s="306" t="s">
        <v>298</v>
      </c>
      <c r="E68" s="307">
        <v>0</v>
      </c>
      <c r="F68" s="307">
        <v>0</v>
      </c>
      <c r="G68" s="307">
        <v>0</v>
      </c>
      <c r="H68" s="307">
        <v>0</v>
      </c>
      <c r="I68" s="307">
        <v>50</v>
      </c>
      <c r="J68" s="307">
        <v>100</v>
      </c>
    </row>
    <row r="69" spans="1:10" x14ac:dyDescent="0.25">
      <c r="A69" s="306" t="s">
        <v>305</v>
      </c>
      <c r="B69" s="306" t="s">
        <v>20</v>
      </c>
      <c r="C69" s="306" t="s">
        <v>301</v>
      </c>
      <c r="D69" s="306" t="s">
        <v>298</v>
      </c>
      <c r="E69" s="307">
        <v>0</v>
      </c>
      <c r="F69" s="307">
        <v>0</v>
      </c>
      <c r="G69" s="307">
        <v>0</v>
      </c>
      <c r="H69" s="307">
        <v>0</v>
      </c>
      <c r="I69" s="307">
        <v>0</v>
      </c>
      <c r="J69" s="307">
        <v>0</v>
      </c>
    </row>
    <row r="70" spans="1:10" x14ac:dyDescent="0.25">
      <c r="A70" s="306" t="s">
        <v>305</v>
      </c>
      <c r="B70" s="306" t="s">
        <v>20</v>
      </c>
      <c r="C70" s="306" t="s">
        <v>301</v>
      </c>
      <c r="D70" s="306" t="s">
        <v>298</v>
      </c>
      <c r="E70" s="307">
        <v>0</v>
      </c>
      <c r="F70" s="307">
        <v>0</v>
      </c>
      <c r="G70" s="307">
        <v>100</v>
      </c>
      <c r="H70" s="307">
        <v>100</v>
      </c>
      <c r="I70" s="307">
        <v>100</v>
      </c>
      <c r="J70" s="307">
        <v>100</v>
      </c>
    </row>
    <row r="71" spans="1:10" x14ac:dyDescent="0.25">
      <c r="A71" s="306" t="s">
        <v>305</v>
      </c>
      <c r="B71" s="306" t="s">
        <v>20</v>
      </c>
      <c r="C71" s="306" t="s">
        <v>301</v>
      </c>
      <c r="D71" s="306" t="s">
        <v>298</v>
      </c>
      <c r="E71" s="307">
        <v>0</v>
      </c>
      <c r="F71" s="307">
        <v>0</v>
      </c>
      <c r="G71" s="307">
        <v>100</v>
      </c>
      <c r="H71" s="307">
        <v>50</v>
      </c>
      <c r="I71" s="307">
        <v>33.33</v>
      </c>
      <c r="J71" s="307">
        <v>33.33</v>
      </c>
    </row>
    <row r="72" spans="1:10" x14ac:dyDescent="0.25">
      <c r="A72" s="306" t="s">
        <v>304</v>
      </c>
      <c r="B72" s="306" t="s">
        <v>20</v>
      </c>
      <c r="C72" s="306" t="s">
        <v>301</v>
      </c>
      <c r="D72" s="306" t="s">
        <v>298</v>
      </c>
      <c r="E72" s="307">
        <v>0</v>
      </c>
      <c r="F72" s="307">
        <v>0</v>
      </c>
      <c r="G72" s="307">
        <v>80</v>
      </c>
      <c r="H72" s="307">
        <v>0</v>
      </c>
      <c r="I72" s="307">
        <v>0</v>
      </c>
      <c r="J72" s="307">
        <v>0</v>
      </c>
    </row>
    <row r="73" spans="1:10" x14ac:dyDescent="0.25">
      <c r="A73" s="306" t="s">
        <v>305</v>
      </c>
      <c r="B73" s="306" t="s">
        <v>20</v>
      </c>
      <c r="C73" s="306" t="s">
        <v>301</v>
      </c>
      <c r="D73" s="306" t="s">
        <v>298</v>
      </c>
      <c r="E73" s="307">
        <v>0</v>
      </c>
      <c r="F73" s="307">
        <v>0</v>
      </c>
      <c r="G73" s="307">
        <v>75</v>
      </c>
      <c r="H73" s="307">
        <v>50</v>
      </c>
      <c r="I73" s="307">
        <v>50</v>
      </c>
      <c r="J73" s="307">
        <v>0</v>
      </c>
    </row>
    <row r="74" spans="1:10" x14ac:dyDescent="0.25">
      <c r="A74" s="306" t="s">
        <v>305</v>
      </c>
      <c r="B74" s="306" t="s">
        <v>20</v>
      </c>
      <c r="C74" s="306" t="s">
        <v>301</v>
      </c>
      <c r="D74" s="306" t="s">
        <v>298</v>
      </c>
      <c r="E74" s="307">
        <v>0</v>
      </c>
      <c r="F74" s="307">
        <v>0</v>
      </c>
      <c r="G74" s="307">
        <v>66.67</v>
      </c>
      <c r="H74" s="307">
        <v>66.67</v>
      </c>
      <c r="I74" s="307">
        <v>75</v>
      </c>
      <c r="J74" s="307">
        <v>66.67</v>
      </c>
    </row>
    <row r="75" spans="1:10" x14ac:dyDescent="0.25">
      <c r="A75" s="306" t="s">
        <v>305</v>
      </c>
      <c r="B75" s="306" t="s">
        <v>20</v>
      </c>
      <c r="C75" s="306" t="s">
        <v>301</v>
      </c>
      <c r="D75" s="306" t="s">
        <v>298</v>
      </c>
      <c r="E75" s="307">
        <v>0</v>
      </c>
      <c r="F75" s="307">
        <v>0</v>
      </c>
      <c r="G75" s="307">
        <v>100</v>
      </c>
      <c r="H75" s="307">
        <v>100</v>
      </c>
      <c r="I75" s="307">
        <v>100</v>
      </c>
      <c r="J75" s="307">
        <v>0</v>
      </c>
    </row>
    <row r="76" spans="1:10" x14ac:dyDescent="0.25">
      <c r="A76" s="306" t="s">
        <v>304</v>
      </c>
      <c r="B76" s="306" t="s">
        <v>20</v>
      </c>
      <c r="C76" s="306" t="s">
        <v>301</v>
      </c>
      <c r="D76" s="306" t="s">
        <v>299</v>
      </c>
      <c r="E76" s="307">
        <v>0</v>
      </c>
      <c r="F76" s="307">
        <v>0</v>
      </c>
      <c r="G76" s="307">
        <v>0</v>
      </c>
      <c r="H76" s="307">
        <v>0</v>
      </c>
      <c r="I76" s="307">
        <v>0</v>
      </c>
      <c r="J76" s="307">
        <v>0</v>
      </c>
    </row>
    <row r="77" spans="1:10" x14ac:dyDescent="0.25">
      <c r="A77" s="306" t="s">
        <v>305</v>
      </c>
      <c r="B77" s="306" t="s">
        <v>20</v>
      </c>
      <c r="C77" s="306" t="s">
        <v>301</v>
      </c>
      <c r="D77" s="306" t="s">
        <v>299</v>
      </c>
      <c r="E77" s="307">
        <v>0</v>
      </c>
      <c r="F77" s="307">
        <v>0</v>
      </c>
      <c r="G77" s="307">
        <v>0</v>
      </c>
      <c r="H77" s="307">
        <v>0</v>
      </c>
      <c r="I77" s="307">
        <v>100</v>
      </c>
      <c r="J77" s="307">
        <v>0</v>
      </c>
    </row>
    <row r="78" spans="1:10" x14ac:dyDescent="0.25">
      <c r="A78" s="306" t="s">
        <v>305</v>
      </c>
      <c r="B78" s="306" t="s">
        <v>20</v>
      </c>
      <c r="C78" s="306" t="s">
        <v>301</v>
      </c>
      <c r="D78" s="306" t="s">
        <v>299</v>
      </c>
      <c r="E78" s="307">
        <v>0</v>
      </c>
      <c r="F78" s="307">
        <v>0</v>
      </c>
      <c r="G78" s="307">
        <v>0</v>
      </c>
      <c r="H78" s="307">
        <v>0</v>
      </c>
      <c r="I78" s="307">
        <v>0</v>
      </c>
      <c r="J78" s="307">
        <v>50</v>
      </c>
    </row>
    <row r="79" spans="1:10" x14ac:dyDescent="0.25">
      <c r="A79" s="306" t="s">
        <v>305</v>
      </c>
      <c r="B79" s="306" t="s">
        <v>20</v>
      </c>
      <c r="C79" s="306" t="s">
        <v>301</v>
      </c>
      <c r="D79" s="306" t="s">
        <v>299</v>
      </c>
      <c r="E79" s="307">
        <v>0</v>
      </c>
      <c r="F79" s="307">
        <v>0</v>
      </c>
      <c r="G79" s="307">
        <v>0</v>
      </c>
      <c r="H79" s="307">
        <v>0</v>
      </c>
      <c r="I79" s="307">
        <v>0</v>
      </c>
      <c r="J79" s="307">
        <v>0</v>
      </c>
    </row>
    <row r="80" spans="1:10" x14ac:dyDescent="0.25">
      <c r="A80" s="306" t="s">
        <v>305</v>
      </c>
      <c r="B80" s="306" t="s">
        <v>20</v>
      </c>
      <c r="C80" s="306" t="s">
        <v>301</v>
      </c>
      <c r="D80" s="306" t="s">
        <v>299</v>
      </c>
      <c r="E80" s="307">
        <v>0</v>
      </c>
      <c r="F80" s="307">
        <v>0</v>
      </c>
      <c r="G80" s="307">
        <v>50</v>
      </c>
      <c r="H80" s="307">
        <v>0</v>
      </c>
      <c r="I80" s="307">
        <v>100</v>
      </c>
      <c r="J80" s="307">
        <v>0</v>
      </c>
    </row>
    <row r="81" spans="1:10" x14ac:dyDescent="0.25">
      <c r="A81" s="306" t="s">
        <v>305</v>
      </c>
      <c r="B81" s="306" t="s">
        <v>20</v>
      </c>
      <c r="C81" s="306" t="s">
        <v>301</v>
      </c>
      <c r="D81" s="306" t="s">
        <v>299</v>
      </c>
      <c r="E81" s="307">
        <v>0</v>
      </c>
      <c r="F81" s="307">
        <v>0</v>
      </c>
      <c r="G81" s="307">
        <v>0</v>
      </c>
      <c r="H81" s="307">
        <v>50</v>
      </c>
      <c r="I81" s="307">
        <v>0</v>
      </c>
      <c r="J81" s="307">
        <v>0</v>
      </c>
    </row>
    <row r="82" spans="1:10" x14ac:dyDescent="0.25">
      <c r="A82" s="306" t="s">
        <v>304</v>
      </c>
      <c r="B82" s="306" t="s">
        <v>20</v>
      </c>
      <c r="C82" s="306" t="s">
        <v>301</v>
      </c>
      <c r="D82" s="306" t="s">
        <v>299</v>
      </c>
      <c r="E82" s="307">
        <v>0</v>
      </c>
      <c r="F82" s="307">
        <v>0</v>
      </c>
      <c r="G82" s="307">
        <v>0</v>
      </c>
      <c r="H82" s="307">
        <v>0</v>
      </c>
      <c r="I82" s="307">
        <v>0</v>
      </c>
      <c r="J82" s="307">
        <v>0</v>
      </c>
    </row>
    <row r="83" spans="1:10" x14ac:dyDescent="0.25">
      <c r="A83" s="306" t="s">
        <v>305</v>
      </c>
      <c r="B83" s="306" t="s">
        <v>20</v>
      </c>
      <c r="C83" s="306" t="s">
        <v>301</v>
      </c>
      <c r="D83" s="306" t="s">
        <v>299</v>
      </c>
      <c r="E83" s="307">
        <v>0</v>
      </c>
      <c r="F83" s="307">
        <v>0</v>
      </c>
      <c r="G83" s="307">
        <v>66.67</v>
      </c>
      <c r="H83" s="307">
        <v>0</v>
      </c>
      <c r="I83" s="307">
        <v>0</v>
      </c>
      <c r="J83" s="307">
        <v>0</v>
      </c>
    </row>
    <row r="84" spans="1:10" x14ac:dyDescent="0.25">
      <c r="A84" s="306" t="s">
        <v>305</v>
      </c>
      <c r="B84" s="306" t="s">
        <v>20</v>
      </c>
      <c r="C84" s="306" t="s">
        <v>301</v>
      </c>
      <c r="D84" s="306" t="s">
        <v>299</v>
      </c>
      <c r="E84" s="307">
        <v>0</v>
      </c>
      <c r="F84" s="307">
        <v>0</v>
      </c>
      <c r="G84" s="307">
        <v>0</v>
      </c>
      <c r="H84" s="307">
        <v>0</v>
      </c>
      <c r="I84" s="307">
        <v>0</v>
      </c>
      <c r="J84" s="307">
        <v>0</v>
      </c>
    </row>
    <row r="85" spans="1:10" x14ac:dyDescent="0.25">
      <c r="A85" s="306" t="s">
        <v>305</v>
      </c>
      <c r="B85" s="306" t="s">
        <v>20</v>
      </c>
      <c r="C85" s="306" t="s">
        <v>301</v>
      </c>
      <c r="D85" s="306" t="s">
        <v>299</v>
      </c>
      <c r="E85" s="307">
        <v>0</v>
      </c>
      <c r="F85" s="307">
        <v>0</v>
      </c>
      <c r="G85" s="307">
        <v>0</v>
      </c>
      <c r="H85" s="307">
        <v>0</v>
      </c>
      <c r="I85" s="307">
        <v>0</v>
      </c>
      <c r="J85" s="307">
        <v>0</v>
      </c>
    </row>
    <row r="86" spans="1:10" x14ac:dyDescent="0.25">
      <c r="A86" s="306" t="s">
        <v>305</v>
      </c>
      <c r="B86" s="306" t="s">
        <v>20</v>
      </c>
      <c r="C86" s="306" t="s">
        <v>301</v>
      </c>
      <c r="D86" s="306" t="s">
        <v>299</v>
      </c>
      <c r="E86" s="307">
        <v>0</v>
      </c>
      <c r="F86" s="307">
        <v>0</v>
      </c>
      <c r="G86" s="307">
        <v>0</v>
      </c>
      <c r="H86" s="307">
        <v>0</v>
      </c>
      <c r="I86" s="307">
        <v>0</v>
      </c>
      <c r="J86" s="307">
        <v>0</v>
      </c>
    </row>
    <row r="87" spans="1:10" x14ac:dyDescent="0.25">
      <c r="A87" s="306" t="s">
        <v>305</v>
      </c>
      <c r="B87" s="306" t="s">
        <v>20</v>
      </c>
      <c r="C87" s="306" t="s">
        <v>301</v>
      </c>
      <c r="D87" s="306" t="s">
        <v>299</v>
      </c>
      <c r="E87" s="307">
        <v>0</v>
      </c>
      <c r="F87" s="307">
        <v>0</v>
      </c>
      <c r="G87" s="307">
        <v>0</v>
      </c>
      <c r="H87" s="307">
        <v>0</v>
      </c>
      <c r="I87" s="307">
        <v>0</v>
      </c>
      <c r="J87" s="307">
        <v>66.67</v>
      </c>
    </row>
    <row r="88" spans="1:10" x14ac:dyDescent="0.25">
      <c r="A88" s="306" t="s">
        <v>303</v>
      </c>
      <c r="B88" s="306" t="s">
        <v>45</v>
      </c>
      <c r="C88" s="306" t="s">
        <v>297</v>
      </c>
      <c r="D88" s="306" t="s">
        <v>298</v>
      </c>
      <c r="E88" s="307">
        <v>0</v>
      </c>
      <c r="F88" s="307">
        <v>0</v>
      </c>
      <c r="G88" s="307">
        <v>46.67</v>
      </c>
      <c r="H88" s="307">
        <v>61.4</v>
      </c>
      <c r="I88" s="307">
        <v>60</v>
      </c>
      <c r="J88" s="307">
        <v>68</v>
      </c>
    </row>
    <row r="89" spans="1:10" x14ac:dyDescent="0.25">
      <c r="A89" s="306" t="s">
        <v>303</v>
      </c>
      <c r="B89" s="306" t="s">
        <v>45</v>
      </c>
      <c r="C89" s="306" t="s">
        <v>297</v>
      </c>
      <c r="D89" s="306" t="s">
        <v>299</v>
      </c>
      <c r="E89" s="307">
        <v>0</v>
      </c>
      <c r="F89" s="307">
        <v>0</v>
      </c>
      <c r="G89" s="307">
        <v>0</v>
      </c>
      <c r="H89" s="307">
        <v>0</v>
      </c>
      <c r="I89" s="307">
        <v>0</v>
      </c>
      <c r="J89" s="307">
        <v>0</v>
      </c>
    </row>
    <row r="90" spans="1:10" x14ac:dyDescent="0.25">
      <c r="A90" s="306" t="s">
        <v>303</v>
      </c>
      <c r="B90" s="306" t="s">
        <v>45</v>
      </c>
      <c r="C90" s="306" t="s">
        <v>300</v>
      </c>
      <c r="D90" s="306" t="s">
        <v>298</v>
      </c>
      <c r="E90" s="307">
        <v>0</v>
      </c>
      <c r="F90" s="307">
        <v>83.87</v>
      </c>
      <c r="G90" s="307">
        <v>92.31</v>
      </c>
      <c r="H90" s="307">
        <v>0</v>
      </c>
      <c r="I90" s="307">
        <v>0</v>
      </c>
      <c r="J90" s="307">
        <v>0</v>
      </c>
    </row>
    <row r="91" spans="1:10" x14ac:dyDescent="0.25">
      <c r="A91" s="306" t="s">
        <v>303</v>
      </c>
      <c r="B91" s="306" t="s">
        <v>45</v>
      </c>
      <c r="C91" s="306" t="s">
        <v>300</v>
      </c>
      <c r="D91" s="306" t="s">
        <v>299</v>
      </c>
      <c r="E91" s="307">
        <v>0</v>
      </c>
      <c r="F91" s="307">
        <v>0</v>
      </c>
      <c r="G91" s="307">
        <v>0</v>
      </c>
      <c r="H91" s="307">
        <v>0</v>
      </c>
      <c r="I91" s="307">
        <v>0</v>
      </c>
      <c r="J91" s="307">
        <v>0</v>
      </c>
    </row>
    <row r="92" spans="1:10" x14ac:dyDescent="0.25">
      <c r="A92" s="306" t="s">
        <v>303</v>
      </c>
      <c r="B92" s="306" t="s">
        <v>45</v>
      </c>
      <c r="C92" s="306" t="s">
        <v>301</v>
      </c>
      <c r="D92" s="306" t="s">
        <v>298</v>
      </c>
      <c r="E92" s="307">
        <v>0</v>
      </c>
      <c r="F92" s="307">
        <v>0</v>
      </c>
      <c r="G92" s="307">
        <v>0</v>
      </c>
      <c r="H92" s="307">
        <v>0</v>
      </c>
      <c r="I92" s="307">
        <v>0</v>
      </c>
      <c r="J92" s="307">
        <v>0</v>
      </c>
    </row>
    <row r="93" spans="1:10" x14ac:dyDescent="0.25">
      <c r="A93" s="306" t="s">
        <v>303</v>
      </c>
      <c r="B93" s="306" t="s">
        <v>45</v>
      </c>
      <c r="C93" s="306" t="s">
        <v>301</v>
      </c>
      <c r="D93" s="306" t="s">
        <v>299</v>
      </c>
      <c r="E93" s="307">
        <v>0</v>
      </c>
      <c r="F93" s="307">
        <v>0</v>
      </c>
      <c r="G93" s="307">
        <v>0</v>
      </c>
      <c r="H93" s="307">
        <v>0</v>
      </c>
      <c r="I93" s="307">
        <v>0</v>
      </c>
      <c r="J93" s="307">
        <v>0</v>
      </c>
    </row>
    <row r="94" spans="1:10" x14ac:dyDescent="0.25">
      <c r="A94" s="306" t="s">
        <v>303</v>
      </c>
      <c r="B94" s="306" t="s">
        <v>44</v>
      </c>
      <c r="C94" s="306" t="s">
        <v>297</v>
      </c>
      <c r="D94" s="306" t="s">
        <v>298</v>
      </c>
      <c r="E94" s="307">
        <v>0</v>
      </c>
      <c r="F94" s="307">
        <v>0</v>
      </c>
      <c r="G94" s="307">
        <v>30</v>
      </c>
      <c r="H94" s="307">
        <v>80</v>
      </c>
      <c r="I94" s="307">
        <v>100</v>
      </c>
      <c r="J94" s="307">
        <v>0</v>
      </c>
    </row>
    <row r="95" spans="1:10" x14ac:dyDescent="0.25">
      <c r="A95" s="306" t="s">
        <v>303</v>
      </c>
      <c r="B95" s="306" t="s">
        <v>44</v>
      </c>
      <c r="C95" s="306" t="s">
        <v>297</v>
      </c>
      <c r="D95" s="306" t="s">
        <v>298</v>
      </c>
      <c r="E95" s="307">
        <v>0</v>
      </c>
      <c r="F95" s="307">
        <v>0</v>
      </c>
      <c r="G95" s="307">
        <v>0</v>
      </c>
      <c r="H95" s="307">
        <v>0</v>
      </c>
      <c r="I95" s="307">
        <v>0</v>
      </c>
      <c r="J95" s="307">
        <v>0</v>
      </c>
    </row>
    <row r="96" spans="1:10" x14ac:dyDescent="0.25">
      <c r="A96" s="306" t="s">
        <v>303</v>
      </c>
      <c r="B96" s="306" t="s">
        <v>44</v>
      </c>
      <c r="C96" s="306" t="s">
        <v>297</v>
      </c>
      <c r="D96" s="306" t="s">
        <v>299</v>
      </c>
      <c r="E96" s="307">
        <v>0</v>
      </c>
      <c r="F96" s="307">
        <v>0</v>
      </c>
      <c r="G96" s="307">
        <v>0</v>
      </c>
      <c r="H96" s="307">
        <v>0</v>
      </c>
      <c r="I96" s="307">
        <v>100</v>
      </c>
      <c r="J96" s="307">
        <v>0</v>
      </c>
    </row>
    <row r="97" spans="1:10" x14ac:dyDescent="0.25">
      <c r="A97" s="306" t="s">
        <v>303</v>
      </c>
      <c r="B97" s="306" t="s">
        <v>44</v>
      </c>
      <c r="C97" s="306" t="s">
        <v>300</v>
      </c>
      <c r="D97" s="306" t="s">
        <v>298</v>
      </c>
      <c r="E97" s="307">
        <v>0</v>
      </c>
      <c r="F97" s="307">
        <v>100</v>
      </c>
      <c r="G97" s="307">
        <v>50</v>
      </c>
      <c r="H97" s="307">
        <v>100</v>
      </c>
      <c r="I97" s="307">
        <v>0</v>
      </c>
      <c r="J97" s="307">
        <v>0</v>
      </c>
    </row>
    <row r="98" spans="1:10" x14ac:dyDescent="0.25">
      <c r="A98" s="306" t="s">
        <v>303</v>
      </c>
      <c r="B98" s="306" t="s">
        <v>44</v>
      </c>
      <c r="C98" s="306" t="s">
        <v>300</v>
      </c>
      <c r="D98" s="306" t="s">
        <v>299</v>
      </c>
      <c r="E98" s="307">
        <v>0</v>
      </c>
      <c r="F98" s="307">
        <v>0</v>
      </c>
      <c r="G98" s="307">
        <v>0</v>
      </c>
      <c r="H98" s="307">
        <v>75</v>
      </c>
      <c r="I98" s="307">
        <v>0</v>
      </c>
      <c r="J98" s="307">
        <v>0</v>
      </c>
    </row>
    <row r="99" spans="1:10" x14ac:dyDescent="0.25">
      <c r="A99" s="306" t="s">
        <v>303</v>
      </c>
      <c r="B99" s="306" t="s">
        <v>44</v>
      </c>
      <c r="C99" s="306" t="s">
        <v>301</v>
      </c>
      <c r="D99" s="306" t="s">
        <v>298</v>
      </c>
      <c r="E99" s="307">
        <v>0</v>
      </c>
      <c r="F99" s="307">
        <v>0</v>
      </c>
      <c r="G99" s="307">
        <v>0</v>
      </c>
      <c r="H99" s="307">
        <v>0</v>
      </c>
      <c r="I99" s="307">
        <v>0</v>
      </c>
      <c r="J99" s="307">
        <v>0</v>
      </c>
    </row>
    <row r="100" spans="1:10" x14ac:dyDescent="0.25">
      <c r="A100" s="306" t="s">
        <v>303</v>
      </c>
      <c r="B100" s="306" t="s">
        <v>44</v>
      </c>
      <c r="C100" s="306" t="s">
        <v>301</v>
      </c>
      <c r="D100" s="306" t="s">
        <v>299</v>
      </c>
      <c r="E100" s="307">
        <v>0</v>
      </c>
      <c r="F100" s="307">
        <v>0</v>
      </c>
      <c r="G100" s="307">
        <v>0</v>
      </c>
      <c r="H100" s="307">
        <v>0</v>
      </c>
      <c r="I100" s="307">
        <v>50</v>
      </c>
      <c r="J100" s="307">
        <v>100</v>
      </c>
    </row>
    <row r="101" spans="1:10" x14ac:dyDescent="0.25">
      <c r="A101" s="306" t="s">
        <v>306</v>
      </c>
      <c r="B101" s="306" t="s">
        <v>38</v>
      </c>
      <c r="C101" s="306" t="s">
        <v>297</v>
      </c>
      <c r="D101" s="306" t="s">
        <v>298</v>
      </c>
      <c r="E101" s="307">
        <v>0</v>
      </c>
      <c r="F101" s="307">
        <v>0</v>
      </c>
      <c r="G101" s="307">
        <v>77.14</v>
      </c>
      <c r="H101" s="307">
        <v>75</v>
      </c>
      <c r="I101" s="307">
        <v>77.27</v>
      </c>
      <c r="J101" s="307">
        <v>78.38</v>
      </c>
    </row>
    <row r="102" spans="1:10" x14ac:dyDescent="0.25">
      <c r="A102" s="306" t="s">
        <v>306</v>
      </c>
      <c r="B102" s="306" t="s">
        <v>38</v>
      </c>
      <c r="C102" s="306" t="s">
        <v>297</v>
      </c>
      <c r="D102" s="306" t="s">
        <v>298</v>
      </c>
      <c r="E102" s="307">
        <v>2.33</v>
      </c>
      <c r="F102" s="307">
        <v>1.85</v>
      </c>
      <c r="G102" s="307">
        <v>45.83</v>
      </c>
      <c r="H102" s="307">
        <v>58</v>
      </c>
      <c r="I102" s="307">
        <v>80.489999999999995</v>
      </c>
      <c r="J102" s="307">
        <v>73.81</v>
      </c>
    </row>
    <row r="103" spans="1:10" x14ac:dyDescent="0.25">
      <c r="A103" s="306" t="s">
        <v>306</v>
      </c>
      <c r="B103" s="306" t="s">
        <v>38</v>
      </c>
      <c r="C103" s="306" t="s">
        <v>297</v>
      </c>
      <c r="D103" s="306" t="s">
        <v>299</v>
      </c>
      <c r="E103" s="307">
        <v>0</v>
      </c>
      <c r="F103" s="307">
        <v>0</v>
      </c>
      <c r="G103" s="307">
        <v>0</v>
      </c>
      <c r="H103" s="307">
        <v>0</v>
      </c>
      <c r="I103" s="307">
        <v>0</v>
      </c>
      <c r="J103" s="307">
        <v>0</v>
      </c>
    </row>
    <row r="104" spans="1:10" x14ac:dyDescent="0.25">
      <c r="A104" s="306" t="s">
        <v>306</v>
      </c>
      <c r="B104" s="306" t="s">
        <v>38</v>
      </c>
      <c r="C104" s="306" t="s">
        <v>297</v>
      </c>
      <c r="D104" s="306" t="s">
        <v>299</v>
      </c>
      <c r="E104" s="307">
        <v>0</v>
      </c>
      <c r="F104" s="307">
        <v>0</v>
      </c>
      <c r="G104" s="307">
        <v>95.83</v>
      </c>
      <c r="H104" s="307">
        <v>0</v>
      </c>
      <c r="I104" s="307">
        <v>0</v>
      </c>
      <c r="J104" s="307">
        <v>61.9</v>
      </c>
    </row>
    <row r="105" spans="1:10" x14ac:dyDescent="0.25">
      <c r="A105" s="306" t="s">
        <v>306</v>
      </c>
      <c r="B105" s="306" t="s">
        <v>38</v>
      </c>
      <c r="C105" s="306" t="s">
        <v>300</v>
      </c>
      <c r="D105" s="306" t="s">
        <v>299</v>
      </c>
      <c r="E105" s="307">
        <v>0</v>
      </c>
      <c r="F105" s="307">
        <v>0</v>
      </c>
      <c r="G105" s="307">
        <v>0</v>
      </c>
      <c r="H105" s="307">
        <v>0</v>
      </c>
      <c r="I105" s="307">
        <v>100</v>
      </c>
      <c r="J105" s="307">
        <v>96.55</v>
      </c>
    </row>
    <row r="106" spans="1:10" x14ac:dyDescent="0.25">
      <c r="A106" s="306" t="s">
        <v>304</v>
      </c>
      <c r="B106" s="306" t="s">
        <v>39</v>
      </c>
      <c r="C106" s="306" t="s">
        <v>297</v>
      </c>
      <c r="D106" s="306" t="s">
        <v>298</v>
      </c>
      <c r="E106" s="307">
        <v>0</v>
      </c>
      <c r="F106" s="307">
        <v>0</v>
      </c>
      <c r="G106" s="307">
        <v>83.62</v>
      </c>
      <c r="H106" s="307">
        <v>0</v>
      </c>
      <c r="I106" s="307">
        <v>0</v>
      </c>
      <c r="J106" s="307">
        <v>0</v>
      </c>
    </row>
    <row r="107" spans="1:10" x14ac:dyDescent="0.25">
      <c r="A107" s="306" t="s">
        <v>302</v>
      </c>
      <c r="B107" s="306" t="s">
        <v>39</v>
      </c>
      <c r="C107" s="306" t="s">
        <v>297</v>
      </c>
      <c r="D107" s="306" t="s">
        <v>298</v>
      </c>
      <c r="E107" s="307">
        <v>0</v>
      </c>
      <c r="F107" s="307">
        <v>0</v>
      </c>
      <c r="G107" s="307">
        <v>31.25</v>
      </c>
      <c r="H107" s="307">
        <v>0</v>
      </c>
      <c r="I107" s="307">
        <v>0</v>
      </c>
      <c r="J107" s="307">
        <v>0</v>
      </c>
    </row>
    <row r="108" spans="1:10" x14ac:dyDescent="0.25">
      <c r="A108" s="306" t="s">
        <v>302</v>
      </c>
      <c r="B108" s="306" t="s">
        <v>39</v>
      </c>
      <c r="C108" s="306" t="s">
        <v>300</v>
      </c>
      <c r="D108" s="306" t="s">
        <v>298</v>
      </c>
      <c r="E108" s="307">
        <v>0</v>
      </c>
      <c r="F108" s="307">
        <v>70</v>
      </c>
      <c r="G108" s="307">
        <v>78.95</v>
      </c>
      <c r="H108" s="307">
        <v>0</v>
      </c>
      <c r="I108" s="307">
        <v>0</v>
      </c>
      <c r="J108" s="307">
        <v>0</v>
      </c>
    </row>
    <row r="109" spans="1:10" x14ac:dyDescent="0.25">
      <c r="A109" s="306" t="s">
        <v>302</v>
      </c>
      <c r="B109" s="306" t="s">
        <v>39</v>
      </c>
      <c r="C109" s="306" t="s">
        <v>301</v>
      </c>
      <c r="D109" s="306" t="s">
        <v>298</v>
      </c>
      <c r="E109" s="307">
        <v>0</v>
      </c>
      <c r="F109" s="307">
        <v>0</v>
      </c>
      <c r="G109" s="307">
        <v>100</v>
      </c>
      <c r="H109" s="307">
        <v>0</v>
      </c>
      <c r="I109" s="307">
        <v>0</v>
      </c>
      <c r="J109" s="307">
        <v>0</v>
      </c>
    </row>
    <row r="110" spans="1:10" x14ac:dyDescent="0.25">
      <c r="A110" s="306" t="s">
        <v>302</v>
      </c>
      <c r="B110" s="306" t="s">
        <v>39</v>
      </c>
      <c r="C110" s="306" t="s">
        <v>301</v>
      </c>
      <c r="D110" s="306" t="s">
        <v>299</v>
      </c>
      <c r="E110" s="307">
        <v>0</v>
      </c>
      <c r="F110" s="307">
        <v>0</v>
      </c>
      <c r="G110" s="307">
        <v>0</v>
      </c>
      <c r="H110" s="307">
        <v>0</v>
      </c>
      <c r="I110" s="307">
        <v>0</v>
      </c>
      <c r="J110" s="307">
        <v>0</v>
      </c>
    </row>
    <row r="111" spans="1:10" x14ac:dyDescent="0.25">
      <c r="A111" s="306" t="s">
        <v>306</v>
      </c>
      <c r="B111" s="306" t="s">
        <v>22</v>
      </c>
      <c r="C111" s="306" t="s">
        <v>297</v>
      </c>
      <c r="D111" s="306" t="s">
        <v>298</v>
      </c>
      <c r="E111" s="307">
        <v>0</v>
      </c>
      <c r="F111" s="307">
        <v>0</v>
      </c>
      <c r="G111" s="307">
        <v>77.78</v>
      </c>
      <c r="H111" s="307">
        <v>68</v>
      </c>
      <c r="I111" s="307">
        <v>71.790000000000006</v>
      </c>
      <c r="J111" s="307">
        <v>76.19</v>
      </c>
    </row>
    <row r="112" spans="1:10" x14ac:dyDescent="0.25">
      <c r="A112" s="306" t="s">
        <v>305</v>
      </c>
      <c r="B112" s="306" t="s">
        <v>22</v>
      </c>
      <c r="C112" s="306" t="s">
        <v>297</v>
      </c>
      <c r="D112" s="306" t="s">
        <v>298</v>
      </c>
      <c r="E112" s="307">
        <v>0</v>
      </c>
      <c r="F112" s="307">
        <v>0</v>
      </c>
      <c r="G112" s="307">
        <v>43.75</v>
      </c>
      <c r="H112" s="307">
        <v>60</v>
      </c>
      <c r="I112" s="307">
        <v>60</v>
      </c>
      <c r="J112" s="307">
        <v>55.56</v>
      </c>
    </row>
    <row r="113" spans="1:10" x14ac:dyDescent="0.25">
      <c r="A113" s="306" t="s">
        <v>305</v>
      </c>
      <c r="B113" s="306" t="s">
        <v>22</v>
      </c>
      <c r="C113" s="306" t="s">
        <v>297</v>
      </c>
      <c r="D113" s="306" t="s">
        <v>298</v>
      </c>
      <c r="E113" s="307">
        <v>0</v>
      </c>
      <c r="F113" s="307">
        <v>0</v>
      </c>
      <c r="G113" s="307">
        <v>52.99</v>
      </c>
      <c r="H113" s="307">
        <v>57.28</v>
      </c>
      <c r="I113" s="307">
        <v>52.69</v>
      </c>
      <c r="J113" s="307">
        <v>78.22</v>
      </c>
    </row>
    <row r="114" spans="1:10" x14ac:dyDescent="0.25">
      <c r="A114" s="306" t="s">
        <v>304</v>
      </c>
      <c r="B114" s="306" t="s">
        <v>22</v>
      </c>
      <c r="C114" s="306" t="s">
        <v>297</v>
      </c>
      <c r="D114" s="306" t="s">
        <v>298</v>
      </c>
      <c r="E114" s="307">
        <v>0</v>
      </c>
      <c r="F114" s="307">
        <v>0</v>
      </c>
      <c r="G114" s="307">
        <v>0</v>
      </c>
      <c r="H114" s="307">
        <v>0</v>
      </c>
      <c r="I114" s="307">
        <v>0</v>
      </c>
      <c r="J114" s="307">
        <v>7.32</v>
      </c>
    </row>
    <row r="115" spans="1:10" x14ac:dyDescent="0.25">
      <c r="A115" s="306" t="s">
        <v>305</v>
      </c>
      <c r="B115" s="306" t="s">
        <v>22</v>
      </c>
      <c r="C115" s="306" t="s">
        <v>297</v>
      </c>
      <c r="D115" s="306" t="s">
        <v>298</v>
      </c>
      <c r="E115" s="307">
        <v>0</v>
      </c>
      <c r="F115" s="307">
        <v>5.56</v>
      </c>
      <c r="G115" s="307">
        <v>70.37</v>
      </c>
      <c r="H115" s="307">
        <v>20.69</v>
      </c>
      <c r="I115" s="307">
        <v>30.95</v>
      </c>
      <c r="J115" s="307">
        <v>62.79</v>
      </c>
    </row>
    <row r="116" spans="1:10" x14ac:dyDescent="0.25">
      <c r="A116" s="306" t="s">
        <v>305</v>
      </c>
      <c r="B116" s="306" t="s">
        <v>22</v>
      </c>
      <c r="C116" s="306" t="s">
        <v>297</v>
      </c>
      <c r="D116" s="306" t="s">
        <v>298</v>
      </c>
      <c r="E116" s="307">
        <v>0</v>
      </c>
      <c r="F116" s="307">
        <v>0</v>
      </c>
      <c r="G116" s="307">
        <v>55.56</v>
      </c>
      <c r="H116" s="307">
        <v>57.58</v>
      </c>
      <c r="I116" s="307">
        <v>75</v>
      </c>
      <c r="J116" s="307">
        <v>85.71</v>
      </c>
    </row>
    <row r="117" spans="1:10" x14ac:dyDescent="0.25">
      <c r="A117" s="306" t="s">
        <v>306</v>
      </c>
      <c r="B117" s="306" t="s">
        <v>22</v>
      </c>
      <c r="C117" s="306" t="s">
        <v>297</v>
      </c>
      <c r="D117" s="306" t="s">
        <v>298</v>
      </c>
      <c r="E117" s="307">
        <v>0</v>
      </c>
      <c r="F117" s="307">
        <v>0</v>
      </c>
      <c r="G117" s="307">
        <v>73.47</v>
      </c>
      <c r="H117" s="307">
        <v>77.08</v>
      </c>
      <c r="I117" s="307">
        <v>75.56</v>
      </c>
      <c r="J117" s="307">
        <v>95</v>
      </c>
    </row>
    <row r="118" spans="1:10" x14ac:dyDescent="0.25">
      <c r="A118" s="306" t="s">
        <v>306</v>
      </c>
      <c r="B118" s="306" t="s">
        <v>22</v>
      </c>
      <c r="C118" s="306" t="s">
        <v>297</v>
      </c>
      <c r="D118" s="306" t="s">
        <v>298</v>
      </c>
      <c r="E118" s="307">
        <v>0</v>
      </c>
      <c r="F118" s="307">
        <v>0</v>
      </c>
      <c r="G118" s="307">
        <v>69.569999999999993</v>
      </c>
      <c r="H118" s="307">
        <v>68.89</v>
      </c>
      <c r="I118" s="307">
        <v>77.08</v>
      </c>
      <c r="J118" s="307">
        <v>79.31</v>
      </c>
    </row>
    <row r="119" spans="1:10" x14ac:dyDescent="0.25">
      <c r="A119" s="306" t="s">
        <v>305</v>
      </c>
      <c r="B119" s="306" t="s">
        <v>22</v>
      </c>
      <c r="C119" s="306" t="s">
        <v>297</v>
      </c>
      <c r="D119" s="306" t="s">
        <v>299</v>
      </c>
      <c r="E119" s="307">
        <v>0</v>
      </c>
      <c r="F119" s="307">
        <v>0</v>
      </c>
      <c r="G119" s="307">
        <v>37.5</v>
      </c>
      <c r="H119" s="307">
        <v>30</v>
      </c>
      <c r="I119" s="307">
        <v>54.55</v>
      </c>
      <c r="J119" s="307">
        <v>37.5</v>
      </c>
    </row>
    <row r="120" spans="1:10" x14ac:dyDescent="0.25">
      <c r="A120" s="306" t="s">
        <v>305</v>
      </c>
      <c r="B120" s="306" t="s">
        <v>22</v>
      </c>
      <c r="C120" s="306" t="s">
        <v>297</v>
      </c>
      <c r="D120" s="306" t="s">
        <v>299</v>
      </c>
      <c r="E120" s="307">
        <v>4.55</v>
      </c>
      <c r="F120" s="307">
        <v>2.86</v>
      </c>
      <c r="G120" s="307">
        <v>75</v>
      </c>
      <c r="H120" s="307">
        <v>61.54</v>
      </c>
      <c r="I120" s="307">
        <v>62.67</v>
      </c>
      <c r="J120" s="307">
        <v>66.67</v>
      </c>
    </row>
    <row r="121" spans="1:10" x14ac:dyDescent="0.25">
      <c r="A121" s="306" t="s">
        <v>304</v>
      </c>
      <c r="B121" s="306" t="s">
        <v>22</v>
      </c>
      <c r="C121" s="306" t="s">
        <v>297</v>
      </c>
      <c r="D121" s="306" t="s">
        <v>299</v>
      </c>
      <c r="E121" s="307">
        <v>0</v>
      </c>
      <c r="F121" s="307">
        <v>0</v>
      </c>
      <c r="G121" s="307">
        <v>0</v>
      </c>
      <c r="H121" s="307">
        <v>0</v>
      </c>
      <c r="I121" s="307">
        <v>0</v>
      </c>
      <c r="J121" s="307">
        <v>0</v>
      </c>
    </row>
    <row r="122" spans="1:10" x14ac:dyDescent="0.25">
      <c r="A122" s="306" t="s">
        <v>306</v>
      </c>
      <c r="B122" s="306" t="s">
        <v>22</v>
      </c>
      <c r="C122" s="306" t="s">
        <v>297</v>
      </c>
      <c r="D122" s="306" t="s">
        <v>299</v>
      </c>
      <c r="E122" s="307">
        <v>0</v>
      </c>
      <c r="F122" s="307">
        <v>0</v>
      </c>
      <c r="G122" s="307">
        <v>66.67</v>
      </c>
      <c r="H122" s="307">
        <v>77.5</v>
      </c>
      <c r="I122" s="307">
        <v>76.92</v>
      </c>
      <c r="J122" s="307">
        <v>68.849999999999994</v>
      </c>
    </row>
    <row r="123" spans="1:10" x14ac:dyDescent="0.25">
      <c r="A123" s="306" t="s">
        <v>305</v>
      </c>
      <c r="B123" s="306" t="s">
        <v>22</v>
      </c>
      <c r="C123" s="306" t="s">
        <v>297</v>
      </c>
      <c r="D123" s="306" t="s">
        <v>299</v>
      </c>
      <c r="E123" s="307">
        <v>0</v>
      </c>
      <c r="F123" s="307">
        <v>0</v>
      </c>
      <c r="G123" s="307">
        <v>0</v>
      </c>
      <c r="H123" s="307">
        <v>0</v>
      </c>
      <c r="I123" s="307">
        <v>50</v>
      </c>
      <c r="J123" s="307">
        <v>0</v>
      </c>
    </row>
    <row r="124" spans="1:10" x14ac:dyDescent="0.25">
      <c r="A124" s="306" t="s">
        <v>306</v>
      </c>
      <c r="B124" s="306" t="s">
        <v>22</v>
      </c>
      <c r="C124" s="306" t="s">
        <v>300</v>
      </c>
      <c r="D124" s="306" t="s">
        <v>298</v>
      </c>
      <c r="E124" s="307">
        <v>0</v>
      </c>
      <c r="F124" s="307">
        <v>86.42</v>
      </c>
      <c r="G124" s="307">
        <v>96.08</v>
      </c>
      <c r="H124" s="307">
        <v>91.04</v>
      </c>
      <c r="I124" s="307">
        <v>93.33</v>
      </c>
      <c r="J124" s="307">
        <v>95.35</v>
      </c>
    </row>
    <row r="125" spans="1:10" x14ac:dyDescent="0.25">
      <c r="A125" s="306" t="s">
        <v>305</v>
      </c>
      <c r="B125" s="306" t="s">
        <v>22</v>
      </c>
      <c r="C125" s="306" t="s">
        <v>300</v>
      </c>
      <c r="D125" s="306" t="s">
        <v>298</v>
      </c>
      <c r="E125" s="307">
        <v>0</v>
      </c>
      <c r="F125" s="307">
        <v>0</v>
      </c>
      <c r="G125" s="307">
        <v>78.95</v>
      </c>
      <c r="H125" s="307">
        <v>94.12</v>
      </c>
      <c r="I125" s="307">
        <v>84.21</v>
      </c>
      <c r="J125" s="307">
        <v>92.31</v>
      </c>
    </row>
    <row r="126" spans="1:10" x14ac:dyDescent="0.25">
      <c r="A126" s="306" t="s">
        <v>306</v>
      </c>
      <c r="B126" s="306" t="s">
        <v>22</v>
      </c>
      <c r="C126" s="306" t="s">
        <v>300</v>
      </c>
      <c r="D126" s="306" t="s">
        <v>298</v>
      </c>
      <c r="E126" s="307">
        <v>0</v>
      </c>
      <c r="F126" s="307">
        <v>89.19</v>
      </c>
      <c r="G126" s="307">
        <v>95.83</v>
      </c>
      <c r="H126" s="307">
        <v>88.1</v>
      </c>
      <c r="I126" s="307">
        <v>98.18</v>
      </c>
      <c r="J126" s="307">
        <v>91.49</v>
      </c>
    </row>
    <row r="127" spans="1:10" x14ac:dyDescent="0.25">
      <c r="A127" s="306" t="s">
        <v>306</v>
      </c>
      <c r="B127" s="306" t="s">
        <v>22</v>
      </c>
      <c r="C127" s="306" t="s">
        <v>300</v>
      </c>
      <c r="D127" s="306" t="s">
        <v>298</v>
      </c>
      <c r="E127" s="307">
        <v>0</v>
      </c>
      <c r="F127" s="307">
        <v>95.24</v>
      </c>
      <c r="G127" s="307">
        <v>91.18</v>
      </c>
      <c r="H127" s="307">
        <v>100</v>
      </c>
      <c r="I127" s="307">
        <v>82.93</v>
      </c>
      <c r="J127" s="307">
        <v>88.89</v>
      </c>
    </row>
    <row r="128" spans="1:10" x14ac:dyDescent="0.25">
      <c r="A128" s="306" t="s">
        <v>304</v>
      </c>
      <c r="B128" s="306" t="s">
        <v>22</v>
      </c>
      <c r="C128" s="306" t="s">
        <v>300</v>
      </c>
      <c r="D128" s="306" t="s">
        <v>298</v>
      </c>
      <c r="E128" s="307">
        <v>0</v>
      </c>
      <c r="F128" s="307">
        <v>0</v>
      </c>
      <c r="G128" s="307">
        <v>0</v>
      </c>
      <c r="H128" s="307">
        <v>0</v>
      </c>
      <c r="I128" s="307">
        <v>0</v>
      </c>
      <c r="J128" s="307">
        <v>0</v>
      </c>
    </row>
    <row r="129" spans="1:10" x14ac:dyDescent="0.25">
      <c r="A129" s="306" t="s">
        <v>305</v>
      </c>
      <c r="B129" s="306" t="s">
        <v>22</v>
      </c>
      <c r="C129" s="306" t="s">
        <v>300</v>
      </c>
      <c r="D129" s="306" t="s">
        <v>298</v>
      </c>
      <c r="E129" s="307">
        <v>0</v>
      </c>
      <c r="F129" s="307">
        <v>70</v>
      </c>
      <c r="G129" s="307">
        <v>88.89</v>
      </c>
      <c r="H129" s="307">
        <v>96.97</v>
      </c>
      <c r="I129" s="307">
        <v>94.74</v>
      </c>
      <c r="J129" s="307">
        <v>100</v>
      </c>
    </row>
    <row r="130" spans="1:10" x14ac:dyDescent="0.25">
      <c r="A130" s="306" t="s">
        <v>305</v>
      </c>
      <c r="B130" s="306" t="s">
        <v>22</v>
      </c>
      <c r="C130" s="306" t="s">
        <v>300</v>
      </c>
      <c r="D130" s="306" t="s">
        <v>298</v>
      </c>
      <c r="E130" s="307">
        <v>0</v>
      </c>
      <c r="F130" s="307">
        <v>87.23</v>
      </c>
      <c r="G130" s="307">
        <v>88.73</v>
      </c>
      <c r="H130" s="307">
        <v>92.42</v>
      </c>
      <c r="I130" s="307">
        <v>86.81</v>
      </c>
      <c r="J130" s="307">
        <v>95.12</v>
      </c>
    </row>
    <row r="131" spans="1:10" x14ac:dyDescent="0.25">
      <c r="A131" s="306" t="s">
        <v>305</v>
      </c>
      <c r="B131" s="306" t="s">
        <v>22</v>
      </c>
      <c r="C131" s="306" t="s">
        <v>300</v>
      </c>
      <c r="D131" s="306" t="s">
        <v>298</v>
      </c>
      <c r="E131" s="307">
        <v>0</v>
      </c>
      <c r="F131" s="307">
        <v>91.67</v>
      </c>
      <c r="G131" s="307">
        <v>100</v>
      </c>
      <c r="H131" s="307">
        <v>0</v>
      </c>
      <c r="I131" s="307">
        <v>90.91</v>
      </c>
      <c r="J131" s="307">
        <v>100</v>
      </c>
    </row>
    <row r="132" spans="1:10" x14ac:dyDescent="0.25">
      <c r="A132" s="306" t="s">
        <v>305</v>
      </c>
      <c r="B132" s="306" t="s">
        <v>22</v>
      </c>
      <c r="C132" s="306" t="s">
        <v>300</v>
      </c>
      <c r="D132" s="306" t="s">
        <v>299</v>
      </c>
      <c r="E132" s="307">
        <v>0</v>
      </c>
      <c r="F132" s="307">
        <v>0</v>
      </c>
      <c r="G132" s="307">
        <v>77.5</v>
      </c>
      <c r="H132" s="307">
        <v>80.77</v>
      </c>
      <c r="I132" s="307">
        <v>90.91</v>
      </c>
      <c r="J132" s="307">
        <v>90.63</v>
      </c>
    </row>
    <row r="133" spans="1:10" x14ac:dyDescent="0.25">
      <c r="A133" s="306" t="s">
        <v>305</v>
      </c>
      <c r="B133" s="306" t="s">
        <v>22</v>
      </c>
      <c r="C133" s="306" t="s">
        <v>300</v>
      </c>
      <c r="D133" s="306" t="s">
        <v>299</v>
      </c>
      <c r="E133" s="307">
        <v>0</v>
      </c>
      <c r="F133" s="307">
        <v>0</v>
      </c>
      <c r="G133" s="307">
        <v>0</v>
      </c>
      <c r="H133" s="307">
        <v>91.67</v>
      </c>
      <c r="I133" s="307">
        <v>100</v>
      </c>
      <c r="J133" s="307">
        <v>80</v>
      </c>
    </row>
    <row r="134" spans="1:10" x14ac:dyDescent="0.25">
      <c r="A134" s="306" t="s">
        <v>306</v>
      </c>
      <c r="B134" s="306" t="s">
        <v>22</v>
      </c>
      <c r="C134" s="306" t="s">
        <v>300</v>
      </c>
      <c r="D134" s="306" t="s">
        <v>299</v>
      </c>
      <c r="E134" s="307">
        <v>0</v>
      </c>
      <c r="F134" s="307">
        <v>0</v>
      </c>
      <c r="G134" s="307">
        <v>83.87</v>
      </c>
      <c r="H134" s="307">
        <v>85.71</v>
      </c>
      <c r="I134" s="307">
        <v>91.14</v>
      </c>
      <c r="J134" s="307">
        <v>91.49</v>
      </c>
    </row>
    <row r="135" spans="1:10" x14ac:dyDescent="0.25">
      <c r="A135" s="306" t="s">
        <v>304</v>
      </c>
      <c r="B135" s="306" t="s">
        <v>22</v>
      </c>
      <c r="C135" s="306" t="s">
        <v>300</v>
      </c>
      <c r="D135" s="306" t="s">
        <v>299</v>
      </c>
      <c r="E135" s="307">
        <v>0</v>
      </c>
      <c r="F135" s="307">
        <v>0</v>
      </c>
      <c r="G135" s="307">
        <v>0</v>
      </c>
      <c r="H135" s="307">
        <v>0</v>
      </c>
      <c r="I135" s="307">
        <v>0</v>
      </c>
      <c r="J135" s="307">
        <v>0</v>
      </c>
    </row>
    <row r="136" spans="1:10" x14ac:dyDescent="0.25">
      <c r="A136" s="306" t="s">
        <v>305</v>
      </c>
      <c r="B136" s="306" t="s">
        <v>22</v>
      </c>
      <c r="C136" s="306" t="s">
        <v>300</v>
      </c>
      <c r="D136" s="306" t="s">
        <v>299</v>
      </c>
      <c r="E136" s="307">
        <v>0</v>
      </c>
      <c r="F136" s="307">
        <v>0</v>
      </c>
      <c r="G136" s="307">
        <v>0</v>
      </c>
      <c r="H136" s="307">
        <v>0</v>
      </c>
      <c r="I136" s="307">
        <v>0</v>
      </c>
      <c r="J136" s="307">
        <v>0</v>
      </c>
    </row>
    <row r="137" spans="1:10" x14ac:dyDescent="0.25">
      <c r="A137" s="306" t="s">
        <v>306</v>
      </c>
      <c r="B137" s="306" t="s">
        <v>22</v>
      </c>
      <c r="C137" s="306" t="s">
        <v>300</v>
      </c>
      <c r="D137" s="306" t="s">
        <v>299</v>
      </c>
      <c r="E137" s="307">
        <v>0</v>
      </c>
      <c r="F137" s="307">
        <v>0</v>
      </c>
      <c r="G137" s="307">
        <v>0</v>
      </c>
      <c r="H137" s="307">
        <v>0</v>
      </c>
      <c r="I137" s="307">
        <v>88</v>
      </c>
      <c r="J137" s="307">
        <v>88.89</v>
      </c>
    </row>
    <row r="138" spans="1:10" x14ac:dyDescent="0.25">
      <c r="A138" s="306" t="s">
        <v>305</v>
      </c>
      <c r="B138" s="306" t="s">
        <v>22</v>
      </c>
      <c r="C138" s="306" t="s">
        <v>301</v>
      </c>
      <c r="D138" s="306" t="s">
        <v>298</v>
      </c>
      <c r="E138" s="307">
        <v>0</v>
      </c>
      <c r="F138" s="307">
        <v>0</v>
      </c>
      <c r="G138" s="307">
        <v>0</v>
      </c>
      <c r="H138" s="307">
        <v>0</v>
      </c>
      <c r="I138" s="307">
        <v>100</v>
      </c>
      <c r="J138" s="307">
        <v>100</v>
      </c>
    </row>
    <row r="139" spans="1:10" x14ac:dyDescent="0.25">
      <c r="A139" s="306" t="s">
        <v>306</v>
      </c>
      <c r="B139" s="306" t="s">
        <v>22</v>
      </c>
      <c r="C139" s="306" t="s">
        <v>301</v>
      </c>
      <c r="D139" s="306" t="s">
        <v>298</v>
      </c>
      <c r="E139" s="307">
        <v>0</v>
      </c>
      <c r="F139" s="307">
        <v>0</v>
      </c>
      <c r="G139" s="307">
        <v>100</v>
      </c>
      <c r="H139" s="307">
        <v>100</v>
      </c>
      <c r="I139" s="307">
        <v>100</v>
      </c>
      <c r="J139" s="307">
        <v>100</v>
      </c>
    </row>
    <row r="140" spans="1:10" x14ac:dyDescent="0.25">
      <c r="A140" s="306" t="s">
        <v>305</v>
      </c>
      <c r="B140" s="306" t="s">
        <v>22</v>
      </c>
      <c r="C140" s="306" t="s">
        <v>301</v>
      </c>
      <c r="D140" s="306" t="s">
        <v>298</v>
      </c>
      <c r="E140" s="307">
        <v>0</v>
      </c>
      <c r="F140" s="307">
        <v>0</v>
      </c>
      <c r="G140" s="307">
        <v>50</v>
      </c>
      <c r="H140" s="307">
        <v>100</v>
      </c>
      <c r="I140" s="307">
        <v>100</v>
      </c>
      <c r="J140" s="307">
        <v>100</v>
      </c>
    </row>
    <row r="141" spans="1:10" x14ac:dyDescent="0.25">
      <c r="A141" s="306" t="s">
        <v>306</v>
      </c>
      <c r="B141" s="306" t="s">
        <v>22</v>
      </c>
      <c r="C141" s="306" t="s">
        <v>301</v>
      </c>
      <c r="D141" s="306" t="s">
        <v>298</v>
      </c>
      <c r="E141" s="307">
        <v>0</v>
      </c>
      <c r="F141" s="307">
        <v>0</v>
      </c>
      <c r="G141" s="307">
        <v>0</v>
      </c>
      <c r="H141" s="307">
        <v>100</v>
      </c>
      <c r="I141" s="307">
        <v>100</v>
      </c>
      <c r="J141" s="307">
        <v>100</v>
      </c>
    </row>
    <row r="142" spans="1:10" x14ac:dyDescent="0.25">
      <c r="A142" s="306" t="s">
        <v>306</v>
      </c>
      <c r="B142" s="306" t="s">
        <v>22</v>
      </c>
      <c r="C142" s="306" t="s">
        <v>301</v>
      </c>
      <c r="D142" s="306" t="s">
        <v>298</v>
      </c>
      <c r="E142" s="307">
        <v>0</v>
      </c>
      <c r="F142" s="307">
        <v>0</v>
      </c>
      <c r="G142" s="307">
        <v>100</v>
      </c>
      <c r="H142" s="307">
        <v>0</v>
      </c>
      <c r="I142" s="307">
        <v>100</v>
      </c>
      <c r="J142" s="307">
        <v>50</v>
      </c>
    </row>
    <row r="143" spans="1:10" x14ac:dyDescent="0.25">
      <c r="A143" s="306" t="s">
        <v>305</v>
      </c>
      <c r="B143" s="306" t="s">
        <v>22</v>
      </c>
      <c r="C143" s="306" t="s">
        <v>301</v>
      </c>
      <c r="D143" s="306" t="s">
        <v>298</v>
      </c>
      <c r="E143" s="307">
        <v>0</v>
      </c>
      <c r="F143" s="307">
        <v>0</v>
      </c>
      <c r="G143" s="307">
        <v>0</v>
      </c>
      <c r="H143" s="307">
        <v>0</v>
      </c>
      <c r="I143" s="307">
        <v>0</v>
      </c>
      <c r="J143" s="307">
        <v>0</v>
      </c>
    </row>
    <row r="144" spans="1:10" x14ac:dyDescent="0.25">
      <c r="A144" s="306" t="s">
        <v>305</v>
      </c>
      <c r="B144" s="306" t="s">
        <v>22</v>
      </c>
      <c r="C144" s="306" t="s">
        <v>301</v>
      </c>
      <c r="D144" s="306" t="s">
        <v>298</v>
      </c>
      <c r="E144" s="307">
        <v>0</v>
      </c>
      <c r="F144" s="307">
        <v>0</v>
      </c>
      <c r="G144" s="307">
        <v>0</v>
      </c>
      <c r="H144" s="307">
        <v>0</v>
      </c>
      <c r="I144" s="307">
        <v>0</v>
      </c>
      <c r="J144" s="307">
        <v>0</v>
      </c>
    </row>
    <row r="145" spans="1:10" x14ac:dyDescent="0.25">
      <c r="A145" s="306" t="s">
        <v>306</v>
      </c>
      <c r="B145" s="306" t="s">
        <v>22</v>
      </c>
      <c r="C145" s="306" t="s">
        <v>301</v>
      </c>
      <c r="D145" s="306" t="s">
        <v>299</v>
      </c>
      <c r="E145" s="307">
        <v>0</v>
      </c>
      <c r="F145" s="307">
        <v>0</v>
      </c>
      <c r="G145" s="307">
        <v>0</v>
      </c>
      <c r="H145" s="307">
        <v>0</v>
      </c>
      <c r="I145" s="307">
        <v>0</v>
      </c>
      <c r="J145" s="307">
        <v>0</v>
      </c>
    </row>
    <row r="146" spans="1:10" x14ac:dyDescent="0.25">
      <c r="A146" s="306" t="s">
        <v>305</v>
      </c>
      <c r="B146" s="306" t="s">
        <v>22</v>
      </c>
      <c r="C146" s="306" t="s">
        <v>301</v>
      </c>
      <c r="D146" s="306" t="s">
        <v>299</v>
      </c>
      <c r="E146" s="307">
        <v>0</v>
      </c>
      <c r="F146" s="307">
        <v>0</v>
      </c>
      <c r="G146" s="307">
        <v>0</v>
      </c>
      <c r="H146" s="307">
        <v>0</v>
      </c>
      <c r="I146" s="307">
        <v>66.67</v>
      </c>
      <c r="J146" s="307">
        <v>100</v>
      </c>
    </row>
    <row r="147" spans="1:10" x14ac:dyDescent="0.25">
      <c r="A147" s="306" t="s">
        <v>305</v>
      </c>
      <c r="B147" s="306" t="s">
        <v>22</v>
      </c>
      <c r="C147" s="306" t="s">
        <v>301</v>
      </c>
      <c r="D147" s="306" t="s">
        <v>299</v>
      </c>
      <c r="E147" s="307">
        <v>0</v>
      </c>
      <c r="F147" s="307">
        <v>0</v>
      </c>
      <c r="G147" s="307">
        <v>0</v>
      </c>
      <c r="H147" s="307">
        <v>0</v>
      </c>
      <c r="I147" s="307">
        <v>100</v>
      </c>
      <c r="J147" s="307">
        <v>0</v>
      </c>
    </row>
    <row r="148" spans="1:10" x14ac:dyDescent="0.25">
      <c r="A148" s="306" t="s">
        <v>305</v>
      </c>
      <c r="B148" s="306" t="s">
        <v>22</v>
      </c>
      <c r="C148" s="306" t="s">
        <v>301</v>
      </c>
      <c r="D148" s="306" t="s">
        <v>299</v>
      </c>
      <c r="E148" s="307">
        <v>0</v>
      </c>
      <c r="F148" s="307">
        <v>0</v>
      </c>
      <c r="G148" s="307">
        <v>0</v>
      </c>
      <c r="H148" s="307">
        <v>0</v>
      </c>
      <c r="I148" s="307">
        <v>0</v>
      </c>
      <c r="J148" s="307">
        <v>0</v>
      </c>
    </row>
    <row r="149" spans="1:10" x14ac:dyDescent="0.25">
      <c r="A149" s="306" t="s">
        <v>306</v>
      </c>
      <c r="B149" s="306" t="s">
        <v>22</v>
      </c>
      <c r="C149" s="306" t="s">
        <v>301</v>
      </c>
      <c r="D149" s="306" t="s">
        <v>299</v>
      </c>
      <c r="E149" s="307">
        <v>0</v>
      </c>
      <c r="F149" s="307">
        <v>0</v>
      </c>
      <c r="G149" s="307">
        <v>100</v>
      </c>
      <c r="H149" s="307">
        <v>0</v>
      </c>
      <c r="I149" s="307">
        <v>0</v>
      </c>
      <c r="J149" s="307">
        <v>0</v>
      </c>
    </row>
    <row r="150" spans="1:10" x14ac:dyDescent="0.25">
      <c r="A150" s="306" t="s">
        <v>305</v>
      </c>
      <c r="B150" s="306" t="s">
        <v>22</v>
      </c>
      <c r="C150" s="306" t="s">
        <v>301</v>
      </c>
      <c r="D150" s="306" t="s">
        <v>299</v>
      </c>
      <c r="E150" s="307">
        <v>0</v>
      </c>
      <c r="F150" s="307">
        <v>0</v>
      </c>
      <c r="G150" s="307">
        <v>0</v>
      </c>
      <c r="H150" s="307">
        <v>0</v>
      </c>
      <c r="I150" s="307">
        <v>0</v>
      </c>
      <c r="J150" s="307">
        <v>0</v>
      </c>
    </row>
    <row r="151" spans="1:10" x14ac:dyDescent="0.25">
      <c r="A151" s="306" t="s">
        <v>302</v>
      </c>
      <c r="B151" s="306" t="s">
        <v>19</v>
      </c>
      <c r="C151" s="306" t="s">
        <v>297</v>
      </c>
      <c r="D151" s="306" t="s">
        <v>298</v>
      </c>
      <c r="E151" s="307">
        <v>0</v>
      </c>
      <c r="F151" s="307">
        <v>0</v>
      </c>
      <c r="G151" s="307">
        <v>69.23</v>
      </c>
      <c r="H151" s="307">
        <v>75</v>
      </c>
      <c r="I151" s="307">
        <v>82.2</v>
      </c>
      <c r="J151" s="307">
        <v>73.73</v>
      </c>
    </row>
    <row r="152" spans="1:10" x14ac:dyDescent="0.25">
      <c r="A152" s="306" t="s">
        <v>305</v>
      </c>
      <c r="B152" s="306" t="s">
        <v>19</v>
      </c>
      <c r="C152" s="306" t="s">
        <v>297</v>
      </c>
      <c r="D152" s="306" t="s">
        <v>298</v>
      </c>
      <c r="E152" s="307">
        <v>0</v>
      </c>
      <c r="F152" s="307">
        <v>5.41</v>
      </c>
      <c r="G152" s="307">
        <v>29.17</v>
      </c>
      <c r="H152" s="307">
        <v>45</v>
      </c>
      <c r="I152" s="307">
        <v>51.75</v>
      </c>
      <c r="J152" s="307">
        <v>56.64</v>
      </c>
    </row>
    <row r="153" spans="1:10" x14ac:dyDescent="0.25">
      <c r="A153" s="306" t="s">
        <v>305</v>
      </c>
      <c r="B153" s="306" t="s">
        <v>19</v>
      </c>
      <c r="C153" s="306" t="s">
        <v>297</v>
      </c>
      <c r="D153" s="306" t="s">
        <v>298</v>
      </c>
      <c r="E153" s="307">
        <v>0</v>
      </c>
      <c r="F153" s="307">
        <v>0</v>
      </c>
      <c r="G153" s="307">
        <v>0</v>
      </c>
      <c r="H153" s="307">
        <v>0</v>
      </c>
      <c r="I153" s="307">
        <v>0</v>
      </c>
      <c r="J153" s="307">
        <v>0</v>
      </c>
    </row>
    <row r="154" spans="1:10" x14ac:dyDescent="0.25">
      <c r="A154" s="306" t="s">
        <v>302</v>
      </c>
      <c r="B154" s="306" t="s">
        <v>19</v>
      </c>
      <c r="C154" s="306" t="s">
        <v>297</v>
      </c>
      <c r="D154" s="306" t="s">
        <v>298</v>
      </c>
      <c r="E154" s="307">
        <v>0</v>
      </c>
      <c r="F154" s="307">
        <v>4.76</v>
      </c>
      <c r="G154" s="307">
        <v>48.57</v>
      </c>
      <c r="H154" s="307">
        <v>0</v>
      </c>
      <c r="I154" s="307">
        <v>0</v>
      </c>
      <c r="J154" s="307">
        <v>0</v>
      </c>
    </row>
    <row r="155" spans="1:10" x14ac:dyDescent="0.25">
      <c r="A155" s="306" t="s">
        <v>303</v>
      </c>
      <c r="B155" s="306" t="s">
        <v>19</v>
      </c>
      <c r="C155" s="306" t="s">
        <v>297</v>
      </c>
      <c r="D155" s="306" t="s">
        <v>298</v>
      </c>
      <c r="E155" s="307">
        <v>0</v>
      </c>
      <c r="F155" s="307">
        <v>10.64</v>
      </c>
      <c r="G155" s="307">
        <v>47.83</v>
      </c>
      <c r="H155" s="307">
        <v>0</v>
      </c>
      <c r="I155" s="307">
        <v>0</v>
      </c>
      <c r="J155" s="307">
        <v>0</v>
      </c>
    </row>
    <row r="156" spans="1:10" x14ac:dyDescent="0.25">
      <c r="A156" s="306" t="s">
        <v>302</v>
      </c>
      <c r="B156" s="306" t="s">
        <v>19</v>
      </c>
      <c r="C156" s="306" t="s">
        <v>297</v>
      </c>
      <c r="D156" s="306" t="s">
        <v>298</v>
      </c>
      <c r="E156" s="307">
        <v>0</v>
      </c>
      <c r="F156" s="307">
        <v>0</v>
      </c>
      <c r="G156" s="307">
        <v>45.45</v>
      </c>
      <c r="H156" s="307">
        <v>0</v>
      </c>
      <c r="I156" s="307">
        <v>0</v>
      </c>
      <c r="J156" s="307">
        <v>0</v>
      </c>
    </row>
    <row r="157" spans="1:10" x14ac:dyDescent="0.25">
      <c r="A157" s="306" t="s">
        <v>302</v>
      </c>
      <c r="B157" s="306" t="s">
        <v>19</v>
      </c>
      <c r="C157" s="306" t="s">
        <v>297</v>
      </c>
      <c r="D157" s="306" t="s">
        <v>298</v>
      </c>
      <c r="E157" s="307">
        <v>1.02</v>
      </c>
      <c r="F157" s="307">
        <v>6.14</v>
      </c>
      <c r="G157" s="307">
        <v>30.69</v>
      </c>
      <c r="H157" s="307">
        <v>57.14</v>
      </c>
      <c r="I157" s="307">
        <v>70.83</v>
      </c>
      <c r="J157" s="307">
        <v>42.86</v>
      </c>
    </row>
    <row r="158" spans="1:10" x14ac:dyDescent="0.25">
      <c r="A158" s="306" t="s">
        <v>304</v>
      </c>
      <c r="B158" s="306" t="s">
        <v>19</v>
      </c>
      <c r="C158" s="306" t="s">
        <v>297</v>
      </c>
      <c r="D158" s="306" t="s">
        <v>298</v>
      </c>
      <c r="E158" s="307">
        <v>0</v>
      </c>
      <c r="F158" s="307">
        <v>15</v>
      </c>
      <c r="G158" s="307">
        <v>50</v>
      </c>
      <c r="H158" s="307">
        <v>31.82</v>
      </c>
      <c r="I158" s="307">
        <v>52</v>
      </c>
      <c r="J158" s="307">
        <v>58.14</v>
      </c>
    </row>
    <row r="159" spans="1:10" x14ac:dyDescent="0.25">
      <c r="A159" s="306" t="s">
        <v>304</v>
      </c>
      <c r="B159" s="306" t="s">
        <v>19</v>
      </c>
      <c r="C159" s="306" t="s">
        <v>297</v>
      </c>
      <c r="D159" s="306" t="s">
        <v>298</v>
      </c>
      <c r="E159" s="307">
        <v>0</v>
      </c>
      <c r="F159" s="307">
        <v>0</v>
      </c>
      <c r="G159" s="307">
        <v>20</v>
      </c>
      <c r="H159" s="307">
        <v>33.33</v>
      </c>
      <c r="I159" s="307">
        <v>75</v>
      </c>
      <c r="J159" s="307">
        <v>57.14</v>
      </c>
    </row>
    <row r="160" spans="1:10" x14ac:dyDescent="0.25">
      <c r="A160" s="306" t="s">
        <v>305</v>
      </c>
      <c r="B160" s="306" t="s">
        <v>19</v>
      </c>
      <c r="C160" s="306" t="s">
        <v>297</v>
      </c>
      <c r="D160" s="306" t="s">
        <v>298</v>
      </c>
      <c r="E160" s="307">
        <v>0</v>
      </c>
      <c r="F160" s="307">
        <v>13.79</v>
      </c>
      <c r="G160" s="307">
        <v>35.14</v>
      </c>
      <c r="H160" s="307">
        <v>48.28</v>
      </c>
      <c r="I160" s="307">
        <v>52.08</v>
      </c>
      <c r="J160" s="307">
        <v>62.79</v>
      </c>
    </row>
    <row r="161" spans="1:10" x14ac:dyDescent="0.25">
      <c r="A161" s="306" t="s">
        <v>302</v>
      </c>
      <c r="B161" s="306" t="s">
        <v>19</v>
      </c>
      <c r="C161" s="306" t="s">
        <v>297</v>
      </c>
      <c r="D161" s="306" t="s">
        <v>298</v>
      </c>
      <c r="E161" s="307">
        <v>0</v>
      </c>
      <c r="F161" s="307">
        <v>0</v>
      </c>
      <c r="G161" s="307">
        <v>56.25</v>
      </c>
      <c r="H161" s="307">
        <v>0</v>
      </c>
      <c r="I161" s="307">
        <v>0</v>
      </c>
      <c r="J161" s="307">
        <v>0</v>
      </c>
    </row>
    <row r="162" spans="1:10" x14ac:dyDescent="0.25">
      <c r="A162" s="306" t="s">
        <v>302</v>
      </c>
      <c r="B162" s="306" t="s">
        <v>19</v>
      </c>
      <c r="C162" s="306" t="s">
        <v>297</v>
      </c>
      <c r="D162" s="306" t="s">
        <v>298</v>
      </c>
      <c r="E162" s="307">
        <v>0</v>
      </c>
      <c r="F162" s="307">
        <v>0</v>
      </c>
      <c r="G162" s="307">
        <v>0</v>
      </c>
      <c r="H162" s="307">
        <v>0</v>
      </c>
      <c r="I162" s="307">
        <v>0</v>
      </c>
      <c r="J162" s="307">
        <v>0</v>
      </c>
    </row>
    <row r="163" spans="1:10" x14ac:dyDescent="0.25">
      <c r="A163" s="306" t="s">
        <v>303</v>
      </c>
      <c r="B163" s="306" t="s">
        <v>19</v>
      </c>
      <c r="C163" s="306" t="s">
        <v>297</v>
      </c>
      <c r="D163" s="306" t="s">
        <v>298</v>
      </c>
      <c r="E163" s="307">
        <v>0</v>
      </c>
      <c r="F163" s="307">
        <v>8.82</v>
      </c>
      <c r="G163" s="307">
        <v>52.63</v>
      </c>
      <c r="H163" s="307">
        <v>0</v>
      </c>
      <c r="I163" s="307">
        <v>0</v>
      </c>
      <c r="J163" s="307">
        <v>0</v>
      </c>
    </row>
    <row r="164" spans="1:10" x14ac:dyDescent="0.25">
      <c r="A164" s="306" t="s">
        <v>304</v>
      </c>
      <c r="B164" s="306" t="s">
        <v>19</v>
      </c>
      <c r="C164" s="306" t="s">
        <v>297</v>
      </c>
      <c r="D164" s="306" t="s">
        <v>298</v>
      </c>
      <c r="E164" s="307">
        <v>0</v>
      </c>
      <c r="F164" s="307">
        <v>0</v>
      </c>
      <c r="G164" s="307">
        <v>0</v>
      </c>
      <c r="H164" s="307">
        <v>0</v>
      </c>
      <c r="I164" s="307">
        <v>0</v>
      </c>
      <c r="J164" s="307">
        <v>0</v>
      </c>
    </row>
    <row r="165" spans="1:10" x14ac:dyDescent="0.25">
      <c r="A165" s="306" t="s">
        <v>302</v>
      </c>
      <c r="B165" s="306" t="s">
        <v>19</v>
      </c>
      <c r="C165" s="306" t="s">
        <v>297</v>
      </c>
      <c r="D165" s="306" t="s">
        <v>298</v>
      </c>
      <c r="E165" s="307">
        <v>0</v>
      </c>
      <c r="F165" s="307">
        <v>3.39</v>
      </c>
      <c r="G165" s="307">
        <v>31.86</v>
      </c>
      <c r="H165" s="307">
        <v>0</v>
      </c>
      <c r="I165" s="307">
        <v>20</v>
      </c>
      <c r="J165" s="307">
        <v>50</v>
      </c>
    </row>
    <row r="166" spans="1:10" x14ac:dyDescent="0.25">
      <c r="A166" s="306" t="s">
        <v>304</v>
      </c>
      <c r="B166" s="306" t="s">
        <v>19</v>
      </c>
      <c r="C166" s="306" t="s">
        <v>297</v>
      </c>
      <c r="D166" s="306" t="s">
        <v>298</v>
      </c>
      <c r="E166" s="307">
        <v>0</v>
      </c>
      <c r="F166" s="307">
        <v>0</v>
      </c>
      <c r="G166" s="307">
        <v>75.86</v>
      </c>
      <c r="H166" s="307">
        <v>61.54</v>
      </c>
      <c r="I166" s="307">
        <v>64</v>
      </c>
      <c r="J166" s="307">
        <v>85.71</v>
      </c>
    </row>
    <row r="167" spans="1:10" x14ac:dyDescent="0.25">
      <c r="A167" s="306" t="s">
        <v>303</v>
      </c>
      <c r="B167" s="306" t="s">
        <v>19</v>
      </c>
      <c r="C167" s="306" t="s">
        <v>297</v>
      </c>
      <c r="D167" s="306" t="s">
        <v>298</v>
      </c>
      <c r="E167" s="307">
        <v>0</v>
      </c>
      <c r="F167" s="307">
        <v>3.07</v>
      </c>
      <c r="G167" s="307">
        <v>46.59</v>
      </c>
      <c r="H167" s="307">
        <v>30.77</v>
      </c>
      <c r="I167" s="307">
        <v>47.83</v>
      </c>
      <c r="J167" s="307">
        <v>63.64</v>
      </c>
    </row>
    <row r="168" spans="1:10" x14ac:dyDescent="0.25">
      <c r="A168" s="306" t="s">
        <v>302</v>
      </c>
      <c r="B168" s="306" t="s">
        <v>19</v>
      </c>
      <c r="C168" s="306" t="s">
        <v>297</v>
      </c>
      <c r="D168" s="306" t="s">
        <v>299</v>
      </c>
      <c r="E168" s="307">
        <v>1.18</v>
      </c>
      <c r="F168" s="307">
        <v>5.41</v>
      </c>
      <c r="G168" s="307">
        <v>70</v>
      </c>
      <c r="H168" s="307">
        <v>74.14</v>
      </c>
      <c r="I168" s="307">
        <v>80.680000000000007</v>
      </c>
      <c r="J168" s="307">
        <v>85.96</v>
      </c>
    </row>
    <row r="169" spans="1:10" x14ac:dyDescent="0.25">
      <c r="A169" s="306" t="s">
        <v>305</v>
      </c>
      <c r="B169" s="306" t="s">
        <v>19</v>
      </c>
      <c r="C169" s="306" t="s">
        <v>297</v>
      </c>
      <c r="D169" s="306" t="s">
        <v>299</v>
      </c>
      <c r="E169" s="307">
        <v>0</v>
      </c>
      <c r="F169" s="307">
        <v>0</v>
      </c>
      <c r="G169" s="307">
        <v>42.86</v>
      </c>
      <c r="H169" s="307">
        <v>0</v>
      </c>
      <c r="I169" s="307">
        <v>0</v>
      </c>
      <c r="J169" s="307">
        <v>0</v>
      </c>
    </row>
    <row r="170" spans="1:10" x14ac:dyDescent="0.25">
      <c r="A170" s="306" t="s">
        <v>302</v>
      </c>
      <c r="B170" s="306" t="s">
        <v>19</v>
      </c>
      <c r="C170" s="306" t="s">
        <v>297</v>
      </c>
      <c r="D170" s="306" t="s">
        <v>299</v>
      </c>
      <c r="E170" s="307">
        <v>0</v>
      </c>
      <c r="F170" s="307">
        <v>0</v>
      </c>
      <c r="G170" s="307">
        <v>0</v>
      </c>
      <c r="H170" s="307">
        <v>0</v>
      </c>
      <c r="I170" s="307">
        <v>0</v>
      </c>
      <c r="J170" s="307">
        <v>0</v>
      </c>
    </row>
    <row r="171" spans="1:10" x14ac:dyDescent="0.25">
      <c r="A171" s="306" t="s">
        <v>304</v>
      </c>
      <c r="B171" s="306" t="s">
        <v>19</v>
      </c>
      <c r="C171" s="306" t="s">
        <v>297</v>
      </c>
      <c r="D171" s="306" t="s">
        <v>299</v>
      </c>
      <c r="E171" s="307">
        <v>0</v>
      </c>
      <c r="F171" s="307">
        <v>0</v>
      </c>
      <c r="G171" s="307">
        <v>0</v>
      </c>
      <c r="H171" s="307">
        <v>100</v>
      </c>
      <c r="I171" s="307">
        <v>0</v>
      </c>
      <c r="J171" s="307">
        <v>66.67</v>
      </c>
    </row>
    <row r="172" spans="1:10" x14ac:dyDescent="0.25">
      <c r="A172" s="306" t="s">
        <v>302</v>
      </c>
      <c r="B172" s="306" t="s">
        <v>19</v>
      </c>
      <c r="C172" s="306" t="s">
        <v>297</v>
      </c>
      <c r="D172" s="306" t="s">
        <v>299</v>
      </c>
      <c r="E172" s="307">
        <v>0</v>
      </c>
      <c r="F172" s="307">
        <v>0</v>
      </c>
      <c r="G172" s="307">
        <v>0</v>
      </c>
      <c r="H172" s="307">
        <v>0</v>
      </c>
      <c r="I172" s="307">
        <v>0</v>
      </c>
      <c r="J172" s="307">
        <v>0</v>
      </c>
    </row>
    <row r="173" spans="1:10" x14ac:dyDescent="0.25">
      <c r="A173" s="306" t="s">
        <v>305</v>
      </c>
      <c r="B173" s="306" t="s">
        <v>19</v>
      </c>
      <c r="C173" s="306" t="s">
        <v>297</v>
      </c>
      <c r="D173" s="306" t="s">
        <v>299</v>
      </c>
      <c r="E173" s="307">
        <v>0</v>
      </c>
      <c r="F173" s="307">
        <v>0</v>
      </c>
      <c r="G173" s="307">
        <v>27.03</v>
      </c>
      <c r="H173" s="307">
        <v>37.04</v>
      </c>
      <c r="I173" s="307">
        <v>38.89</v>
      </c>
      <c r="J173" s="307">
        <v>26.67</v>
      </c>
    </row>
    <row r="174" spans="1:10" x14ac:dyDescent="0.25">
      <c r="A174" s="306" t="s">
        <v>302</v>
      </c>
      <c r="B174" s="306" t="s">
        <v>19</v>
      </c>
      <c r="C174" s="306" t="s">
        <v>297</v>
      </c>
      <c r="D174" s="306" t="s">
        <v>299</v>
      </c>
      <c r="E174" s="307">
        <v>0</v>
      </c>
      <c r="F174" s="307">
        <v>0</v>
      </c>
      <c r="G174" s="307">
        <v>26.09</v>
      </c>
      <c r="H174" s="307">
        <v>24.24</v>
      </c>
      <c r="I174" s="307">
        <v>0</v>
      </c>
      <c r="J174" s="307">
        <v>0</v>
      </c>
    </row>
    <row r="175" spans="1:10" x14ac:dyDescent="0.25">
      <c r="A175" s="306" t="s">
        <v>302</v>
      </c>
      <c r="B175" s="306" t="s">
        <v>19</v>
      </c>
      <c r="C175" s="306" t="s">
        <v>297</v>
      </c>
      <c r="D175" s="306" t="s">
        <v>299</v>
      </c>
      <c r="E175" s="307">
        <v>4.3499999999999996</v>
      </c>
      <c r="F175" s="307">
        <v>15.38</v>
      </c>
      <c r="G175" s="307">
        <v>51.85</v>
      </c>
      <c r="H175" s="307">
        <v>50</v>
      </c>
      <c r="I175" s="307">
        <v>0</v>
      </c>
      <c r="J175" s="307">
        <v>28.57</v>
      </c>
    </row>
    <row r="176" spans="1:10" x14ac:dyDescent="0.25">
      <c r="A176" s="306" t="s">
        <v>302</v>
      </c>
      <c r="B176" s="306" t="s">
        <v>19</v>
      </c>
      <c r="C176" s="306" t="s">
        <v>297</v>
      </c>
      <c r="D176" s="306" t="s">
        <v>299</v>
      </c>
      <c r="E176" s="307">
        <v>0</v>
      </c>
      <c r="F176" s="307">
        <v>0</v>
      </c>
      <c r="G176" s="307">
        <v>0</v>
      </c>
      <c r="H176" s="307">
        <v>0</v>
      </c>
      <c r="I176" s="307">
        <v>0</v>
      </c>
      <c r="J176" s="307">
        <v>0</v>
      </c>
    </row>
    <row r="177" spans="1:10" x14ac:dyDescent="0.25">
      <c r="A177" s="306" t="s">
        <v>305</v>
      </c>
      <c r="B177" s="306" t="s">
        <v>19</v>
      </c>
      <c r="C177" s="306" t="s">
        <v>300</v>
      </c>
      <c r="D177" s="306" t="s">
        <v>298</v>
      </c>
      <c r="E177" s="307">
        <v>0</v>
      </c>
      <c r="F177" s="307">
        <v>90</v>
      </c>
      <c r="G177" s="307">
        <v>91.3</v>
      </c>
      <c r="H177" s="307">
        <v>97.14</v>
      </c>
      <c r="I177" s="307">
        <v>94.44</v>
      </c>
      <c r="J177" s="307">
        <v>100</v>
      </c>
    </row>
    <row r="178" spans="1:10" x14ac:dyDescent="0.25">
      <c r="A178" s="306" t="s">
        <v>302</v>
      </c>
      <c r="B178" s="306" t="s">
        <v>19</v>
      </c>
      <c r="C178" s="306" t="s">
        <v>300</v>
      </c>
      <c r="D178" s="306" t="s">
        <v>298</v>
      </c>
      <c r="E178" s="307">
        <v>0</v>
      </c>
      <c r="F178" s="307">
        <v>80.3</v>
      </c>
      <c r="G178" s="307">
        <v>91.67</v>
      </c>
      <c r="H178" s="307">
        <v>0</v>
      </c>
      <c r="I178" s="307">
        <v>0</v>
      </c>
      <c r="J178" s="307">
        <v>0</v>
      </c>
    </row>
    <row r="179" spans="1:10" x14ac:dyDescent="0.25">
      <c r="A179" s="306" t="s">
        <v>302</v>
      </c>
      <c r="B179" s="306" t="s">
        <v>19</v>
      </c>
      <c r="C179" s="306" t="s">
        <v>300</v>
      </c>
      <c r="D179" s="306" t="s">
        <v>298</v>
      </c>
      <c r="E179" s="307">
        <v>2.38</v>
      </c>
      <c r="F179" s="307">
        <v>91.89</v>
      </c>
      <c r="G179" s="307">
        <v>95.35</v>
      </c>
      <c r="H179" s="307">
        <v>0</v>
      </c>
      <c r="I179" s="307">
        <v>0</v>
      </c>
      <c r="J179" s="307">
        <v>0</v>
      </c>
    </row>
    <row r="180" spans="1:10" x14ac:dyDescent="0.25">
      <c r="A180" s="306" t="s">
        <v>304</v>
      </c>
      <c r="B180" s="306" t="s">
        <v>19</v>
      </c>
      <c r="C180" s="306" t="s">
        <v>300</v>
      </c>
      <c r="D180" s="306" t="s">
        <v>298</v>
      </c>
      <c r="E180" s="307">
        <v>0</v>
      </c>
      <c r="F180" s="307">
        <v>50</v>
      </c>
      <c r="G180" s="307">
        <v>100</v>
      </c>
      <c r="H180" s="307">
        <v>100</v>
      </c>
      <c r="I180" s="307">
        <v>100</v>
      </c>
      <c r="J180" s="307">
        <v>83.33</v>
      </c>
    </row>
    <row r="181" spans="1:10" x14ac:dyDescent="0.25">
      <c r="A181" s="306" t="s">
        <v>305</v>
      </c>
      <c r="B181" s="306" t="s">
        <v>19</v>
      </c>
      <c r="C181" s="306" t="s">
        <v>300</v>
      </c>
      <c r="D181" s="306" t="s">
        <v>298</v>
      </c>
      <c r="E181" s="307">
        <v>0</v>
      </c>
      <c r="F181" s="307">
        <v>87.84</v>
      </c>
      <c r="G181" s="307">
        <v>92.31</v>
      </c>
      <c r="H181" s="307">
        <v>93.27</v>
      </c>
      <c r="I181" s="307">
        <v>95</v>
      </c>
      <c r="J181" s="307">
        <v>96.88</v>
      </c>
    </row>
    <row r="182" spans="1:10" x14ac:dyDescent="0.25">
      <c r="A182" s="306" t="s">
        <v>302</v>
      </c>
      <c r="B182" s="306" t="s">
        <v>19</v>
      </c>
      <c r="C182" s="306" t="s">
        <v>300</v>
      </c>
      <c r="D182" s="306" t="s">
        <v>298</v>
      </c>
      <c r="E182" s="307">
        <v>0</v>
      </c>
      <c r="F182" s="307">
        <v>66.67</v>
      </c>
      <c r="G182" s="307">
        <v>90</v>
      </c>
      <c r="H182" s="307">
        <v>0</v>
      </c>
      <c r="I182" s="307">
        <v>0</v>
      </c>
      <c r="J182" s="307">
        <v>0</v>
      </c>
    </row>
    <row r="183" spans="1:10" x14ac:dyDescent="0.25">
      <c r="A183" s="306" t="s">
        <v>302</v>
      </c>
      <c r="B183" s="306" t="s">
        <v>19</v>
      </c>
      <c r="C183" s="306" t="s">
        <v>300</v>
      </c>
      <c r="D183" s="306" t="s">
        <v>298</v>
      </c>
      <c r="E183" s="307">
        <v>0</v>
      </c>
      <c r="F183" s="307">
        <v>92.31</v>
      </c>
      <c r="G183" s="307">
        <v>83.33</v>
      </c>
      <c r="H183" s="307">
        <v>0</v>
      </c>
      <c r="I183" s="307">
        <v>0</v>
      </c>
      <c r="J183" s="307">
        <v>0</v>
      </c>
    </row>
    <row r="184" spans="1:10" x14ac:dyDescent="0.25">
      <c r="A184" s="306" t="s">
        <v>302</v>
      </c>
      <c r="B184" s="306" t="s">
        <v>19</v>
      </c>
      <c r="C184" s="306" t="s">
        <v>300</v>
      </c>
      <c r="D184" s="306" t="s">
        <v>298</v>
      </c>
      <c r="E184" s="307">
        <v>0</v>
      </c>
      <c r="F184" s="307">
        <v>100</v>
      </c>
      <c r="G184" s="307">
        <v>23.08</v>
      </c>
      <c r="H184" s="307">
        <v>0</v>
      </c>
      <c r="I184" s="307">
        <v>0</v>
      </c>
      <c r="J184" s="307">
        <v>0</v>
      </c>
    </row>
    <row r="185" spans="1:10" x14ac:dyDescent="0.25">
      <c r="A185" s="306" t="s">
        <v>303</v>
      </c>
      <c r="B185" s="306" t="s">
        <v>19</v>
      </c>
      <c r="C185" s="306" t="s">
        <v>300</v>
      </c>
      <c r="D185" s="306" t="s">
        <v>298</v>
      </c>
      <c r="E185" s="307">
        <v>0</v>
      </c>
      <c r="F185" s="307">
        <v>88.04</v>
      </c>
      <c r="G185" s="307">
        <v>88.54</v>
      </c>
      <c r="H185" s="307">
        <v>0</v>
      </c>
      <c r="I185" s="307">
        <v>0</v>
      </c>
      <c r="J185" s="307">
        <v>0</v>
      </c>
    </row>
    <row r="186" spans="1:10" x14ac:dyDescent="0.25">
      <c r="A186" s="306" t="s">
        <v>304</v>
      </c>
      <c r="B186" s="306" t="s">
        <v>19</v>
      </c>
      <c r="C186" s="306" t="s">
        <v>300</v>
      </c>
      <c r="D186" s="306" t="s">
        <v>298</v>
      </c>
      <c r="E186" s="307">
        <v>0</v>
      </c>
      <c r="F186" s="307">
        <v>81.819999999999993</v>
      </c>
      <c r="G186" s="307">
        <v>88</v>
      </c>
      <c r="H186" s="307">
        <v>83.33</v>
      </c>
      <c r="I186" s="307">
        <v>91.3</v>
      </c>
      <c r="J186" s="307">
        <v>83.33</v>
      </c>
    </row>
    <row r="187" spans="1:10" x14ac:dyDescent="0.25">
      <c r="A187" s="306" t="s">
        <v>304</v>
      </c>
      <c r="B187" s="306" t="s">
        <v>19</v>
      </c>
      <c r="C187" s="306" t="s">
        <v>300</v>
      </c>
      <c r="D187" s="306" t="s">
        <v>298</v>
      </c>
      <c r="E187" s="307">
        <v>0</v>
      </c>
      <c r="F187" s="307">
        <v>58.33</v>
      </c>
      <c r="G187" s="307">
        <v>80</v>
      </c>
      <c r="H187" s="307">
        <v>72.73</v>
      </c>
      <c r="I187" s="307">
        <v>100</v>
      </c>
      <c r="J187" s="307">
        <v>100</v>
      </c>
    </row>
    <row r="188" spans="1:10" x14ac:dyDescent="0.25">
      <c r="A188" s="306" t="s">
        <v>303</v>
      </c>
      <c r="B188" s="306" t="s">
        <v>19</v>
      </c>
      <c r="C188" s="306" t="s">
        <v>300</v>
      </c>
      <c r="D188" s="306" t="s">
        <v>298</v>
      </c>
      <c r="E188" s="307">
        <v>0</v>
      </c>
      <c r="F188" s="307">
        <v>78.260000000000005</v>
      </c>
      <c r="G188" s="307">
        <v>83.87</v>
      </c>
      <c r="H188" s="307">
        <v>0</v>
      </c>
      <c r="I188" s="307">
        <v>0</v>
      </c>
      <c r="J188" s="307">
        <v>0</v>
      </c>
    </row>
    <row r="189" spans="1:10" x14ac:dyDescent="0.25">
      <c r="A189" s="306" t="s">
        <v>302</v>
      </c>
      <c r="B189" s="306" t="s">
        <v>19</v>
      </c>
      <c r="C189" s="306" t="s">
        <v>300</v>
      </c>
      <c r="D189" s="306" t="s">
        <v>298</v>
      </c>
      <c r="E189" s="307">
        <v>2.2200000000000002</v>
      </c>
      <c r="F189" s="307">
        <v>82.98</v>
      </c>
      <c r="G189" s="307">
        <v>96.77</v>
      </c>
      <c r="H189" s="307">
        <v>0</v>
      </c>
      <c r="I189" s="307">
        <v>0</v>
      </c>
      <c r="J189" s="307">
        <v>0</v>
      </c>
    </row>
    <row r="190" spans="1:10" x14ac:dyDescent="0.25">
      <c r="A190" s="306" t="s">
        <v>303</v>
      </c>
      <c r="B190" s="306" t="s">
        <v>19</v>
      </c>
      <c r="C190" s="306" t="s">
        <v>300</v>
      </c>
      <c r="D190" s="306" t="s">
        <v>298</v>
      </c>
      <c r="E190" s="307">
        <v>0</v>
      </c>
      <c r="F190" s="307">
        <v>100</v>
      </c>
      <c r="G190" s="307">
        <v>100</v>
      </c>
      <c r="H190" s="307">
        <v>0</v>
      </c>
      <c r="I190" s="307">
        <v>0</v>
      </c>
      <c r="J190" s="307">
        <v>0</v>
      </c>
    </row>
    <row r="191" spans="1:10" x14ac:dyDescent="0.25">
      <c r="A191" s="306" t="s">
        <v>305</v>
      </c>
      <c r="B191" s="306" t="s">
        <v>19</v>
      </c>
      <c r="C191" s="306" t="s">
        <v>300</v>
      </c>
      <c r="D191" s="306" t="s">
        <v>299</v>
      </c>
      <c r="E191" s="307">
        <v>0</v>
      </c>
      <c r="F191" s="307">
        <v>14.29</v>
      </c>
      <c r="G191" s="307">
        <v>94.12</v>
      </c>
      <c r="H191" s="307">
        <v>84</v>
      </c>
      <c r="I191" s="307">
        <v>94.74</v>
      </c>
      <c r="J191" s="307">
        <v>72.73</v>
      </c>
    </row>
    <row r="192" spans="1:10" x14ac:dyDescent="0.25">
      <c r="A192" s="306" t="s">
        <v>305</v>
      </c>
      <c r="B192" s="306" t="s">
        <v>19</v>
      </c>
      <c r="C192" s="306" t="s">
        <v>300</v>
      </c>
      <c r="D192" s="306" t="s">
        <v>299</v>
      </c>
      <c r="E192" s="307">
        <v>0</v>
      </c>
      <c r="F192" s="307">
        <v>0</v>
      </c>
      <c r="G192" s="307">
        <v>100</v>
      </c>
      <c r="H192" s="307">
        <v>85.71</v>
      </c>
      <c r="I192" s="307">
        <v>90.91</v>
      </c>
      <c r="J192" s="307">
        <v>0</v>
      </c>
    </row>
    <row r="193" spans="1:10" x14ac:dyDescent="0.25">
      <c r="A193" s="306" t="s">
        <v>302</v>
      </c>
      <c r="B193" s="306" t="s">
        <v>19</v>
      </c>
      <c r="C193" s="306" t="s">
        <v>300</v>
      </c>
      <c r="D193" s="306" t="s">
        <v>299</v>
      </c>
      <c r="E193" s="307">
        <v>0</v>
      </c>
      <c r="F193" s="307">
        <v>0</v>
      </c>
      <c r="G193" s="307">
        <v>0</v>
      </c>
      <c r="H193" s="307">
        <v>0</v>
      </c>
      <c r="I193" s="307">
        <v>0</v>
      </c>
      <c r="J193" s="307">
        <v>0</v>
      </c>
    </row>
    <row r="194" spans="1:10" x14ac:dyDescent="0.25">
      <c r="A194" s="306" t="s">
        <v>302</v>
      </c>
      <c r="B194" s="306" t="s">
        <v>19</v>
      </c>
      <c r="C194" s="306" t="s">
        <v>300</v>
      </c>
      <c r="D194" s="306" t="s">
        <v>299</v>
      </c>
      <c r="E194" s="307">
        <v>0</v>
      </c>
      <c r="F194" s="307">
        <v>0</v>
      </c>
      <c r="G194" s="307">
        <v>0</v>
      </c>
      <c r="H194" s="307">
        <v>0</v>
      </c>
      <c r="I194" s="307">
        <v>0</v>
      </c>
      <c r="J194" s="307">
        <v>0</v>
      </c>
    </row>
    <row r="195" spans="1:10" x14ac:dyDescent="0.25">
      <c r="A195" s="306" t="s">
        <v>304</v>
      </c>
      <c r="B195" s="306" t="s">
        <v>19</v>
      </c>
      <c r="C195" s="306" t="s">
        <v>300</v>
      </c>
      <c r="D195" s="306" t="s">
        <v>299</v>
      </c>
      <c r="E195" s="307">
        <v>0</v>
      </c>
      <c r="F195" s="307">
        <v>100</v>
      </c>
      <c r="G195" s="307">
        <v>53.85</v>
      </c>
      <c r="H195" s="307">
        <v>75</v>
      </c>
      <c r="I195" s="307">
        <v>92.31</v>
      </c>
      <c r="J195" s="307">
        <v>80</v>
      </c>
    </row>
    <row r="196" spans="1:10" x14ac:dyDescent="0.25">
      <c r="A196" s="306" t="s">
        <v>302</v>
      </c>
      <c r="B196" s="306" t="s">
        <v>19</v>
      </c>
      <c r="C196" s="306" t="s">
        <v>300</v>
      </c>
      <c r="D196" s="306" t="s">
        <v>299</v>
      </c>
      <c r="E196" s="307">
        <v>0</v>
      </c>
      <c r="F196" s="307">
        <v>0</v>
      </c>
      <c r="G196" s="307">
        <v>0</v>
      </c>
      <c r="H196" s="307">
        <v>0</v>
      </c>
      <c r="I196" s="307">
        <v>0</v>
      </c>
      <c r="J196" s="307">
        <v>0</v>
      </c>
    </row>
    <row r="197" spans="1:10" x14ac:dyDescent="0.25">
      <c r="A197" s="306" t="s">
        <v>302</v>
      </c>
      <c r="B197" s="306" t="s">
        <v>19</v>
      </c>
      <c r="C197" s="306" t="s">
        <v>300</v>
      </c>
      <c r="D197" s="306" t="s">
        <v>299</v>
      </c>
      <c r="E197" s="307">
        <v>0</v>
      </c>
      <c r="F197" s="307">
        <v>0</v>
      </c>
      <c r="G197" s="307">
        <v>52.38</v>
      </c>
      <c r="H197" s="307">
        <v>70</v>
      </c>
      <c r="I197" s="307">
        <v>40</v>
      </c>
      <c r="J197" s="307">
        <v>76.19</v>
      </c>
    </row>
    <row r="198" spans="1:10" x14ac:dyDescent="0.25">
      <c r="A198" s="306" t="s">
        <v>305</v>
      </c>
      <c r="B198" s="306" t="s">
        <v>19</v>
      </c>
      <c r="C198" s="306" t="s">
        <v>301</v>
      </c>
      <c r="D198" s="306" t="s">
        <v>298</v>
      </c>
      <c r="E198" s="307">
        <v>0</v>
      </c>
      <c r="F198" s="307">
        <v>0</v>
      </c>
      <c r="G198" s="307">
        <v>0</v>
      </c>
      <c r="H198" s="307">
        <v>0</v>
      </c>
      <c r="I198" s="307">
        <v>0</v>
      </c>
      <c r="J198" s="307">
        <v>0</v>
      </c>
    </row>
    <row r="199" spans="1:10" x14ac:dyDescent="0.25">
      <c r="A199" s="306" t="s">
        <v>302</v>
      </c>
      <c r="B199" s="306" t="s">
        <v>19</v>
      </c>
      <c r="C199" s="306" t="s">
        <v>301</v>
      </c>
      <c r="D199" s="306" t="s">
        <v>298</v>
      </c>
      <c r="E199" s="307">
        <v>0</v>
      </c>
      <c r="F199" s="307">
        <v>0</v>
      </c>
      <c r="G199" s="307">
        <v>100</v>
      </c>
      <c r="H199" s="307">
        <v>0</v>
      </c>
      <c r="I199" s="307">
        <v>0</v>
      </c>
      <c r="J199" s="307">
        <v>0</v>
      </c>
    </row>
    <row r="200" spans="1:10" x14ac:dyDescent="0.25">
      <c r="A200" s="306" t="s">
        <v>304</v>
      </c>
      <c r="B200" s="306" t="s">
        <v>19</v>
      </c>
      <c r="C200" s="306" t="s">
        <v>301</v>
      </c>
      <c r="D200" s="306" t="s">
        <v>298</v>
      </c>
      <c r="E200" s="307">
        <v>0</v>
      </c>
      <c r="F200" s="307">
        <v>0</v>
      </c>
      <c r="G200" s="307">
        <v>100</v>
      </c>
      <c r="H200" s="307">
        <v>50</v>
      </c>
      <c r="I200" s="307">
        <v>100</v>
      </c>
      <c r="J200" s="307">
        <v>50</v>
      </c>
    </row>
    <row r="201" spans="1:10" x14ac:dyDescent="0.25">
      <c r="A201" s="306" t="s">
        <v>302</v>
      </c>
      <c r="B201" s="306" t="s">
        <v>19</v>
      </c>
      <c r="C201" s="306" t="s">
        <v>301</v>
      </c>
      <c r="D201" s="306" t="s">
        <v>298</v>
      </c>
      <c r="E201" s="307">
        <v>0</v>
      </c>
      <c r="F201" s="307">
        <v>0</v>
      </c>
      <c r="G201" s="307">
        <v>0</v>
      </c>
      <c r="H201" s="307">
        <v>0</v>
      </c>
      <c r="I201" s="307">
        <v>0</v>
      </c>
      <c r="J201" s="307">
        <v>0</v>
      </c>
    </row>
    <row r="202" spans="1:10" x14ac:dyDescent="0.25">
      <c r="A202" s="306" t="s">
        <v>302</v>
      </c>
      <c r="B202" s="306" t="s">
        <v>19</v>
      </c>
      <c r="C202" s="306" t="s">
        <v>301</v>
      </c>
      <c r="D202" s="306" t="s">
        <v>298</v>
      </c>
      <c r="E202" s="307">
        <v>0</v>
      </c>
      <c r="F202" s="307">
        <v>0</v>
      </c>
      <c r="G202" s="307">
        <v>0</v>
      </c>
      <c r="H202" s="307">
        <v>0</v>
      </c>
      <c r="I202" s="307">
        <v>0</v>
      </c>
      <c r="J202" s="307">
        <v>0</v>
      </c>
    </row>
    <row r="203" spans="1:10" x14ac:dyDescent="0.25">
      <c r="A203" s="306" t="s">
        <v>305</v>
      </c>
      <c r="B203" s="306" t="s">
        <v>19</v>
      </c>
      <c r="C203" s="306" t="s">
        <v>301</v>
      </c>
      <c r="D203" s="306" t="s">
        <v>298</v>
      </c>
      <c r="E203" s="307">
        <v>0</v>
      </c>
      <c r="F203" s="307">
        <v>0</v>
      </c>
      <c r="G203" s="307">
        <v>0</v>
      </c>
      <c r="H203" s="307">
        <v>0</v>
      </c>
      <c r="I203" s="307">
        <v>0</v>
      </c>
      <c r="J203" s="307">
        <v>0</v>
      </c>
    </row>
    <row r="204" spans="1:10" x14ac:dyDescent="0.25">
      <c r="A204" s="306" t="s">
        <v>302</v>
      </c>
      <c r="B204" s="306" t="s">
        <v>19</v>
      </c>
      <c r="C204" s="306" t="s">
        <v>301</v>
      </c>
      <c r="D204" s="306" t="s">
        <v>298</v>
      </c>
      <c r="E204" s="307">
        <v>0</v>
      </c>
      <c r="F204" s="307">
        <v>0</v>
      </c>
      <c r="G204" s="307">
        <v>50</v>
      </c>
      <c r="H204" s="307">
        <v>0</v>
      </c>
      <c r="I204" s="307">
        <v>0</v>
      </c>
      <c r="J204" s="307">
        <v>0</v>
      </c>
    </row>
    <row r="205" spans="1:10" x14ac:dyDescent="0.25">
      <c r="A205" s="306" t="s">
        <v>304</v>
      </c>
      <c r="B205" s="306" t="s">
        <v>19</v>
      </c>
      <c r="C205" s="306" t="s">
        <v>301</v>
      </c>
      <c r="D205" s="306" t="s">
        <v>299</v>
      </c>
      <c r="E205" s="307">
        <v>0</v>
      </c>
      <c r="F205" s="307">
        <v>0</v>
      </c>
      <c r="G205" s="307">
        <v>0</v>
      </c>
      <c r="H205" s="307">
        <v>0</v>
      </c>
      <c r="I205" s="307">
        <v>0</v>
      </c>
      <c r="J205" s="307">
        <v>0</v>
      </c>
    </row>
    <row r="206" spans="1:10" x14ac:dyDescent="0.25">
      <c r="A206" s="306" t="s">
        <v>302</v>
      </c>
      <c r="B206" s="306" t="s">
        <v>19</v>
      </c>
      <c r="C206" s="306" t="s">
        <v>301</v>
      </c>
      <c r="D206" s="306" t="s">
        <v>299</v>
      </c>
      <c r="E206" s="307">
        <v>0</v>
      </c>
      <c r="F206" s="307">
        <v>0</v>
      </c>
      <c r="G206" s="307">
        <v>0</v>
      </c>
      <c r="H206" s="307">
        <v>0</v>
      </c>
      <c r="I206" s="307">
        <v>0</v>
      </c>
      <c r="J206" s="307">
        <v>0</v>
      </c>
    </row>
    <row r="207" spans="1:10" x14ac:dyDescent="0.25">
      <c r="A207" s="306" t="s">
        <v>305</v>
      </c>
      <c r="B207" s="306" t="s">
        <v>19</v>
      </c>
      <c r="C207" s="306" t="s">
        <v>301</v>
      </c>
      <c r="D207" s="306" t="s">
        <v>299</v>
      </c>
      <c r="E207" s="307">
        <v>0</v>
      </c>
      <c r="F207" s="307">
        <v>0</v>
      </c>
      <c r="G207" s="307">
        <v>0</v>
      </c>
      <c r="H207" s="307">
        <v>0</v>
      </c>
      <c r="I207" s="307">
        <v>0</v>
      </c>
      <c r="J207" s="307">
        <v>0</v>
      </c>
    </row>
    <row r="208" spans="1:10" x14ac:dyDescent="0.25">
      <c r="A208" s="306" t="s">
        <v>302</v>
      </c>
      <c r="B208" s="306" t="s">
        <v>19</v>
      </c>
      <c r="C208" s="306" t="s">
        <v>301</v>
      </c>
      <c r="D208" s="306" t="s">
        <v>299</v>
      </c>
      <c r="E208" s="307">
        <v>0</v>
      </c>
      <c r="F208" s="307">
        <v>0</v>
      </c>
      <c r="G208" s="307">
        <v>0</v>
      </c>
      <c r="H208" s="307">
        <v>0</v>
      </c>
      <c r="I208" s="307">
        <v>0</v>
      </c>
      <c r="J208" s="307">
        <v>0</v>
      </c>
    </row>
    <row r="209" spans="1:10" x14ac:dyDescent="0.25">
      <c r="A209" s="306" t="s">
        <v>302</v>
      </c>
      <c r="B209" s="306" t="s">
        <v>19</v>
      </c>
      <c r="C209" s="306" t="s">
        <v>301</v>
      </c>
      <c r="D209" s="306" t="s">
        <v>299</v>
      </c>
      <c r="E209" s="307">
        <v>0</v>
      </c>
      <c r="F209" s="307">
        <v>0</v>
      </c>
      <c r="G209" s="307">
        <v>0</v>
      </c>
      <c r="H209" s="307">
        <v>0</v>
      </c>
      <c r="I209" s="307">
        <v>100</v>
      </c>
      <c r="J209" s="307">
        <v>0</v>
      </c>
    </row>
    <row r="210" spans="1:10" x14ac:dyDescent="0.25">
      <c r="A210" s="306" t="s">
        <v>302</v>
      </c>
      <c r="B210" s="306" t="s">
        <v>19</v>
      </c>
      <c r="C210" s="306" t="s">
        <v>301</v>
      </c>
      <c r="D210" s="306" t="s">
        <v>299</v>
      </c>
      <c r="E210" s="307">
        <v>0</v>
      </c>
      <c r="F210" s="307">
        <v>0</v>
      </c>
      <c r="G210" s="307">
        <v>0</v>
      </c>
      <c r="H210" s="307">
        <v>100</v>
      </c>
      <c r="I210" s="307">
        <v>100</v>
      </c>
      <c r="J210" s="307">
        <v>71.430000000000007</v>
      </c>
    </row>
    <row r="211" spans="1:10" x14ac:dyDescent="0.25">
      <c r="A211" s="306" t="s">
        <v>303</v>
      </c>
      <c r="B211" s="306" t="s">
        <v>26</v>
      </c>
      <c r="C211" s="306" t="s">
        <v>297</v>
      </c>
      <c r="D211" s="306" t="s">
        <v>298</v>
      </c>
      <c r="E211" s="307">
        <v>0</v>
      </c>
      <c r="F211" s="307">
        <v>0</v>
      </c>
      <c r="G211" s="307">
        <v>8.77</v>
      </c>
      <c r="H211" s="307">
        <v>75</v>
      </c>
      <c r="I211" s="307">
        <v>100</v>
      </c>
      <c r="J211" s="307">
        <v>0</v>
      </c>
    </row>
    <row r="212" spans="1:10" x14ac:dyDescent="0.25">
      <c r="A212" s="306" t="s">
        <v>303</v>
      </c>
      <c r="B212" s="306" t="s">
        <v>26</v>
      </c>
      <c r="C212" s="306" t="s">
        <v>297</v>
      </c>
      <c r="D212" s="306" t="s">
        <v>298</v>
      </c>
      <c r="E212" s="307">
        <v>0</v>
      </c>
      <c r="F212" s="307">
        <v>5.88</v>
      </c>
      <c r="G212" s="307">
        <v>41.18</v>
      </c>
      <c r="H212" s="307">
        <v>0</v>
      </c>
      <c r="I212" s="307">
        <v>0</v>
      </c>
      <c r="J212" s="307">
        <v>0</v>
      </c>
    </row>
    <row r="213" spans="1:10" x14ac:dyDescent="0.25">
      <c r="A213" s="306" t="s">
        <v>303</v>
      </c>
      <c r="B213" s="306" t="s">
        <v>26</v>
      </c>
      <c r="C213" s="306" t="s">
        <v>297</v>
      </c>
      <c r="D213" s="306" t="s">
        <v>298</v>
      </c>
      <c r="E213" s="307">
        <v>0</v>
      </c>
      <c r="F213" s="307">
        <v>0</v>
      </c>
      <c r="G213" s="307">
        <v>0</v>
      </c>
      <c r="H213" s="307">
        <v>0</v>
      </c>
      <c r="I213" s="307">
        <v>0</v>
      </c>
      <c r="J213" s="307">
        <v>0</v>
      </c>
    </row>
    <row r="214" spans="1:10" x14ac:dyDescent="0.25">
      <c r="A214" s="306" t="s">
        <v>303</v>
      </c>
      <c r="B214" s="306" t="s">
        <v>26</v>
      </c>
      <c r="C214" s="306" t="s">
        <v>297</v>
      </c>
      <c r="D214" s="306" t="s">
        <v>299</v>
      </c>
      <c r="E214" s="307">
        <v>16.670000000000002</v>
      </c>
      <c r="F214" s="307">
        <v>0</v>
      </c>
      <c r="G214" s="307">
        <v>0</v>
      </c>
      <c r="H214" s="307">
        <v>0</v>
      </c>
      <c r="I214" s="307">
        <v>0</v>
      </c>
      <c r="J214" s="307">
        <v>0</v>
      </c>
    </row>
    <row r="215" spans="1:10" x14ac:dyDescent="0.25">
      <c r="A215" s="306" t="s">
        <v>303</v>
      </c>
      <c r="B215" s="306" t="s">
        <v>26</v>
      </c>
      <c r="C215" s="306" t="s">
        <v>300</v>
      </c>
      <c r="D215" s="306" t="s">
        <v>298</v>
      </c>
      <c r="E215" s="307">
        <v>6.25</v>
      </c>
      <c r="F215" s="307">
        <v>91.67</v>
      </c>
      <c r="G215" s="307">
        <v>95.24</v>
      </c>
      <c r="H215" s="307">
        <v>0</v>
      </c>
      <c r="I215" s="307">
        <v>0</v>
      </c>
      <c r="J215" s="307">
        <v>0</v>
      </c>
    </row>
    <row r="216" spans="1:10" x14ac:dyDescent="0.25">
      <c r="A216" s="306" t="s">
        <v>303</v>
      </c>
      <c r="B216" s="306" t="s">
        <v>26</v>
      </c>
      <c r="C216" s="306" t="s">
        <v>300</v>
      </c>
      <c r="D216" s="306" t="s">
        <v>298</v>
      </c>
      <c r="E216" s="307">
        <v>0</v>
      </c>
      <c r="F216" s="307">
        <v>50</v>
      </c>
      <c r="G216" s="307">
        <v>100</v>
      </c>
      <c r="H216" s="307">
        <v>0</v>
      </c>
      <c r="I216" s="307">
        <v>0</v>
      </c>
      <c r="J216" s="307">
        <v>0</v>
      </c>
    </row>
    <row r="217" spans="1:10" x14ac:dyDescent="0.25">
      <c r="A217" s="306" t="s">
        <v>303</v>
      </c>
      <c r="B217" s="306" t="s">
        <v>26</v>
      </c>
      <c r="C217" s="306" t="s">
        <v>300</v>
      </c>
      <c r="D217" s="306" t="s">
        <v>299</v>
      </c>
      <c r="E217" s="307">
        <v>0</v>
      </c>
      <c r="F217" s="307">
        <v>0</v>
      </c>
      <c r="G217" s="307">
        <v>0</v>
      </c>
      <c r="H217" s="307">
        <v>0</v>
      </c>
      <c r="I217" s="307">
        <v>0</v>
      </c>
      <c r="J217" s="307">
        <v>0</v>
      </c>
    </row>
    <row r="218" spans="1:10" x14ac:dyDescent="0.25">
      <c r="A218" s="306" t="s">
        <v>303</v>
      </c>
      <c r="B218" s="306" t="s">
        <v>26</v>
      </c>
      <c r="C218" s="306" t="s">
        <v>301</v>
      </c>
      <c r="D218" s="306" t="s">
        <v>298</v>
      </c>
      <c r="E218" s="307">
        <v>0</v>
      </c>
      <c r="F218" s="307">
        <v>0</v>
      </c>
      <c r="G218" s="307">
        <v>0</v>
      </c>
      <c r="H218" s="307">
        <v>0</v>
      </c>
      <c r="I218" s="307">
        <v>0</v>
      </c>
      <c r="J218" s="307">
        <v>0</v>
      </c>
    </row>
    <row r="219" spans="1:10" x14ac:dyDescent="0.25">
      <c r="A219" s="306" t="s">
        <v>303</v>
      </c>
      <c r="B219" s="306" t="s">
        <v>26</v>
      </c>
      <c r="C219" s="306" t="s">
        <v>301</v>
      </c>
      <c r="D219" s="306" t="s">
        <v>298</v>
      </c>
      <c r="E219" s="307">
        <v>0</v>
      </c>
      <c r="F219" s="307">
        <v>0</v>
      </c>
      <c r="G219" s="307">
        <v>0</v>
      </c>
      <c r="H219" s="307">
        <v>0</v>
      </c>
      <c r="I219" s="307">
        <v>0</v>
      </c>
      <c r="J219" s="307">
        <v>0</v>
      </c>
    </row>
    <row r="220" spans="1:10" x14ac:dyDescent="0.25">
      <c r="A220" s="306" t="s">
        <v>303</v>
      </c>
      <c r="B220" s="306" t="s">
        <v>26</v>
      </c>
      <c r="C220" s="306" t="s">
        <v>301</v>
      </c>
      <c r="D220" s="306" t="s">
        <v>299</v>
      </c>
      <c r="E220" s="307">
        <v>0</v>
      </c>
      <c r="F220" s="307">
        <v>0</v>
      </c>
      <c r="G220" s="307">
        <v>0</v>
      </c>
      <c r="H220" s="307">
        <v>0</v>
      </c>
      <c r="I220" s="307">
        <v>0</v>
      </c>
      <c r="J220" s="307">
        <v>0</v>
      </c>
    </row>
    <row r="221" spans="1:10" x14ac:dyDescent="0.25">
      <c r="A221" s="306" t="s">
        <v>303</v>
      </c>
      <c r="B221" s="306" t="s">
        <v>26</v>
      </c>
      <c r="C221" s="306" t="s">
        <v>301</v>
      </c>
      <c r="D221" s="306" t="s">
        <v>299</v>
      </c>
      <c r="E221" s="307">
        <v>0</v>
      </c>
      <c r="F221" s="307">
        <v>0</v>
      </c>
      <c r="G221" s="307">
        <v>0</v>
      </c>
      <c r="H221" s="307">
        <v>0</v>
      </c>
      <c r="I221" s="307">
        <v>0</v>
      </c>
      <c r="J221" s="307">
        <v>0</v>
      </c>
    </row>
    <row r="222" spans="1:10" x14ac:dyDescent="0.25">
      <c r="A222" s="306" t="s">
        <v>303</v>
      </c>
      <c r="B222" s="306" t="s">
        <v>27</v>
      </c>
      <c r="C222" s="306" t="s">
        <v>297</v>
      </c>
      <c r="D222" s="306" t="s">
        <v>298</v>
      </c>
      <c r="E222" s="307">
        <v>0</v>
      </c>
      <c r="F222" s="307">
        <v>0</v>
      </c>
      <c r="G222" s="307">
        <v>52</v>
      </c>
      <c r="H222" s="307">
        <v>0</v>
      </c>
      <c r="I222" s="307">
        <v>0</v>
      </c>
      <c r="J222" s="307">
        <v>0</v>
      </c>
    </row>
    <row r="223" spans="1:10" x14ac:dyDescent="0.25">
      <c r="A223" s="306" t="s">
        <v>303</v>
      </c>
      <c r="B223" s="306" t="s">
        <v>27</v>
      </c>
      <c r="C223" s="306" t="s">
        <v>297</v>
      </c>
      <c r="D223" s="306" t="s">
        <v>299</v>
      </c>
      <c r="E223" s="307">
        <v>0</v>
      </c>
      <c r="F223" s="307">
        <v>0</v>
      </c>
      <c r="G223" s="307">
        <v>20</v>
      </c>
      <c r="H223" s="307">
        <v>0</v>
      </c>
      <c r="I223" s="307">
        <v>16.670000000000002</v>
      </c>
      <c r="J223" s="307">
        <v>37.5</v>
      </c>
    </row>
    <row r="224" spans="1:10" x14ac:dyDescent="0.25">
      <c r="A224" s="306" t="s">
        <v>303</v>
      </c>
      <c r="B224" s="306" t="s">
        <v>27</v>
      </c>
      <c r="C224" s="306" t="s">
        <v>300</v>
      </c>
      <c r="D224" s="306" t="s">
        <v>298</v>
      </c>
      <c r="E224" s="307">
        <v>0</v>
      </c>
      <c r="F224" s="307">
        <v>77.78</v>
      </c>
      <c r="G224" s="307">
        <v>90.91</v>
      </c>
      <c r="H224" s="307">
        <v>0</v>
      </c>
      <c r="I224" s="307">
        <v>0</v>
      </c>
      <c r="J224" s="307">
        <v>0</v>
      </c>
    </row>
    <row r="225" spans="1:10" x14ac:dyDescent="0.25">
      <c r="A225" s="306" t="s">
        <v>303</v>
      </c>
      <c r="B225" s="306" t="s">
        <v>27</v>
      </c>
      <c r="C225" s="306" t="s">
        <v>300</v>
      </c>
      <c r="D225" s="306" t="s">
        <v>299</v>
      </c>
      <c r="E225" s="307">
        <v>9.09</v>
      </c>
      <c r="F225" s="307">
        <v>25</v>
      </c>
      <c r="G225" s="307">
        <v>0</v>
      </c>
      <c r="H225" s="307">
        <v>0</v>
      </c>
      <c r="I225" s="307">
        <v>0</v>
      </c>
      <c r="J225" s="307">
        <v>0</v>
      </c>
    </row>
    <row r="226" spans="1:10" x14ac:dyDescent="0.25">
      <c r="A226" s="306" t="s">
        <v>303</v>
      </c>
      <c r="B226" s="306" t="s">
        <v>27</v>
      </c>
      <c r="C226" s="306" t="s">
        <v>301</v>
      </c>
      <c r="D226" s="306" t="s">
        <v>298</v>
      </c>
      <c r="E226" s="307">
        <v>0</v>
      </c>
      <c r="F226" s="307">
        <v>0</v>
      </c>
      <c r="G226" s="307">
        <v>0</v>
      </c>
      <c r="H226" s="307">
        <v>80</v>
      </c>
      <c r="I226" s="307">
        <v>100</v>
      </c>
      <c r="J226" s="307">
        <v>100</v>
      </c>
    </row>
    <row r="227" spans="1:10" x14ac:dyDescent="0.25">
      <c r="A227" s="306" t="s">
        <v>303</v>
      </c>
      <c r="B227" s="306" t="s">
        <v>27</v>
      </c>
      <c r="C227" s="306" t="s">
        <v>301</v>
      </c>
      <c r="D227" s="306" t="s">
        <v>299</v>
      </c>
      <c r="E227" s="307">
        <v>0</v>
      </c>
      <c r="F227" s="307">
        <v>0</v>
      </c>
      <c r="G227" s="307">
        <v>0</v>
      </c>
      <c r="H227" s="307">
        <v>0</v>
      </c>
      <c r="I227" s="307">
        <v>0</v>
      </c>
      <c r="J227" s="307">
        <v>100</v>
      </c>
    </row>
    <row r="228" spans="1:10" x14ac:dyDescent="0.25">
      <c r="A228" s="306" t="s">
        <v>305</v>
      </c>
      <c r="B228" s="306" t="s">
        <v>23</v>
      </c>
      <c r="C228" s="306" t="s">
        <v>297</v>
      </c>
      <c r="D228" s="306" t="s">
        <v>298</v>
      </c>
      <c r="E228" s="307">
        <v>0</v>
      </c>
      <c r="F228" s="307">
        <v>0</v>
      </c>
      <c r="G228" s="307">
        <v>89.74</v>
      </c>
      <c r="H228" s="307">
        <v>90.91</v>
      </c>
      <c r="I228" s="307">
        <v>82.76</v>
      </c>
      <c r="J228" s="307">
        <v>76.47</v>
      </c>
    </row>
    <row r="229" spans="1:10" x14ac:dyDescent="0.25">
      <c r="A229" s="306" t="s">
        <v>305</v>
      </c>
      <c r="B229" s="306" t="s">
        <v>23</v>
      </c>
      <c r="C229" s="306" t="s">
        <v>297</v>
      </c>
      <c r="D229" s="306" t="s">
        <v>298</v>
      </c>
      <c r="E229" s="307">
        <v>0</v>
      </c>
      <c r="F229" s="307">
        <v>0</v>
      </c>
      <c r="G229" s="307">
        <v>70.27</v>
      </c>
      <c r="H229" s="307">
        <v>84.38</v>
      </c>
      <c r="I229" s="307">
        <v>72.599999999999994</v>
      </c>
      <c r="J229" s="307">
        <v>87.65</v>
      </c>
    </row>
    <row r="230" spans="1:10" x14ac:dyDescent="0.25">
      <c r="A230" s="306" t="s">
        <v>305</v>
      </c>
      <c r="B230" s="306" t="s">
        <v>23</v>
      </c>
      <c r="C230" s="306" t="s">
        <v>297</v>
      </c>
      <c r="D230" s="306" t="s">
        <v>299</v>
      </c>
      <c r="E230" s="307">
        <v>0</v>
      </c>
      <c r="F230" s="307">
        <v>0</v>
      </c>
      <c r="G230" s="307">
        <v>27.27</v>
      </c>
      <c r="H230" s="307">
        <v>31.58</v>
      </c>
      <c r="I230" s="307">
        <v>59.26</v>
      </c>
      <c r="J230" s="307">
        <v>69.569999999999993</v>
      </c>
    </row>
    <row r="231" spans="1:10" x14ac:dyDescent="0.25">
      <c r="A231" s="306" t="s">
        <v>305</v>
      </c>
      <c r="B231" s="306" t="s">
        <v>23</v>
      </c>
      <c r="C231" s="306" t="s">
        <v>297</v>
      </c>
      <c r="D231" s="306" t="s">
        <v>299</v>
      </c>
      <c r="E231" s="307">
        <v>0</v>
      </c>
      <c r="F231" s="307">
        <v>7.69</v>
      </c>
      <c r="G231" s="307">
        <v>57.14</v>
      </c>
      <c r="H231" s="307">
        <v>70.37</v>
      </c>
      <c r="I231" s="307">
        <v>40</v>
      </c>
      <c r="J231" s="307">
        <v>59.46</v>
      </c>
    </row>
    <row r="232" spans="1:10" x14ac:dyDescent="0.25">
      <c r="A232" s="306" t="s">
        <v>305</v>
      </c>
      <c r="B232" s="306" t="s">
        <v>23</v>
      </c>
      <c r="C232" s="306" t="s">
        <v>300</v>
      </c>
      <c r="D232" s="306" t="s">
        <v>298</v>
      </c>
      <c r="E232" s="307">
        <v>0</v>
      </c>
      <c r="F232" s="307">
        <v>79.59</v>
      </c>
      <c r="G232" s="307">
        <v>90</v>
      </c>
      <c r="H232" s="307">
        <v>92.86</v>
      </c>
      <c r="I232" s="307">
        <v>92.16</v>
      </c>
      <c r="J232" s="307">
        <v>83.33</v>
      </c>
    </row>
    <row r="233" spans="1:10" x14ac:dyDescent="0.25">
      <c r="A233" s="306" t="s">
        <v>305</v>
      </c>
      <c r="B233" s="306" t="s">
        <v>23</v>
      </c>
      <c r="C233" s="306" t="s">
        <v>300</v>
      </c>
      <c r="D233" s="306" t="s">
        <v>298</v>
      </c>
      <c r="E233" s="307">
        <v>0</v>
      </c>
      <c r="F233" s="307">
        <v>89.47</v>
      </c>
      <c r="G233" s="307">
        <v>100</v>
      </c>
      <c r="H233" s="307">
        <v>95.65</v>
      </c>
      <c r="I233" s="307">
        <v>100</v>
      </c>
      <c r="J233" s="307">
        <v>82.14</v>
      </c>
    </row>
    <row r="234" spans="1:10" x14ac:dyDescent="0.25">
      <c r="A234" s="306" t="s">
        <v>305</v>
      </c>
      <c r="B234" s="306" t="s">
        <v>23</v>
      </c>
      <c r="C234" s="306" t="s">
        <v>300</v>
      </c>
      <c r="D234" s="306" t="s">
        <v>299</v>
      </c>
      <c r="E234" s="307">
        <v>0</v>
      </c>
      <c r="F234" s="307">
        <v>16.670000000000002</v>
      </c>
      <c r="G234" s="307">
        <v>82.86</v>
      </c>
      <c r="H234" s="307">
        <v>73.680000000000007</v>
      </c>
      <c r="I234" s="307">
        <v>92.31</v>
      </c>
      <c r="J234" s="307">
        <v>81.58</v>
      </c>
    </row>
    <row r="235" spans="1:10" x14ac:dyDescent="0.25">
      <c r="A235" s="306" t="s">
        <v>305</v>
      </c>
      <c r="B235" s="306" t="s">
        <v>23</v>
      </c>
      <c r="C235" s="306" t="s">
        <v>300</v>
      </c>
      <c r="D235" s="306" t="s">
        <v>299</v>
      </c>
      <c r="E235" s="307">
        <v>0</v>
      </c>
      <c r="F235" s="307">
        <v>0</v>
      </c>
      <c r="G235" s="307">
        <v>81.25</v>
      </c>
      <c r="H235" s="307">
        <v>92.31</v>
      </c>
      <c r="I235" s="307">
        <v>76.47</v>
      </c>
      <c r="J235" s="307">
        <v>100</v>
      </c>
    </row>
    <row r="236" spans="1:10" x14ac:dyDescent="0.25">
      <c r="A236" s="306" t="s">
        <v>305</v>
      </c>
      <c r="B236" s="306" t="s">
        <v>23</v>
      </c>
      <c r="C236" s="306" t="s">
        <v>301</v>
      </c>
      <c r="D236" s="306" t="s">
        <v>298</v>
      </c>
      <c r="E236" s="307">
        <v>0</v>
      </c>
      <c r="F236" s="307">
        <v>0</v>
      </c>
      <c r="G236" s="307">
        <v>50</v>
      </c>
      <c r="H236" s="307">
        <v>100</v>
      </c>
      <c r="I236" s="307">
        <v>66.67</v>
      </c>
      <c r="J236" s="307">
        <v>100</v>
      </c>
    </row>
    <row r="237" spans="1:10" x14ac:dyDescent="0.25">
      <c r="A237" s="306" t="s">
        <v>305</v>
      </c>
      <c r="B237" s="306" t="s">
        <v>23</v>
      </c>
      <c r="C237" s="306" t="s">
        <v>301</v>
      </c>
      <c r="D237" s="306" t="s">
        <v>299</v>
      </c>
      <c r="E237" s="307">
        <v>0</v>
      </c>
      <c r="F237" s="307">
        <v>0</v>
      </c>
      <c r="G237" s="307">
        <v>0</v>
      </c>
      <c r="H237" s="307">
        <v>0</v>
      </c>
      <c r="I237" s="307">
        <v>33.33</v>
      </c>
      <c r="J237" s="307">
        <v>60</v>
      </c>
    </row>
  </sheetData>
  <mergeCells count="2">
    <mergeCell ref="D2:J2"/>
    <mergeCell ref="B1:J1"/>
  </mergeCells>
  <pageMargins left="0.7" right="0.7" top="0.75" bottom="0.75" header="0.3" footer="0.3"/>
  <pageSetup paperSize="9" scale="64" fitToHeight="0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view="pageBreakPreview" zoomScaleNormal="100" zoomScaleSheetLayoutView="100" workbookViewId="0">
      <selection activeCell="C30" sqref="C30"/>
    </sheetView>
  </sheetViews>
  <sheetFormatPr defaultRowHeight="15.75" x14ac:dyDescent="0.25"/>
  <cols>
    <col min="1" max="1" width="16.375" customWidth="1"/>
    <col min="2" max="2" width="12.375" customWidth="1"/>
    <col min="3" max="3" width="9.75" customWidth="1"/>
    <col min="4" max="4" width="12.625" customWidth="1"/>
    <col min="5" max="5" width="9.125" customWidth="1"/>
    <col min="6" max="7" width="12.625" customWidth="1"/>
    <col min="8" max="8" width="10.25" customWidth="1"/>
    <col min="9" max="9" width="12.625" customWidth="1"/>
    <col min="10" max="10" width="10.25" customWidth="1"/>
    <col min="11" max="11" width="12.625" customWidth="1"/>
  </cols>
  <sheetData>
    <row r="1" spans="1:11" s="4" customFormat="1" ht="37.5" customHeight="1" x14ac:dyDescent="0.25">
      <c r="A1" s="473" t="s">
        <v>259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</row>
    <row r="2" spans="1:11" s="4" customFormat="1" ht="16.5" thickBot="1" x14ac:dyDescent="0.3">
      <c r="A2" s="49" t="s">
        <v>260</v>
      </c>
      <c r="B2" s="49"/>
      <c r="C2" s="337" t="s">
        <v>1078</v>
      </c>
    </row>
    <row r="3" spans="1:11" s="4" customFormat="1" ht="15.75" customHeight="1" x14ac:dyDescent="0.25">
      <c r="A3" s="475" t="s">
        <v>51</v>
      </c>
      <c r="B3" s="472" t="s">
        <v>72</v>
      </c>
      <c r="C3" s="424" t="s">
        <v>217</v>
      </c>
      <c r="D3" s="424" t="s">
        <v>73</v>
      </c>
      <c r="E3" s="438"/>
      <c r="F3" s="474"/>
      <c r="G3" s="472" t="s">
        <v>74</v>
      </c>
      <c r="H3" s="424" t="s">
        <v>217</v>
      </c>
      <c r="I3" s="424" t="s">
        <v>75</v>
      </c>
      <c r="J3" s="438"/>
      <c r="K3" s="474"/>
    </row>
    <row r="4" spans="1:11" s="4" customFormat="1" ht="32.25" thickBot="1" x14ac:dyDescent="0.3">
      <c r="A4" s="476"/>
      <c r="B4" s="442"/>
      <c r="C4" s="443"/>
      <c r="D4" s="335" t="s">
        <v>14</v>
      </c>
      <c r="E4" s="335" t="s">
        <v>15</v>
      </c>
      <c r="F4" s="97" t="s">
        <v>16</v>
      </c>
      <c r="G4" s="442"/>
      <c r="H4" s="443"/>
      <c r="I4" s="335" t="s">
        <v>14</v>
      </c>
      <c r="J4" s="335" t="s">
        <v>15</v>
      </c>
      <c r="K4" s="97" t="s">
        <v>16</v>
      </c>
    </row>
    <row r="5" spans="1:11" s="4" customFormat="1" x14ac:dyDescent="0.25">
      <c r="A5" s="348" t="s">
        <v>1079</v>
      </c>
      <c r="B5" s="179">
        <v>16</v>
      </c>
      <c r="C5" s="96">
        <v>12</v>
      </c>
      <c r="D5" s="96">
        <v>44.47</v>
      </c>
      <c r="E5" s="96">
        <v>0</v>
      </c>
      <c r="F5" s="180">
        <v>7.1</v>
      </c>
      <c r="G5" s="179">
        <v>4</v>
      </c>
      <c r="H5" s="96">
        <v>3</v>
      </c>
      <c r="I5" s="96">
        <v>3</v>
      </c>
      <c r="J5" s="96">
        <v>0</v>
      </c>
      <c r="K5" s="180">
        <v>1.73</v>
      </c>
    </row>
    <row r="6" spans="1:11" s="4" customFormat="1" ht="30" x14ac:dyDescent="0.25">
      <c r="A6" s="348" t="s">
        <v>1080</v>
      </c>
      <c r="B6" s="186">
        <v>55</v>
      </c>
      <c r="C6" s="185">
        <v>48</v>
      </c>
      <c r="D6" s="185">
        <v>68.5</v>
      </c>
      <c r="E6" s="185">
        <v>0</v>
      </c>
      <c r="F6" s="187">
        <v>74.8</v>
      </c>
      <c r="G6" s="186">
        <v>14</v>
      </c>
      <c r="H6" s="185">
        <v>13</v>
      </c>
      <c r="I6" s="185">
        <v>25.77</v>
      </c>
      <c r="J6" s="185">
        <v>0</v>
      </c>
      <c r="K6" s="187">
        <v>8.27</v>
      </c>
    </row>
    <row r="7" spans="1:11" s="4" customFormat="1" x14ac:dyDescent="0.25">
      <c r="A7" s="348" t="s">
        <v>1081</v>
      </c>
      <c r="B7" s="186">
        <v>76</v>
      </c>
      <c r="C7" s="185">
        <v>62</v>
      </c>
      <c r="D7" s="185">
        <v>342.33</v>
      </c>
      <c r="E7" s="185">
        <v>0</v>
      </c>
      <c r="F7" s="187">
        <v>6.7</v>
      </c>
      <c r="G7" s="186">
        <v>12</v>
      </c>
      <c r="H7" s="185">
        <v>5</v>
      </c>
      <c r="I7" s="185">
        <v>54.9</v>
      </c>
      <c r="J7" s="185">
        <v>0</v>
      </c>
      <c r="K7" s="187">
        <v>3.97</v>
      </c>
    </row>
    <row r="8" spans="1:11" x14ac:dyDescent="0.25">
      <c r="A8" s="251" t="s">
        <v>1082</v>
      </c>
      <c r="B8" s="181">
        <v>21</v>
      </c>
      <c r="C8" s="2">
        <v>19</v>
      </c>
      <c r="D8" s="2">
        <v>64.47</v>
      </c>
      <c r="E8" s="2">
        <v>0</v>
      </c>
      <c r="F8" s="182">
        <v>4.4000000000000004</v>
      </c>
      <c r="G8" s="181">
        <v>9</v>
      </c>
      <c r="H8" s="2">
        <v>8</v>
      </c>
      <c r="I8" s="2">
        <v>39.47</v>
      </c>
      <c r="J8" s="2">
        <v>0</v>
      </c>
      <c r="K8" s="182">
        <v>0</v>
      </c>
    </row>
    <row r="9" spans="1:11" ht="16.5" thickBot="1" x14ac:dyDescent="0.3">
      <c r="A9" s="251" t="s">
        <v>1083</v>
      </c>
      <c r="B9" s="181">
        <v>28</v>
      </c>
      <c r="C9" s="2">
        <v>21</v>
      </c>
      <c r="D9" s="2">
        <v>129.30000000000001</v>
      </c>
      <c r="E9" s="2">
        <v>0</v>
      </c>
      <c r="F9" s="182">
        <v>0</v>
      </c>
      <c r="G9" s="181">
        <v>9</v>
      </c>
      <c r="H9" s="2">
        <v>5</v>
      </c>
      <c r="I9" s="2">
        <v>29.3</v>
      </c>
      <c r="J9" s="2">
        <v>0</v>
      </c>
      <c r="K9" s="182">
        <v>0</v>
      </c>
    </row>
    <row r="10" spans="1:11" ht="16.5" thickBot="1" x14ac:dyDescent="0.3">
      <c r="A10" s="188" t="s">
        <v>55</v>
      </c>
      <c r="B10" s="192">
        <f t="shared" ref="B10:K10" si="0">SUM(B5:B9)</f>
        <v>196</v>
      </c>
      <c r="C10" s="190">
        <f t="shared" si="0"/>
        <v>162</v>
      </c>
      <c r="D10" s="190">
        <f t="shared" si="0"/>
        <v>649.06999999999994</v>
      </c>
      <c r="E10" s="190">
        <f t="shared" si="0"/>
        <v>0</v>
      </c>
      <c r="F10" s="191">
        <f t="shared" si="0"/>
        <v>93</v>
      </c>
      <c r="G10" s="192">
        <f t="shared" si="0"/>
        <v>48</v>
      </c>
      <c r="H10" s="190">
        <f t="shared" si="0"/>
        <v>34</v>
      </c>
      <c r="I10" s="190">
        <f t="shared" si="0"/>
        <v>152.44</v>
      </c>
      <c r="J10" s="190">
        <f t="shared" si="0"/>
        <v>0</v>
      </c>
      <c r="K10" s="191">
        <f t="shared" si="0"/>
        <v>13.97</v>
      </c>
    </row>
    <row r="12" spans="1:11" ht="16.5" thickBot="1" x14ac:dyDescent="0.3">
      <c r="A12" s="49" t="s">
        <v>225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470" t="s">
        <v>51</v>
      </c>
      <c r="B13" s="480" t="s">
        <v>72</v>
      </c>
      <c r="C13" s="461" t="s">
        <v>217</v>
      </c>
      <c r="D13" s="477" t="s">
        <v>73</v>
      </c>
      <c r="E13" s="478"/>
      <c r="F13" s="479"/>
      <c r="G13" s="480" t="s">
        <v>74</v>
      </c>
      <c r="H13" s="461" t="s">
        <v>217</v>
      </c>
      <c r="I13" s="477" t="s">
        <v>75</v>
      </c>
      <c r="J13" s="478"/>
      <c r="K13" s="479"/>
    </row>
    <row r="14" spans="1:11" ht="15.75" customHeight="1" thickBot="1" x14ac:dyDescent="0.3">
      <c r="A14" s="471"/>
      <c r="B14" s="481"/>
      <c r="C14" s="482"/>
      <c r="D14" s="335" t="s">
        <v>14</v>
      </c>
      <c r="E14" s="335" t="s">
        <v>15</v>
      </c>
      <c r="F14" s="97" t="s">
        <v>16</v>
      </c>
      <c r="G14" s="481"/>
      <c r="H14" s="482"/>
      <c r="I14" s="335" t="s">
        <v>14</v>
      </c>
      <c r="J14" s="335" t="s">
        <v>15</v>
      </c>
      <c r="K14" s="97" t="s">
        <v>16</v>
      </c>
    </row>
    <row r="15" spans="1:11" x14ac:dyDescent="0.25">
      <c r="A15" s="348" t="s">
        <v>1079</v>
      </c>
      <c r="B15" s="179">
        <v>15</v>
      </c>
      <c r="C15" s="96">
        <v>8</v>
      </c>
      <c r="D15" s="96">
        <v>52.83</v>
      </c>
      <c r="E15" s="96">
        <v>0</v>
      </c>
      <c r="F15" s="180">
        <v>4.03</v>
      </c>
      <c r="G15" s="179">
        <v>2</v>
      </c>
      <c r="H15" s="96">
        <v>0</v>
      </c>
      <c r="I15" s="96">
        <v>0</v>
      </c>
      <c r="J15" s="96">
        <v>0</v>
      </c>
      <c r="K15" s="180">
        <v>1.77</v>
      </c>
    </row>
    <row r="16" spans="1:11" ht="30" x14ac:dyDescent="0.25">
      <c r="A16" s="348" t="s">
        <v>1080</v>
      </c>
      <c r="B16" s="186">
        <v>36</v>
      </c>
      <c r="C16" s="185">
        <v>31</v>
      </c>
      <c r="D16" s="185">
        <v>27.47</v>
      </c>
      <c r="E16" s="185">
        <v>0</v>
      </c>
      <c r="F16" s="187">
        <v>94.1</v>
      </c>
      <c r="G16" s="186">
        <v>5</v>
      </c>
      <c r="H16" s="185">
        <v>4</v>
      </c>
      <c r="I16" s="185">
        <v>4.47</v>
      </c>
      <c r="J16" s="185">
        <v>0</v>
      </c>
      <c r="K16" s="187">
        <v>6.83</v>
      </c>
    </row>
    <row r="17" spans="1:11" x14ac:dyDescent="0.25">
      <c r="A17" s="348" t="s">
        <v>1081</v>
      </c>
      <c r="B17" s="186">
        <v>106</v>
      </c>
      <c r="C17" s="185">
        <v>85</v>
      </c>
      <c r="D17" s="185">
        <v>360.3</v>
      </c>
      <c r="E17" s="185">
        <v>10.130000000000001</v>
      </c>
      <c r="F17" s="187">
        <v>74.569999999999993</v>
      </c>
      <c r="G17" s="186">
        <v>17</v>
      </c>
      <c r="H17" s="185">
        <v>12</v>
      </c>
      <c r="I17" s="185">
        <v>73.87</v>
      </c>
      <c r="J17" s="185">
        <v>3.9</v>
      </c>
      <c r="K17" s="187">
        <v>12.83</v>
      </c>
    </row>
    <row r="18" spans="1:11" x14ac:dyDescent="0.25">
      <c r="A18" s="251" t="s">
        <v>1082</v>
      </c>
      <c r="B18" s="181">
        <v>35</v>
      </c>
      <c r="C18" s="2">
        <v>28</v>
      </c>
      <c r="D18" s="2">
        <v>111.63</v>
      </c>
      <c r="E18" s="2">
        <v>0</v>
      </c>
      <c r="F18" s="182">
        <v>0</v>
      </c>
      <c r="G18" s="181">
        <v>8</v>
      </c>
      <c r="H18" s="2">
        <v>7</v>
      </c>
      <c r="I18" s="2">
        <v>37.229999999999997</v>
      </c>
      <c r="J18" s="2">
        <v>0</v>
      </c>
      <c r="K18" s="182">
        <v>0</v>
      </c>
    </row>
    <row r="19" spans="1:11" ht="16.5" thickBot="1" x14ac:dyDescent="0.3">
      <c r="A19" s="251" t="s">
        <v>1083</v>
      </c>
      <c r="B19" s="181">
        <v>25</v>
      </c>
      <c r="C19" s="2">
        <v>17</v>
      </c>
      <c r="D19" s="2">
        <v>133.27000000000001</v>
      </c>
      <c r="E19" s="2">
        <v>0</v>
      </c>
      <c r="F19" s="182">
        <v>0</v>
      </c>
      <c r="G19" s="181">
        <v>4</v>
      </c>
      <c r="H19" s="2">
        <v>2</v>
      </c>
      <c r="I19" s="2">
        <v>18.13</v>
      </c>
      <c r="J19" s="2">
        <v>0</v>
      </c>
      <c r="K19" s="182">
        <v>0</v>
      </c>
    </row>
    <row r="20" spans="1:11" ht="16.5" thickBot="1" x14ac:dyDescent="0.3">
      <c r="A20" s="197" t="s">
        <v>55</v>
      </c>
      <c r="B20" s="192">
        <f t="shared" ref="B20:K20" si="1">SUM(B15:B19)</f>
        <v>217</v>
      </c>
      <c r="C20" s="190">
        <f t="shared" si="1"/>
        <v>169</v>
      </c>
      <c r="D20" s="190">
        <f t="shared" si="1"/>
        <v>685.5</v>
      </c>
      <c r="E20" s="190">
        <f t="shared" si="1"/>
        <v>10.130000000000001</v>
      </c>
      <c r="F20" s="191">
        <f t="shared" si="1"/>
        <v>172.7</v>
      </c>
      <c r="G20" s="192">
        <f t="shared" si="1"/>
        <v>36</v>
      </c>
      <c r="H20" s="190">
        <f t="shared" si="1"/>
        <v>25</v>
      </c>
      <c r="I20" s="190">
        <f t="shared" si="1"/>
        <v>133.69999999999999</v>
      </c>
      <c r="J20" s="190">
        <f t="shared" si="1"/>
        <v>3.9</v>
      </c>
      <c r="K20" s="191">
        <f t="shared" si="1"/>
        <v>21.43</v>
      </c>
    </row>
    <row r="21" spans="1:11" ht="16.5" thickBot="1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25">
      <c r="A22" s="198" t="s">
        <v>179</v>
      </c>
      <c r="B22" s="200">
        <f t="shared" ref="B22:K22" si="2">+B10-B20</f>
        <v>-21</v>
      </c>
      <c r="C22" s="193">
        <f t="shared" si="2"/>
        <v>-7</v>
      </c>
      <c r="D22" s="193">
        <f t="shared" si="2"/>
        <v>-36.430000000000064</v>
      </c>
      <c r="E22" s="193">
        <f t="shared" si="2"/>
        <v>-10.130000000000001</v>
      </c>
      <c r="F22" s="194">
        <f t="shared" si="2"/>
        <v>-79.699999999999989</v>
      </c>
      <c r="G22" s="200">
        <f t="shared" si="2"/>
        <v>12</v>
      </c>
      <c r="H22" s="193">
        <f t="shared" si="2"/>
        <v>9</v>
      </c>
      <c r="I22" s="193">
        <f t="shared" si="2"/>
        <v>18.740000000000009</v>
      </c>
      <c r="J22" s="193">
        <f t="shared" si="2"/>
        <v>-3.9</v>
      </c>
      <c r="K22" s="194">
        <f t="shared" si="2"/>
        <v>-7.4599999999999991</v>
      </c>
    </row>
    <row r="23" spans="1:11" ht="16.5" thickBot="1" x14ac:dyDescent="0.3">
      <c r="A23" s="199" t="s">
        <v>163</v>
      </c>
      <c r="B23" s="201">
        <f t="shared" ref="B23:K23" si="3">+IFERROR(B22/B20,0)*100</f>
        <v>-9.67741935483871</v>
      </c>
      <c r="C23" s="195">
        <f t="shared" si="3"/>
        <v>-4.1420118343195274</v>
      </c>
      <c r="D23" s="195">
        <f t="shared" si="3"/>
        <v>-5.314369073668864</v>
      </c>
      <c r="E23" s="195">
        <f t="shared" si="3"/>
        <v>-100</v>
      </c>
      <c r="F23" s="196">
        <f t="shared" si="3"/>
        <v>-46.149392009264616</v>
      </c>
      <c r="G23" s="201">
        <f t="shared" si="3"/>
        <v>33.333333333333329</v>
      </c>
      <c r="H23" s="195">
        <f t="shared" si="3"/>
        <v>36</v>
      </c>
      <c r="I23" s="195">
        <f t="shared" si="3"/>
        <v>14.016454749439051</v>
      </c>
      <c r="J23" s="195">
        <f t="shared" si="3"/>
        <v>-100</v>
      </c>
      <c r="K23" s="196">
        <f t="shared" si="3"/>
        <v>-34.811012599160051</v>
      </c>
    </row>
    <row r="24" spans="1:11" x14ac:dyDescent="0.25">
      <c r="J24" s="17"/>
      <c r="K24" s="17"/>
    </row>
  </sheetData>
  <mergeCells count="15">
    <mergeCell ref="A13:A14"/>
    <mergeCell ref="G3:G4"/>
    <mergeCell ref="A1:K1"/>
    <mergeCell ref="I3:K3"/>
    <mergeCell ref="A3:A4"/>
    <mergeCell ref="H3:H4"/>
    <mergeCell ref="C3:C4"/>
    <mergeCell ref="D3:F3"/>
    <mergeCell ref="B3:B4"/>
    <mergeCell ref="I13:K13"/>
    <mergeCell ref="B13:B14"/>
    <mergeCell ref="C13:C14"/>
    <mergeCell ref="D13:F13"/>
    <mergeCell ref="G13:G14"/>
    <mergeCell ref="H13:H14"/>
  </mergeCells>
  <phoneticPr fontId="2" type="noConversion"/>
  <pageMargins left="0.74803149606299213" right="0.35433070866141736" top="0.98425196850393704" bottom="0.98425196850393704" header="0.51181102362204722" footer="0.51181102362204722"/>
  <pageSetup paperSize="9" scale="96" fitToHeight="0" orientation="landscape" horizontalDpi="4294967295" verticalDpi="4294967295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view="pageBreakPreview" zoomScaleNormal="100" zoomScaleSheetLayoutView="100" workbookViewId="0">
      <selection sqref="A1:F21"/>
    </sheetView>
  </sheetViews>
  <sheetFormatPr defaultRowHeight="15.75" x14ac:dyDescent="0.25"/>
  <cols>
    <col min="1" max="1" width="3.875" bestFit="1" customWidth="1"/>
    <col min="2" max="2" width="38.625" customWidth="1"/>
    <col min="3" max="3" width="29" customWidth="1"/>
    <col min="4" max="5" width="11.875" customWidth="1"/>
    <col min="6" max="6" width="12.125" customWidth="1"/>
    <col min="7" max="8" width="10.625" customWidth="1"/>
  </cols>
  <sheetData>
    <row r="1" spans="1:10" ht="48" customHeight="1" thickBot="1" x14ac:dyDescent="0.3">
      <c r="A1" s="473" t="s">
        <v>261</v>
      </c>
      <c r="B1" s="473"/>
      <c r="C1" s="473"/>
      <c r="D1" s="473"/>
      <c r="E1" s="473"/>
      <c r="F1" s="473"/>
      <c r="G1" s="4"/>
      <c r="H1" s="4"/>
      <c r="I1" s="12"/>
      <c r="J1" s="12"/>
    </row>
    <row r="2" spans="1:10" ht="48" thickBot="1" x14ac:dyDescent="0.3">
      <c r="A2" s="99" t="s">
        <v>46</v>
      </c>
      <c r="B2" s="91" t="s">
        <v>77</v>
      </c>
      <c r="C2" s="91" t="s">
        <v>78</v>
      </c>
      <c r="D2" s="91" t="s">
        <v>79</v>
      </c>
      <c r="E2" s="91" t="s">
        <v>80</v>
      </c>
      <c r="F2" s="92" t="s">
        <v>119</v>
      </c>
      <c r="G2" s="21"/>
      <c r="H2" s="21"/>
    </row>
    <row r="3" spans="1:10" x14ac:dyDescent="0.25">
      <c r="A3" s="75">
        <v>1</v>
      </c>
      <c r="B3" s="75" t="s">
        <v>307</v>
      </c>
      <c r="C3" s="75" t="s">
        <v>308</v>
      </c>
      <c r="D3" s="317">
        <v>42983</v>
      </c>
      <c r="E3" s="317">
        <v>43224</v>
      </c>
      <c r="F3" s="98" t="s">
        <v>309</v>
      </c>
      <c r="G3" s="16"/>
      <c r="H3" s="16"/>
    </row>
    <row r="4" spans="1:10" x14ac:dyDescent="0.25">
      <c r="A4" s="75">
        <v>2</v>
      </c>
      <c r="B4" s="75" t="s">
        <v>310</v>
      </c>
      <c r="C4" s="75" t="s">
        <v>308</v>
      </c>
      <c r="D4" s="317">
        <v>42996</v>
      </c>
      <c r="E4" s="317">
        <v>43224</v>
      </c>
      <c r="F4" s="98" t="s">
        <v>311</v>
      </c>
      <c r="G4" s="16"/>
      <c r="H4" s="16"/>
    </row>
    <row r="5" spans="1:10" x14ac:dyDescent="0.25">
      <c r="A5" s="75">
        <v>3</v>
      </c>
      <c r="B5" s="75" t="s">
        <v>312</v>
      </c>
      <c r="C5" s="75" t="s">
        <v>313</v>
      </c>
      <c r="D5" s="317">
        <v>43004</v>
      </c>
      <c r="E5" s="317">
        <v>43224</v>
      </c>
      <c r="F5" s="98" t="s">
        <v>311</v>
      </c>
      <c r="G5" s="16"/>
      <c r="H5" s="16"/>
    </row>
    <row r="6" spans="1:10" x14ac:dyDescent="0.25">
      <c r="A6" s="75">
        <v>4</v>
      </c>
      <c r="B6" s="75" t="s">
        <v>314</v>
      </c>
      <c r="C6" s="75" t="s">
        <v>315</v>
      </c>
      <c r="D6" s="317">
        <v>43024</v>
      </c>
      <c r="E6" s="317">
        <v>43445</v>
      </c>
      <c r="F6" s="98" t="s">
        <v>309</v>
      </c>
      <c r="G6" s="16"/>
      <c r="H6" s="16"/>
    </row>
    <row r="7" spans="1:10" x14ac:dyDescent="0.25">
      <c r="A7" s="2">
        <v>5</v>
      </c>
      <c r="B7" s="75" t="s">
        <v>316</v>
      </c>
      <c r="C7" s="75" t="s">
        <v>317</v>
      </c>
      <c r="D7" s="317">
        <v>43236</v>
      </c>
      <c r="E7" s="317">
        <v>43445</v>
      </c>
      <c r="F7" s="98" t="s">
        <v>311</v>
      </c>
      <c r="G7" s="16"/>
      <c r="H7" s="16"/>
    </row>
    <row r="8" spans="1:10" x14ac:dyDescent="0.25">
      <c r="A8" s="2"/>
      <c r="B8" s="2"/>
      <c r="C8" s="2"/>
      <c r="D8" s="2"/>
      <c r="E8" s="2"/>
      <c r="F8" s="14"/>
      <c r="G8" s="16"/>
      <c r="H8" s="16"/>
    </row>
    <row r="9" spans="1:10" x14ac:dyDescent="0.25">
      <c r="A9" s="2"/>
      <c r="B9" s="2"/>
      <c r="C9" s="2"/>
      <c r="D9" s="2"/>
      <c r="E9" s="2"/>
      <c r="F9" s="14"/>
      <c r="G9" s="16"/>
      <c r="H9" s="16"/>
    </row>
    <row r="10" spans="1:10" ht="12.75" customHeight="1" thickBot="1" x14ac:dyDescent="0.3">
      <c r="A10" s="7"/>
      <c r="B10" s="7"/>
      <c r="C10" s="7"/>
      <c r="D10" s="7"/>
      <c r="E10" s="7"/>
      <c r="F10" s="16"/>
      <c r="G10" s="16"/>
      <c r="H10" s="16"/>
    </row>
    <row r="11" spans="1:10" ht="64.5" customHeight="1" thickBot="1" x14ac:dyDescent="0.3">
      <c r="B11" s="100" t="s">
        <v>81</v>
      </c>
      <c r="C11" s="78"/>
      <c r="D11" s="92" t="s">
        <v>82</v>
      </c>
      <c r="E11" s="7"/>
      <c r="F11" s="16"/>
      <c r="G11" s="16"/>
      <c r="H11" s="16"/>
    </row>
    <row r="12" spans="1:10" x14ac:dyDescent="0.25">
      <c r="B12" s="26" t="s">
        <v>262</v>
      </c>
      <c r="C12" s="27">
        <v>4</v>
      </c>
      <c r="D12" s="75">
        <v>2</v>
      </c>
      <c r="E12" s="7"/>
      <c r="F12" s="7"/>
      <c r="G12" s="7"/>
      <c r="H12" s="7"/>
    </row>
    <row r="13" spans="1:10" x14ac:dyDescent="0.25">
      <c r="B13" s="26" t="s">
        <v>263</v>
      </c>
      <c r="C13" s="28">
        <v>5</v>
      </c>
      <c r="D13" s="2">
        <v>0</v>
      </c>
      <c r="E13" s="7"/>
      <c r="F13" s="7"/>
      <c r="G13" s="7"/>
      <c r="H13" s="7"/>
    </row>
    <row r="14" spans="1:10" x14ac:dyDescent="0.25">
      <c r="B14" s="26" t="s">
        <v>264</v>
      </c>
      <c r="C14" s="28">
        <v>5</v>
      </c>
      <c r="D14" s="2">
        <v>2</v>
      </c>
      <c r="E14" s="7"/>
      <c r="F14" s="7"/>
      <c r="G14" s="7"/>
      <c r="H14" s="7"/>
    </row>
    <row r="15" spans="1:10" x14ac:dyDescent="0.25">
      <c r="B15" s="15" t="s">
        <v>166</v>
      </c>
      <c r="C15" s="28">
        <v>0</v>
      </c>
      <c r="D15" s="2"/>
      <c r="E15" s="7"/>
      <c r="F15" s="7"/>
      <c r="G15" s="7"/>
      <c r="H15" s="7"/>
    </row>
    <row r="16" spans="1:10" x14ac:dyDescent="0.25">
      <c r="B16" s="2" t="s">
        <v>17</v>
      </c>
      <c r="C16" s="28"/>
      <c r="D16" s="2"/>
      <c r="E16" s="7"/>
      <c r="F16" s="7"/>
      <c r="G16" s="7"/>
      <c r="H16" s="7"/>
    </row>
    <row r="17" spans="2:6" x14ac:dyDescent="0.25">
      <c r="B17" s="2" t="s">
        <v>18</v>
      </c>
      <c r="C17" s="28"/>
      <c r="D17" s="2"/>
      <c r="E17" s="7"/>
      <c r="F17" s="7"/>
    </row>
    <row r="18" spans="2:6" x14ac:dyDescent="0.25">
      <c r="B18" s="2" t="s">
        <v>128</v>
      </c>
      <c r="C18" s="28"/>
      <c r="D18" s="2"/>
      <c r="E18" s="7"/>
      <c r="F18" s="7"/>
    </row>
    <row r="19" spans="2:6" ht="9.75" customHeight="1" thickBot="1" x14ac:dyDescent="0.3">
      <c r="B19" s="7"/>
      <c r="C19" s="7"/>
      <c r="D19" s="7"/>
      <c r="E19" s="7"/>
      <c r="F19" s="7"/>
    </row>
    <row r="20" spans="2:6" ht="31.5" customHeight="1" thickBot="1" x14ac:dyDescent="0.3">
      <c r="B20" s="101" t="s">
        <v>164</v>
      </c>
      <c r="C20" s="102" t="s">
        <v>165</v>
      </c>
      <c r="E20" s="7"/>
      <c r="F20" s="7"/>
    </row>
    <row r="21" spans="2:6" ht="32.25" customHeight="1" x14ac:dyDescent="0.25">
      <c r="B21" s="51">
        <v>5</v>
      </c>
      <c r="C21" s="26">
        <v>48.6</v>
      </c>
      <c r="D21" s="35"/>
      <c r="E21" s="7"/>
      <c r="F21" s="7"/>
    </row>
    <row r="22" spans="2:6" x14ac:dyDescent="0.25">
      <c r="D22" s="17"/>
    </row>
  </sheetData>
  <mergeCells count="1">
    <mergeCell ref="A1:F1"/>
  </mergeCells>
  <phoneticPr fontId="2" type="noConversion"/>
  <pageMargins left="0.75" right="0.75" top="1" bottom="1" header="0.4921259845" footer="0.4921259845"/>
  <pageSetup paperSize="9" fitToHeight="0" orientation="landscape" horizontalDpi="4294967295" verticalDpi="4294967295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view="pageBreakPreview" zoomScaleNormal="100" zoomScaleSheetLayoutView="100" workbookViewId="0">
      <selection sqref="A1:F22"/>
    </sheetView>
  </sheetViews>
  <sheetFormatPr defaultRowHeight="15.75" x14ac:dyDescent="0.25"/>
  <cols>
    <col min="1" max="1" width="4.125" customWidth="1"/>
    <col min="2" max="2" width="38" customWidth="1"/>
    <col min="3" max="3" width="24.375" customWidth="1"/>
    <col min="4" max="4" width="16.5" customWidth="1"/>
    <col min="5" max="5" width="15.375" customWidth="1"/>
    <col min="6" max="6" width="20.375" customWidth="1"/>
    <col min="7" max="7" width="12.625" customWidth="1"/>
  </cols>
  <sheetData>
    <row r="1" spans="1:7" ht="48" customHeight="1" thickBot="1" x14ac:dyDescent="0.35">
      <c r="A1" s="483" t="s">
        <v>265</v>
      </c>
      <c r="B1" s="483"/>
      <c r="C1" s="483"/>
      <c r="D1" s="483"/>
      <c r="E1" s="483"/>
      <c r="F1" s="483"/>
      <c r="G1" s="29"/>
    </row>
    <row r="2" spans="1:7" ht="32.25" thickBot="1" x14ac:dyDescent="0.3">
      <c r="A2" s="104" t="s">
        <v>46</v>
      </c>
      <c r="B2" s="79" t="s">
        <v>77</v>
      </c>
      <c r="C2" s="79" t="s">
        <v>78</v>
      </c>
      <c r="D2" s="79" t="s">
        <v>79</v>
      </c>
      <c r="E2" s="79" t="s">
        <v>180</v>
      </c>
      <c r="F2" s="80" t="s">
        <v>119</v>
      </c>
      <c r="G2" s="10"/>
    </row>
    <row r="3" spans="1:7" x14ac:dyDescent="0.25">
      <c r="A3" s="71"/>
      <c r="B3" s="71" t="s">
        <v>318</v>
      </c>
      <c r="C3" s="71" t="s">
        <v>315</v>
      </c>
      <c r="D3" s="318">
        <v>42901</v>
      </c>
      <c r="E3" s="318">
        <v>43209</v>
      </c>
      <c r="F3" s="103" t="s">
        <v>311</v>
      </c>
      <c r="G3" s="16"/>
    </row>
    <row r="4" spans="1:7" ht="31.5" x14ac:dyDescent="0.25">
      <c r="A4" s="45"/>
      <c r="B4" s="45" t="s">
        <v>319</v>
      </c>
      <c r="C4" s="68" t="s">
        <v>320</v>
      </c>
      <c r="D4" s="319">
        <v>43014</v>
      </c>
      <c r="E4" s="319">
        <v>43209</v>
      </c>
      <c r="F4" s="30" t="s">
        <v>311</v>
      </c>
      <c r="G4" s="16"/>
    </row>
    <row r="5" spans="1:7" ht="31.5" x14ac:dyDescent="0.25">
      <c r="A5" s="45"/>
      <c r="B5" s="45" t="s">
        <v>321</v>
      </c>
      <c r="C5" s="68" t="s">
        <v>320</v>
      </c>
      <c r="D5" s="319">
        <v>43034</v>
      </c>
      <c r="E5" s="319">
        <v>43209</v>
      </c>
      <c r="F5" s="30" t="s">
        <v>311</v>
      </c>
      <c r="G5" s="16"/>
    </row>
    <row r="6" spans="1:7" x14ac:dyDescent="0.25">
      <c r="A6" s="45"/>
      <c r="B6" s="45" t="s">
        <v>322</v>
      </c>
      <c r="C6" s="45" t="s">
        <v>323</v>
      </c>
      <c r="D6" s="319">
        <v>43055</v>
      </c>
      <c r="E6" s="319">
        <v>43209</v>
      </c>
      <c r="F6" s="30" t="s">
        <v>311</v>
      </c>
      <c r="G6" s="16"/>
    </row>
    <row r="7" spans="1:7" x14ac:dyDescent="0.25">
      <c r="A7" s="45"/>
      <c r="B7" s="45" t="s">
        <v>324</v>
      </c>
      <c r="C7" s="45" t="s">
        <v>323</v>
      </c>
      <c r="D7" s="319">
        <v>43153</v>
      </c>
      <c r="E7" s="319">
        <v>43433</v>
      </c>
      <c r="F7" s="30" t="s">
        <v>311</v>
      </c>
      <c r="G7" s="16"/>
    </row>
    <row r="8" spans="1:7" x14ac:dyDescent="0.25">
      <c r="A8" s="45"/>
      <c r="B8" s="45" t="s">
        <v>325</v>
      </c>
      <c r="C8" s="45" t="s">
        <v>315</v>
      </c>
      <c r="D8" s="319">
        <v>43235</v>
      </c>
      <c r="E8" s="319">
        <v>43433</v>
      </c>
      <c r="F8" s="30" t="s">
        <v>311</v>
      </c>
      <c r="G8" s="16"/>
    </row>
    <row r="9" spans="1:7" x14ac:dyDescent="0.25">
      <c r="A9" s="45"/>
      <c r="B9" s="45"/>
      <c r="C9" s="45"/>
      <c r="D9" s="45"/>
      <c r="E9" s="45"/>
      <c r="F9" s="30"/>
      <c r="G9" s="16"/>
    </row>
    <row r="10" spans="1:7" x14ac:dyDescent="0.25">
      <c r="A10" s="45"/>
      <c r="B10" s="45"/>
      <c r="C10" s="45"/>
      <c r="D10" s="45"/>
      <c r="E10" s="45"/>
      <c r="F10" s="30"/>
      <c r="G10" s="7"/>
    </row>
    <row r="11" spans="1:7" ht="16.5" thickBot="1" x14ac:dyDescent="0.3">
      <c r="A11" s="59"/>
      <c r="B11" s="59"/>
      <c r="C11" s="59"/>
      <c r="D11" s="59"/>
      <c r="E11" s="59"/>
      <c r="F11" s="60"/>
      <c r="G11" s="7"/>
    </row>
    <row r="12" spans="1:7" ht="53.25" customHeight="1" thickBot="1" x14ac:dyDescent="0.3">
      <c r="A12" s="61"/>
      <c r="B12" s="105" t="s">
        <v>83</v>
      </c>
      <c r="C12" s="106"/>
      <c r="D12" s="107" t="s">
        <v>82</v>
      </c>
      <c r="E12" s="59"/>
      <c r="F12" s="60"/>
      <c r="G12" s="7"/>
    </row>
    <row r="13" spans="1:7" x14ac:dyDescent="0.25">
      <c r="A13" s="61"/>
      <c r="B13" s="64" t="s">
        <v>262</v>
      </c>
      <c r="C13" s="63">
        <v>4</v>
      </c>
      <c r="D13" s="71">
        <v>0</v>
      </c>
      <c r="E13" s="59"/>
      <c r="F13" s="59"/>
      <c r="G13" s="7"/>
    </row>
    <row r="14" spans="1:7" x14ac:dyDescent="0.25">
      <c r="A14" s="61"/>
      <c r="B14" s="64" t="s">
        <v>263</v>
      </c>
      <c r="C14" s="65">
        <v>0</v>
      </c>
      <c r="D14" s="45"/>
      <c r="E14" s="59"/>
      <c r="F14" s="59"/>
      <c r="G14" s="7"/>
    </row>
    <row r="15" spans="1:7" x14ac:dyDescent="0.25">
      <c r="A15" s="61"/>
      <c r="B15" s="64" t="s">
        <v>264</v>
      </c>
      <c r="C15" s="65">
        <v>6</v>
      </c>
      <c r="D15" s="45">
        <v>0</v>
      </c>
      <c r="E15" s="59"/>
      <c r="F15" s="59"/>
      <c r="G15" s="7"/>
    </row>
    <row r="16" spans="1:7" x14ac:dyDescent="0.25">
      <c r="A16" s="61"/>
      <c r="B16" s="62" t="s">
        <v>166</v>
      </c>
      <c r="C16" s="65">
        <v>0</v>
      </c>
      <c r="D16" s="45"/>
      <c r="E16" s="59"/>
      <c r="F16" s="59"/>
      <c r="G16" s="7"/>
    </row>
    <row r="17" spans="1:7" x14ac:dyDescent="0.25">
      <c r="A17" s="61"/>
      <c r="B17" s="45" t="s">
        <v>17</v>
      </c>
      <c r="C17" s="65"/>
      <c r="D17" s="45"/>
      <c r="E17" s="59"/>
      <c r="F17" s="59"/>
      <c r="G17" s="7"/>
    </row>
    <row r="18" spans="1:7" x14ac:dyDescent="0.25">
      <c r="A18" s="61"/>
      <c r="B18" s="45" t="s">
        <v>18</v>
      </c>
      <c r="C18" s="65"/>
      <c r="D18" s="45"/>
      <c r="E18" s="59"/>
      <c r="F18" s="59"/>
    </row>
    <row r="19" spans="1:7" x14ac:dyDescent="0.25">
      <c r="A19" s="61"/>
      <c r="B19" s="45" t="s">
        <v>128</v>
      </c>
      <c r="C19" s="65"/>
      <c r="D19" s="45"/>
      <c r="E19" s="59"/>
      <c r="F19" s="59"/>
    </row>
    <row r="20" spans="1:7" ht="16.5" thickBot="1" x14ac:dyDescent="0.3">
      <c r="A20" s="61"/>
      <c r="B20" s="59"/>
      <c r="C20" s="59"/>
      <c r="D20" s="59"/>
      <c r="E20" s="59"/>
      <c r="F20" s="59"/>
    </row>
    <row r="21" spans="1:7" ht="31.5" customHeight="1" thickBot="1" x14ac:dyDescent="0.3">
      <c r="A21" s="61"/>
      <c r="B21" s="108" t="s">
        <v>167</v>
      </c>
      <c r="C21" s="109" t="s">
        <v>168</v>
      </c>
      <c r="E21" s="59"/>
      <c r="F21" s="59"/>
    </row>
    <row r="22" spans="1:7" ht="29.25" customHeight="1" x14ac:dyDescent="0.25">
      <c r="A22" s="61"/>
      <c r="B22" s="51">
        <v>6</v>
      </c>
      <c r="C22" s="64">
        <v>41.1</v>
      </c>
      <c r="D22" s="66"/>
      <c r="E22" s="59"/>
      <c r="F22" s="59"/>
    </row>
    <row r="23" spans="1:7" x14ac:dyDescent="0.25">
      <c r="D23" s="17"/>
    </row>
  </sheetData>
  <mergeCells count="1">
    <mergeCell ref="A1:F1"/>
  </mergeCells>
  <phoneticPr fontId="2" type="noConversion"/>
  <pageMargins left="0.75" right="0.75" top="1" bottom="1" header="0.4921259845" footer="0.4921259845"/>
  <pageSetup paperSize="9" scale="9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view="pageBreakPreview" zoomScaleNormal="100" zoomScaleSheetLayoutView="100" workbookViewId="0">
      <selection sqref="A1:I1"/>
    </sheetView>
  </sheetViews>
  <sheetFormatPr defaultRowHeight="15.75" x14ac:dyDescent="0.25"/>
  <cols>
    <col min="1" max="1" width="22.5" bestFit="1" customWidth="1"/>
    <col min="2" max="8" width="11.625" customWidth="1"/>
    <col min="9" max="9" width="16.625" customWidth="1"/>
    <col min="10" max="10" width="11.625" customWidth="1"/>
  </cols>
  <sheetData>
    <row r="1" spans="1:10" ht="21" thickBot="1" x14ac:dyDescent="0.3">
      <c r="A1" s="485" t="s">
        <v>266</v>
      </c>
      <c r="B1" s="485"/>
      <c r="C1" s="485"/>
      <c r="D1" s="485"/>
      <c r="E1" s="485"/>
      <c r="F1" s="485"/>
      <c r="G1" s="485"/>
      <c r="H1" s="485"/>
      <c r="I1" s="485"/>
      <c r="J1" s="169"/>
    </row>
    <row r="2" spans="1:10" s="4" customFormat="1" ht="174" customHeight="1" thickBot="1" x14ac:dyDescent="0.3">
      <c r="A2" s="76" t="s">
        <v>84</v>
      </c>
      <c r="B2" s="91" t="s">
        <v>147</v>
      </c>
      <c r="C2" s="91" t="s">
        <v>85</v>
      </c>
      <c r="D2" s="91" t="s">
        <v>150</v>
      </c>
      <c r="E2" s="91" t="s">
        <v>86</v>
      </c>
      <c r="F2" s="91" t="s">
        <v>87</v>
      </c>
      <c r="G2" s="91" t="s">
        <v>88</v>
      </c>
      <c r="H2" s="91" t="s">
        <v>89</v>
      </c>
      <c r="I2" s="92" t="s">
        <v>90</v>
      </c>
      <c r="J2" s="18"/>
    </row>
    <row r="3" spans="1:10" x14ac:dyDescent="0.25">
      <c r="A3" s="98" t="s">
        <v>169</v>
      </c>
      <c r="B3" s="98"/>
      <c r="C3" s="75"/>
      <c r="D3" s="75"/>
      <c r="E3" s="75"/>
      <c r="F3" s="75"/>
      <c r="G3" s="75"/>
      <c r="H3" s="75"/>
      <c r="I3" s="75"/>
      <c r="J3" s="7"/>
    </row>
    <row r="4" spans="1:10" x14ac:dyDescent="0.25">
      <c r="A4" s="14" t="s">
        <v>170</v>
      </c>
      <c r="B4" s="14"/>
      <c r="C4" s="2"/>
      <c r="D4" s="2"/>
      <c r="E4" s="2"/>
      <c r="F4" s="2"/>
      <c r="G4" s="2"/>
      <c r="H4" s="2"/>
      <c r="I4" s="2"/>
      <c r="J4" s="7"/>
    </row>
    <row r="5" spans="1:10" x14ac:dyDescent="0.25">
      <c r="A5" s="14" t="s">
        <v>103</v>
      </c>
      <c r="B5" s="14"/>
      <c r="C5" s="2"/>
      <c r="D5" s="2"/>
      <c r="E5" s="2"/>
      <c r="F5" s="2"/>
      <c r="G5" s="2"/>
      <c r="H5" s="2"/>
      <c r="I5" s="2"/>
      <c r="J5" s="7"/>
    </row>
    <row r="6" spans="1:10" x14ac:dyDescent="0.25">
      <c r="A6" s="137" t="s">
        <v>55</v>
      </c>
      <c r="B6" s="136">
        <f>SUM(B3:B5)</f>
        <v>0</v>
      </c>
      <c r="C6" s="138">
        <f>+IFERROR(($B$3*C3+$B$4*C4+$B$5*C5)/$B$6,0)</f>
        <v>0</v>
      </c>
      <c r="D6" s="138">
        <f>+IFERROR(($B$3*D3+$B$4*D4+$B$5*D5)/$B$6,0)</f>
        <v>0</v>
      </c>
      <c r="E6" s="138">
        <f>+IFERROR(($B$3*E3+$B$4*E4+$B$5*E5)/$B$6,0)</f>
        <v>0</v>
      </c>
      <c r="F6" s="136">
        <f>SUM(F3:F5)</f>
        <v>0</v>
      </c>
      <c r="G6" s="136">
        <f>SUM(G3:G5)</f>
        <v>0</v>
      </c>
      <c r="H6" s="136">
        <f>SUM(H3:H5)</f>
        <v>0</v>
      </c>
      <c r="I6" s="136">
        <f>SUM(I3:I5)</f>
        <v>0</v>
      </c>
      <c r="J6" s="7"/>
    </row>
    <row r="7" spans="1:10" x14ac:dyDescent="0.25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s="1" customFormat="1" ht="16.5" thickBot="1" x14ac:dyDescent="0.3">
      <c r="A8" s="484" t="s">
        <v>91</v>
      </c>
      <c r="B8" s="484"/>
      <c r="C8" s="484"/>
      <c r="D8" s="10"/>
      <c r="E8" s="10"/>
      <c r="F8" s="10"/>
      <c r="G8" s="10"/>
      <c r="H8" s="10"/>
      <c r="I8" s="10"/>
      <c r="J8" s="10"/>
    </row>
    <row r="9" spans="1:10" s="1" customFormat="1" ht="32.25" thickBot="1" x14ac:dyDescent="0.3">
      <c r="A9" s="76" t="s">
        <v>92</v>
      </c>
      <c r="B9" s="89" t="s">
        <v>93</v>
      </c>
      <c r="C9" s="90" t="s">
        <v>148</v>
      </c>
      <c r="D9" s="10"/>
      <c r="E9" s="10"/>
      <c r="F9" s="10"/>
      <c r="G9" s="10"/>
      <c r="H9" s="10"/>
      <c r="I9" s="10"/>
      <c r="J9" s="10"/>
    </row>
    <row r="10" spans="1:10" x14ac:dyDescent="0.25">
      <c r="A10" s="98" t="s">
        <v>171</v>
      </c>
      <c r="B10" s="98"/>
      <c r="C10" s="110"/>
      <c r="D10" s="7"/>
      <c r="E10" s="7"/>
      <c r="F10" s="7"/>
      <c r="G10" s="7"/>
      <c r="H10" s="7"/>
      <c r="I10" s="7"/>
      <c r="J10" s="7"/>
    </row>
    <row r="11" spans="1:10" x14ac:dyDescent="0.25">
      <c r="A11" s="14" t="s">
        <v>172</v>
      </c>
      <c r="B11" s="14"/>
      <c r="C11" s="3"/>
      <c r="D11" s="7"/>
      <c r="E11" s="7"/>
      <c r="F11" s="7"/>
      <c r="G11" s="7"/>
      <c r="H11" s="7"/>
      <c r="I11" s="7"/>
      <c r="J11" s="7"/>
    </row>
    <row r="12" spans="1:10" ht="13.5" customHeight="1" x14ac:dyDescent="0.25">
      <c r="A12" s="136" t="s">
        <v>55</v>
      </c>
      <c r="B12" s="72">
        <f>+B10+B11</f>
        <v>0</v>
      </c>
      <c r="C12" s="72">
        <f>+C10+C11</f>
        <v>0</v>
      </c>
    </row>
    <row r="13" spans="1:10" x14ac:dyDescent="0.25">
      <c r="C13" s="17"/>
    </row>
  </sheetData>
  <mergeCells count="2">
    <mergeCell ref="A8:C8"/>
    <mergeCell ref="A1:I1"/>
  </mergeCells>
  <phoneticPr fontId="2" type="noConversion"/>
  <pageMargins left="0.75" right="0.75" top="1" bottom="1" header="0.4921259845" footer="0.4921259845"/>
  <pageSetup paperSize="9" orientation="landscape" horizontalDpi="4294967295" verticalDpi="4294967295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"/>
  <sheetViews>
    <sheetView view="pageBreakPreview" zoomScaleNormal="100" zoomScaleSheetLayoutView="100" workbookViewId="0">
      <selection activeCell="G27" sqref="G27"/>
    </sheetView>
  </sheetViews>
  <sheetFormatPr defaultRowHeight="15.75" x14ac:dyDescent="0.25"/>
  <cols>
    <col min="1" max="1" width="22.25" customWidth="1"/>
    <col min="2" max="2" width="7.875" customWidth="1"/>
    <col min="3" max="3" width="10.625" customWidth="1"/>
    <col min="4" max="4" width="7.875" customWidth="1"/>
    <col min="5" max="5" width="10.375" customWidth="1"/>
    <col min="6" max="6" width="8" customWidth="1"/>
    <col min="7" max="7" width="9.625" customWidth="1"/>
    <col min="8" max="8" width="7.25" customWidth="1"/>
    <col min="9" max="9" width="8.75" customWidth="1"/>
    <col min="10" max="10" width="9.625" customWidth="1"/>
    <col min="11" max="11" width="9" customWidth="1"/>
    <col min="12" max="12" width="8.125" customWidth="1"/>
    <col min="13" max="13" width="9.875" customWidth="1"/>
    <col min="14" max="20" width="10.625" customWidth="1"/>
  </cols>
  <sheetData>
    <row r="1" spans="1:19" ht="31.5" customHeight="1" x14ac:dyDescent="0.25">
      <c r="A1" s="473" t="s">
        <v>129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22"/>
      <c r="O1" s="22"/>
      <c r="P1" s="22"/>
      <c r="Q1" s="22"/>
      <c r="R1" s="22"/>
      <c r="S1" s="22"/>
    </row>
    <row r="2" spans="1:19" ht="16.5" thickBot="1" x14ac:dyDescent="0.3">
      <c r="A2" s="235" t="s">
        <v>267</v>
      </c>
      <c r="B2" s="235"/>
      <c r="C2" s="236"/>
      <c r="D2" s="236"/>
      <c r="E2" s="235"/>
      <c r="F2" s="235"/>
      <c r="G2" s="235"/>
      <c r="H2" s="486"/>
      <c r="I2" s="486"/>
      <c r="J2" s="486"/>
      <c r="K2" s="486"/>
      <c r="L2" s="486"/>
      <c r="M2" s="486"/>
    </row>
    <row r="3" spans="1:19" s="5" customFormat="1" ht="66.75" customHeight="1" thickBot="1" x14ac:dyDescent="0.3">
      <c r="A3" s="237" t="s">
        <v>51</v>
      </c>
      <c r="B3" s="238" t="s">
        <v>55</v>
      </c>
      <c r="C3" s="238" t="s">
        <v>94</v>
      </c>
      <c r="D3" s="238" t="s">
        <v>95</v>
      </c>
      <c r="E3" s="238" t="s">
        <v>151</v>
      </c>
      <c r="F3" s="238" t="s">
        <v>153</v>
      </c>
      <c r="G3" s="239" t="s">
        <v>152</v>
      </c>
      <c r="H3" s="238" t="s">
        <v>217</v>
      </c>
      <c r="I3" s="237" t="s">
        <v>94</v>
      </c>
      <c r="J3" s="238" t="s">
        <v>95</v>
      </c>
      <c r="K3" s="238" t="s">
        <v>151</v>
      </c>
      <c r="L3" s="238" t="s">
        <v>153</v>
      </c>
      <c r="M3" s="239" t="s">
        <v>152</v>
      </c>
    </row>
    <row r="4" spans="1:19" s="5" customFormat="1" ht="31.5" x14ac:dyDescent="0.25">
      <c r="A4" s="363" t="s">
        <v>1331</v>
      </c>
      <c r="B4" s="364">
        <f t="shared" ref="B4:B9" si="0">SUM(C4:G4)</f>
        <v>113.6</v>
      </c>
      <c r="C4" s="365">
        <v>18.5</v>
      </c>
      <c r="D4" s="365">
        <v>32.799999999999997</v>
      </c>
      <c r="E4" s="365"/>
      <c r="F4" s="365">
        <v>62.3</v>
      </c>
      <c r="G4" s="366"/>
      <c r="H4" s="367">
        <f t="shared" ref="H4:H9" si="1">SUM(I4:M4)</f>
        <v>59.64</v>
      </c>
      <c r="I4" s="368">
        <v>7</v>
      </c>
      <c r="J4" s="369">
        <v>15.7</v>
      </c>
      <c r="K4" s="369"/>
      <c r="L4" s="369">
        <v>36.94</v>
      </c>
      <c r="M4" s="370"/>
    </row>
    <row r="5" spans="1:19" s="5" customFormat="1" ht="31.5" x14ac:dyDescent="0.25">
      <c r="A5" s="371" t="s">
        <v>1332</v>
      </c>
      <c r="B5" s="364">
        <f t="shared" si="0"/>
        <v>42.79</v>
      </c>
      <c r="C5" s="372">
        <v>5</v>
      </c>
      <c r="D5" s="372">
        <v>8.6999999999999993</v>
      </c>
      <c r="E5" s="372"/>
      <c r="F5" s="372">
        <v>29.09</v>
      </c>
      <c r="G5" s="373"/>
      <c r="H5" s="374">
        <f t="shared" si="1"/>
        <v>18.7</v>
      </c>
      <c r="I5" s="375">
        <v>1</v>
      </c>
      <c r="J5" s="372">
        <v>4.7</v>
      </c>
      <c r="K5" s="372"/>
      <c r="L5" s="372">
        <v>13</v>
      </c>
      <c r="M5" s="376"/>
    </row>
    <row r="6" spans="1:19" s="5" customFormat="1" ht="31.5" x14ac:dyDescent="0.25">
      <c r="A6" s="371" t="s">
        <v>1333</v>
      </c>
      <c r="B6" s="364">
        <f t="shared" si="0"/>
        <v>207.95999999999998</v>
      </c>
      <c r="C6" s="372">
        <v>29.05</v>
      </c>
      <c r="D6" s="372">
        <v>62.89</v>
      </c>
      <c r="E6" s="372"/>
      <c r="F6" s="372">
        <v>111.08</v>
      </c>
      <c r="G6" s="373">
        <v>4.9400000000000004</v>
      </c>
      <c r="H6" s="374">
        <f t="shared" si="1"/>
        <v>120.24</v>
      </c>
      <c r="I6" s="375">
        <v>13.05</v>
      </c>
      <c r="J6" s="372">
        <v>33.700000000000003</v>
      </c>
      <c r="K6" s="372"/>
      <c r="L6" s="372">
        <v>70.489999999999995</v>
      </c>
      <c r="M6" s="376">
        <v>3</v>
      </c>
    </row>
    <row r="7" spans="1:19" s="5" customFormat="1" ht="31.5" x14ac:dyDescent="0.25">
      <c r="A7" s="371" t="s">
        <v>1334</v>
      </c>
      <c r="B7" s="364">
        <f t="shared" si="0"/>
        <v>54.599999999999994</v>
      </c>
      <c r="C7" s="372">
        <v>8.1999999999999993</v>
      </c>
      <c r="D7" s="372">
        <v>12.1</v>
      </c>
      <c r="E7" s="372"/>
      <c r="F7" s="372">
        <v>32.5</v>
      </c>
      <c r="G7" s="373">
        <v>1.8</v>
      </c>
      <c r="H7" s="374">
        <f t="shared" si="1"/>
        <v>34.4</v>
      </c>
      <c r="I7" s="375">
        <v>1.1000000000000001</v>
      </c>
      <c r="J7" s="372">
        <v>6.3</v>
      </c>
      <c r="K7" s="372"/>
      <c r="L7" s="372">
        <v>25.2</v>
      </c>
      <c r="M7" s="376">
        <v>1.8</v>
      </c>
    </row>
    <row r="8" spans="1:19" s="5" customFormat="1" ht="31.5" x14ac:dyDescent="0.25">
      <c r="A8" s="371" t="s">
        <v>1335</v>
      </c>
      <c r="B8" s="364">
        <f t="shared" si="0"/>
        <v>97.169999999999987</v>
      </c>
      <c r="C8" s="372">
        <v>10</v>
      </c>
      <c r="D8" s="372">
        <v>32.9</v>
      </c>
      <c r="E8" s="372"/>
      <c r="F8" s="372">
        <v>53.3</v>
      </c>
      <c r="G8" s="373">
        <v>0.97</v>
      </c>
      <c r="H8" s="374">
        <f t="shared" si="1"/>
        <v>64.599999999999994</v>
      </c>
      <c r="I8" s="375">
        <v>7</v>
      </c>
      <c r="J8" s="372">
        <v>19.5</v>
      </c>
      <c r="K8" s="372"/>
      <c r="L8" s="372">
        <v>38.1</v>
      </c>
      <c r="M8" s="376"/>
    </row>
    <row r="9" spans="1:19" s="5" customFormat="1" x14ac:dyDescent="0.25">
      <c r="A9" s="241" t="s">
        <v>55</v>
      </c>
      <c r="B9" s="240">
        <f t="shared" si="0"/>
        <v>516.12</v>
      </c>
      <c r="C9" s="242">
        <f>SUM(C4:C8)</f>
        <v>70.75</v>
      </c>
      <c r="D9" s="242">
        <f>SUM(D4:D8)</f>
        <v>149.38999999999999</v>
      </c>
      <c r="E9" s="242">
        <f>SUM(E4:E8)</f>
        <v>0</v>
      </c>
      <c r="F9" s="242">
        <f>SUM(F4:F8)</f>
        <v>288.27</v>
      </c>
      <c r="G9" s="258">
        <f>SUM(G4:G8)</f>
        <v>7.71</v>
      </c>
      <c r="H9" s="260">
        <f t="shared" si="1"/>
        <v>297.58</v>
      </c>
      <c r="I9" s="243">
        <f>SUM(I4:I8)</f>
        <v>29.150000000000002</v>
      </c>
      <c r="J9" s="242">
        <f>SUM(J4:J8)</f>
        <v>79.900000000000006</v>
      </c>
      <c r="K9" s="242">
        <f>SUM(K4:K8)</f>
        <v>0</v>
      </c>
      <c r="L9" s="242">
        <f>SUM(L4:L8)</f>
        <v>183.73</v>
      </c>
      <c r="M9" s="244">
        <f>SUM(M4:M8)</f>
        <v>4.8</v>
      </c>
    </row>
    <row r="10" spans="1:19" s="5" customFormat="1" x14ac:dyDescent="0.25">
      <c r="A10" s="241" t="s">
        <v>173</v>
      </c>
      <c r="B10" s="245">
        <v>100</v>
      </c>
      <c r="C10" s="246">
        <f t="shared" ref="C10:H10" si="2">+IFERROR(C9/$B$9,0)*100</f>
        <v>13.708052390916842</v>
      </c>
      <c r="D10" s="246">
        <f t="shared" si="2"/>
        <v>28.944819034333097</v>
      </c>
      <c r="E10" s="246">
        <f t="shared" si="2"/>
        <v>0</v>
      </c>
      <c r="F10" s="246">
        <f t="shared" si="2"/>
        <v>55.853289932573816</v>
      </c>
      <c r="G10" s="259">
        <f t="shared" si="2"/>
        <v>1.493838642176238</v>
      </c>
      <c r="H10" s="257">
        <f t="shared" si="2"/>
        <v>57.657133999844987</v>
      </c>
      <c r="I10" s="247">
        <f>+IFERROR(I9/$H$9,0)*100</f>
        <v>9.795685193897441</v>
      </c>
      <c r="J10" s="246">
        <f>+IFERROR(J9/$H$9,0)*100</f>
        <v>26.849922709859538</v>
      </c>
      <c r="K10" s="246">
        <f>+IFERROR(K9/$H$9,0)*100</f>
        <v>0</v>
      </c>
      <c r="L10" s="246">
        <f>+IFERROR(L9/$H$9,0)*100</f>
        <v>61.741380469117544</v>
      </c>
      <c r="M10" s="261">
        <f>+IFERROR(M9/$H$9,0)*100</f>
        <v>1.6130116271254789</v>
      </c>
    </row>
    <row r="11" spans="1:19" s="5" customFormat="1" x14ac:dyDescent="0.25">
      <c r="A11" s="248" t="s">
        <v>1336</v>
      </c>
      <c r="B11" s="249">
        <v>528.11</v>
      </c>
      <c r="C11" s="377">
        <v>67.8</v>
      </c>
      <c r="D11" s="377">
        <v>150.19999999999999</v>
      </c>
      <c r="E11" s="377"/>
      <c r="F11" s="377">
        <v>300.8</v>
      </c>
      <c r="G11" s="378">
        <v>9.31</v>
      </c>
      <c r="H11" s="379">
        <v>292.20999999999998</v>
      </c>
      <c r="I11" s="380">
        <v>27.8</v>
      </c>
      <c r="J11" s="377">
        <v>77.599999999999994</v>
      </c>
      <c r="K11" s="377"/>
      <c r="L11" s="378">
        <v>181.41</v>
      </c>
      <c r="M11" s="381">
        <v>5.4</v>
      </c>
    </row>
    <row r="12" spans="1:19" s="5" customFormat="1" x14ac:dyDescent="0.25">
      <c r="A12" s="250" t="s">
        <v>1337</v>
      </c>
      <c r="B12" s="251">
        <v>100</v>
      </c>
      <c r="C12" s="382">
        <v>12.8</v>
      </c>
      <c r="D12" s="382">
        <v>28.4</v>
      </c>
      <c r="E12" s="382"/>
      <c r="F12" s="382">
        <v>57</v>
      </c>
      <c r="G12" s="383">
        <v>1.8</v>
      </c>
      <c r="H12" s="384">
        <v>55.3</v>
      </c>
      <c r="I12" s="385">
        <v>9.5</v>
      </c>
      <c r="J12" s="382">
        <v>26.6</v>
      </c>
      <c r="K12" s="382"/>
      <c r="L12" s="382">
        <v>62.1</v>
      </c>
      <c r="M12" s="386">
        <v>1.8</v>
      </c>
    </row>
    <row r="13" spans="1:19" s="5" customFormat="1" x14ac:dyDescent="0.25">
      <c r="A13" s="252" t="s">
        <v>268</v>
      </c>
      <c r="B13" s="253">
        <f>+B9-B11</f>
        <v>-11.990000000000009</v>
      </c>
      <c r="C13" s="387">
        <f t="shared" ref="C13:M13" si="3">+C9-C11</f>
        <v>2.9500000000000028</v>
      </c>
      <c r="D13" s="387">
        <f t="shared" si="3"/>
        <v>-0.81000000000000227</v>
      </c>
      <c r="E13" s="387">
        <f t="shared" si="3"/>
        <v>0</v>
      </c>
      <c r="F13" s="387">
        <f t="shared" si="3"/>
        <v>-12.53000000000003</v>
      </c>
      <c r="G13" s="388">
        <f t="shared" si="3"/>
        <v>-1.6000000000000005</v>
      </c>
      <c r="H13" s="389">
        <f>+H9-H11</f>
        <v>5.3700000000000045</v>
      </c>
      <c r="I13" s="390">
        <f t="shared" si="3"/>
        <v>1.3500000000000014</v>
      </c>
      <c r="J13" s="387">
        <f t="shared" si="3"/>
        <v>2.3000000000000114</v>
      </c>
      <c r="K13" s="387">
        <f t="shared" si="3"/>
        <v>0</v>
      </c>
      <c r="L13" s="387">
        <f t="shared" si="3"/>
        <v>2.3199999999999932</v>
      </c>
      <c r="M13" s="391">
        <f t="shared" si="3"/>
        <v>-0.60000000000000053</v>
      </c>
    </row>
    <row r="14" spans="1:19" s="5" customFormat="1" ht="16.5" thickBot="1" x14ac:dyDescent="0.3">
      <c r="A14" s="254" t="s">
        <v>269</v>
      </c>
      <c r="B14" s="255">
        <f t="shared" ref="B14:L14" si="4">+B10-B12</f>
        <v>0</v>
      </c>
      <c r="C14" s="392">
        <f>+C10-C12</f>
        <v>0.90805239091684165</v>
      </c>
      <c r="D14" s="392">
        <f>+D10-D12</f>
        <v>0.54481903433309853</v>
      </c>
      <c r="E14" s="392">
        <f t="shared" si="4"/>
        <v>0</v>
      </c>
      <c r="F14" s="392">
        <f t="shared" si="4"/>
        <v>-1.1467100674261843</v>
      </c>
      <c r="G14" s="393">
        <f t="shared" si="4"/>
        <v>-0.30616135782376208</v>
      </c>
      <c r="H14" s="394">
        <f>+H10-H12</f>
        <v>2.3571339998449901</v>
      </c>
      <c r="I14" s="395">
        <f t="shared" si="4"/>
        <v>0.29568519389744097</v>
      </c>
      <c r="J14" s="392">
        <f t="shared" si="4"/>
        <v>0.24992270985953624</v>
      </c>
      <c r="K14" s="392">
        <f t="shared" si="4"/>
        <v>0</v>
      </c>
      <c r="L14" s="392">
        <f t="shared" si="4"/>
        <v>-0.35861953088245713</v>
      </c>
      <c r="M14" s="396">
        <f>+M10-M12</f>
        <v>-0.18698837287452119</v>
      </c>
    </row>
    <row r="15" spans="1:19" ht="18.75" customHeight="1" x14ac:dyDescent="0.25">
      <c r="A15" s="256" t="s">
        <v>222</v>
      </c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</row>
    <row r="16" spans="1:19" x14ac:dyDescent="0.25">
      <c r="A16" s="235"/>
      <c r="B16" s="235"/>
      <c r="C16" s="235"/>
      <c r="D16" s="235"/>
      <c r="E16" s="235"/>
      <c r="F16" s="235"/>
      <c r="G16" s="235"/>
      <c r="H16" s="235"/>
      <c r="I16" s="235"/>
      <c r="J16" s="235"/>
      <c r="K16" s="235"/>
      <c r="L16" s="235"/>
      <c r="M16" s="235"/>
    </row>
  </sheetData>
  <mergeCells count="2">
    <mergeCell ref="A1:M1"/>
    <mergeCell ref="H2:M2"/>
  </mergeCells>
  <phoneticPr fontId="2" type="noConversion"/>
  <pageMargins left="0.75" right="0.75" top="0.5" bottom="1" header="0.4921259845" footer="0.4921259845"/>
  <pageSetup paperSize="9" scale="94" orientation="landscape" horizontalDpi="4294967295" verticalDpi="4294967295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view="pageBreakPreview" zoomScaleNormal="100" zoomScaleSheetLayoutView="100" workbookViewId="0">
      <selection sqref="A1:K25"/>
    </sheetView>
  </sheetViews>
  <sheetFormatPr defaultRowHeight="15.75" x14ac:dyDescent="0.25"/>
  <cols>
    <col min="1" max="2" width="12.625" customWidth="1"/>
    <col min="3" max="3" width="11.375" customWidth="1"/>
    <col min="4" max="11" width="12.625" customWidth="1"/>
  </cols>
  <sheetData>
    <row r="1" spans="1:11" ht="40.5" customHeight="1" x14ac:dyDescent="0.25">
      <c r="A1" s="487" t="s">
        <v>270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</row>
    <row r="2" spans="1:11" ht="16.5" thickBot="1" x14ac:dyDescent="0.3">
      <c r="A2" s="49" t="s">
        <v>260</v>
      </c>
      <c r="B2" s="49"/>
      <c r="C2" s="67"/>
      <c r="D2" s="67"/>
      <c r="E2" s="67"/>
      <c r="F2" s="67"/>
      <c r="G2" s="67"/>
      <c r="H2" s="67"/>
      <c r="I2" s="67"/>
      <c r="J2" s="67"/>
      <c r="K2" s="67"/>
    </row>
    <row r="3" spans="1:11" ht="15.75" customHeight="1" x14ac:dyDescent="0.25">
      <c r="A3" s="501" t="s">
        <v>51</v>
      </c>
      <c r="B3" s="497" t="s">
        <v>96</v>
      </c>
      <c r="C3" s="503" t="s">
        <v>217</v>
      </c>
      <c r="D3" s="492" t="s">
        <v>97</v>
      </c>
      <c r="E3" s="493"/>
      <c r="F3" s="494"/>
      <c r="G3" s="499" t="s">
        <v>98</v>
      </c>
      <c r="H3" s="503" t="s">
        <v>217</v>
      </c>
      <c r="I3" s="492" t="s">
        <v>99</v>
      </c>
      <c r="J3" s="493"/>
      <c r="K3" s="494"/>
    </row>
    <row r="4" spans="1:11" ht="32.25" thickBot="1" x14ac:dyDescent="0.3">
      <c r="A4" s="502"/>
      <c r="B4" s="498"/>
      <c r="C4" s="504"/>
      <c r="D4" s="112" t="s">
        <v>14</v>
      </c>
      <c r="E4" s="112" t="s">
        <v>15</v>
      </c>
      <c r="F4" s="113" t="s">
        <v>16</v>
      </c>
      <c r="G4" s="500"/>
      <c r="H4" s="504"/>
      <c r="I4" s="112" t="s">
        <v>14</v>
      </c>
      <c r="J4" s="112" t="s">
        <v>15</v>
      </c>
      <c r="K4" s="113" t="s">
        <v>16</v>
      </c>
    </row>
    <row r="5" spans="1:11" ht="30" x14ac:dyDescent="0.25">
      <c r="A5" s="348" t="s">
        <v>1079</v>
      </c>
      <c r="B5" s="202">
        <v>18</v>
      </c>
      <c r="C5" s="111">
        <v>10</v>
      </c>
      <c r="D5" s="111">
        <v>64</v>
      </c>
      <c r="E5" s="111">
        <v>0</v>
      </c>
      <c r="F5" s="203">
        <v>108</v>
      </c>
      <c r="G5" s="202">
        <v>18</v>
      </c>
      <c r="H5" s="111">
        <v>8</v>
      </c>
      <c r="I5" s="111">
        <v>31</v>
      </c>
      <c r="J5" s="111">
        <v>0</v>
      </c>
      <c r="K5" s="203">
        <v>40</v>
      </c>
    </row>
    <row r="6" spans="1:11" ht="45" x14ac:dyDescent="0.25">
      <c r="A6" s="348" t="s">
        <v>1080</v>
      </c>
      <c r="B6" s="204">
        <v>15</v>
      </c>
      <c r="C6" s="68">
        <v>7</v>
      </c>
      <c r="D6" s="68">
        <v>78</v>
      </c>
      <c r="E6" s="68">
        <v>0</v>
      </c>
      <c r="F6" s="205">
        <v>90</v>
      </c>
      <c r="G6" s="204">
        <v>35</v>
      </c>
      <c r="H6" s="68">
        <v>29</v>
      </c>
      <c r="I6" s="68">
        <v>161</v>
      </c>
      <c r="J6" s="68">
        <v>0</v>
      </c>
      <c r="K6" s="205">
        <v>25</v>
      </c>
    </row>
    <row r="7" spans="1:11" ht="30" x14ac:dyDescent="0.25">
      <c r="A7" s="348" t="s">
        <v>1081</v>
      </c>
      <c r="B7" s="204">
        <v>38</v>
      </c>
      <c r="C7" s="68">
        <v>27</v>
      </c>
      <c r="D7" s="68">
        <v>226</v>
      </c>
      <c r="E7" s="68">
        <v>0</v>
      </c>
      <c r="F7" s="205">
        <v>0</v>
      </c>
      <c r="G7" s="204">
        <v>18</v>
      </c>
      <c r="H7" s="68">
        <v>11</v>
      </c>
      <c r="I7" s="68">
        <v>83</v>
      </c>
      <c r="J7" s="68">
        <v>333</v>
      </c>
      <c r="K7" s="205">
        <v>148</v>
      </c>
    </row>
    <row r="8" spans="1:11" x14ac:dyDescent="0.25">
      <c r="A8" s="251" t="s">
        <v>1082</v>
      </c>
      <c r="B8" s="206">
        <v>11</v>
      </c>
      <c r="C8" s="45">
        <v>9</v>
      </c>
      <c r="D8" s="45">
        <v>31</v>
      </c>
      <c r="E8" s="45">
        <v>0</v>
      </c>
      <c r="F8" s="207">
        <v>17</v>
      </c>
      <c r="G8" s="206">
        <v>13</v>
      </c>
      <c r="H8" s="45">
        <v>8</v>
      </c>
      <c r="I8" s="45">
        <v>41</v>
      </c>
      <c r="J8" s="45">
        <v>0</v>
      </c>
      <c r="K8" s="207">
        <v>6</v>
      </c>
    </row>
    <row r="9" spans="1:11" x14ac:dyDescent="0.25">
      <c r="A9" s="251" t="s">
        <v>1083</v>
      </c>
      <c r="B9" s="206">
        <v>44</v>
      </c>
      <c r="C9" s="45">
        <v>36</v>
      </c>
      <c r="D9" s="45">
        <v>240</v>
      </c>
      <c r="E9" s="45">
        <v>0</v>
      </c>
      <c r="F9" s="207">
        <v>42</v>
      </c>
      <c r="G9" s="206">
        <v>34</v>
      </c>
      <c r="H9" s="45">
        <v>20</v>
      </c>
      <c r="I9" s="45">
        <v>177</v>
      </c>
      <c r="J9" s="45">
        <v>0</v>
      </c>
      <c r="K9" s="207">
        <v>13</v>
      </c>
    </row>
    <row r="10" spans="1:11" ht="16.5" thickBot="1" x14ac:dyDescent="0.3">
      <c r="A10" s="350" t="s">
        <v>1084</v>
      </c>
      <c r="B10" s="208">
        <v>32</v>
      </c>
      <c r="C10" s="209">
        <v>29</v>
      </c>
      <c r="D10" s="209">
        <v>175</v>
      </c>
      <c r="E10" s="209">
        <v>0</v>
      </c>
      <c r="F10" s="210">
        <v>0</v>
      </c>
      <c r="G10" s="212">
        <v>6</v>
      </c>
      <c r="H10" s="213">
        <v>4</v>
      </c>
      <c r="I10" s="213">
        <v>20</v>
      </c>
      <c r="J10" s="213">
        <v>0</v>
      </c>
      <c r="K10" s="214">
        <v>0</v>
      </c>
    </row>
    <row r="11" spans="1:11" ht="18" customHeight="1" thickBot="1" x14ac:dyDescent="0.3">
      <c r="A11" s="211" t="s">
        <v>55</v>
      </c>
      <c r="B11" s="192">
        <f t="shared" ref="B11:K11" si="0">SUM(B5:B10)</f>
        <v>158</v>
      </c>
      <c r="C11" s="190">
        <f t="shared" si="0"/>
        <v>118</v>
      </c>
      <c r="D11" s="190">
        <f t="shared" si="0"/>
        <v>814</v>
      </c>
      <c r="E11" s="190">
        <f t="shared" si="0"/>
        <v>0</v>
      </c>
      <c r="F11" s="191">
        <f t="shared" si="0"/>
        <v>257</v>
      </c>
      <c r="G11" s="189">
        <f t="shared" si="0"/>
        <v>124</v>
      </c>
      <c r="H11" s="190">
        <f t="shared" si="0"/>
        <v>80</v>
      </c>
      <c r="I11" s="190">
        <f t="shared" si="0"/>
        <v>513</v>
      </c>
      <c r="J11" s="190">
        <f t="shared" si="0"/>
        <v>333</v>
      </c>
      <c r="K11" s="191">
        <f t="shared" si="0"/>
        <v>232</v>
      </c>
    </row>
    <row r="12" spans="1:11" x14ac:dyDescent="0.25">
      <c r="A12" s="59"/>
      <c r="B12" s="61"/>
      <c r="C12" s="61"/>
      <c r="D12" s="61"/>
      <c r="E12" s="61"/>
      <c r="F12" s="61"/>
      <c r="G12" s="61"/>
      <c r="H12" s="61"/>
      <c r="I12" s="61"/>
      <c r="J12" s="61"/>
      <c r="K12" s="61"/>
    </row>
    <row r="13" spans="1:11" ht="16.5" thickBot="1" x14ac:dyDescent="0.3">
      <c r="A13" s="234" t="s">
        <v>225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</row>
    <row r="14" spans="1:11" ht="15.75" customHeight="1" x14ac:dyDescent="0.25">
      <c r="A14" s="488" t="s">
        <v>51</v>
      </c>
      <c r="B14" s="497" t="s">
        <v>96</v>
      </c>
      <c r="C14" s="490" t="s">
        <v>96</v>
      </c>
      <c r="D14" s="492" t="s">
        <v>97</v>
      </c>
      <c r="E14" s="493"/>
      <c r="F14" s="494"/>
      <c r="G14" s="499" t="s">
        <v>98</v>
      </c>
      <c r="H14" s="495" t="s">
        <v>98</v>
      </c>
      <c r="I14" s="492" t="s">
        <v>99</v>
      </c>
      <c r="J14" s="493"/>
      <c r="K14" s="494"/>
    </row>
    <row r="15" spans="1:11" ht="32.25" thickBot="1" x14ac:dyDescent="0.3">
      <c r="A15" s="489"/>
      <c r="B15" s="498"/>
      <c r="C15" s="491"/>
      <c r="D15" s="112" t="s">
        <v>14</v>
      </c>
      <c r="E15" s="112" t="s">
        <v>15</v>
      </c>
      <c r="F15" s="113" t="s">
        <v>16</v>
      </c>
      <c r="G15" s="500"/>
      <c r="H15" s="496"/>
      <c r="I15" s="112" t="s">
        <v>14</v>
      </c>
      <c r="J15" s="112" t="s">
        <v>15</v>
      </c>
      <c r="K15" s="113" t="s">
        <v>16</v>
      </c>
    </row>
    <row r="16" spans="1:11" ht="30" x14ac:dyDescent="0.25">
      <c r="A16" s="348" t="s">
        <v>1079</v>
      </c>
      <c r="B16" s="202">
        <v>30</v>
      </c>
      <c r="C16" s="111">
        <v>18</v>
      </c>
      <c r="D16" s="111">
        <v>187</v>
      </c>
      <c r="E16" s="111">
        <v>0</v>
      </c>
      <c r="F16" s="203">
        <v>61</v>
      </c>
      <c r="G16" s="202">
        <v>30</v>
      </c>
      <c r="H16" s="111">
        <v>10</v>
      </c>
      <c r="I16" s="111">
        <v>96</v>
      </c>
      <c r="J16" s="111">
        <v>0</v>
      </c>
      <c r="K16" s="203">
        <v>94</v>
      </c>
    </row>
    <row r="17" spans="1:11" ht="45" x14ac:dyDescent="0.25">
      <c r="A17" s="348" t="s">
        <v>1080</v>
      </c>
      <c r="B17" s="204">
        <v>10</v>
      </c>
      <c r="C17" s="68">
        <v>7</v>
      </c>
      <c r="D17" s="68">
        <v>55</v>
      </c>
      <c r="E17" s="68">
        <v>0</v>
      </c>
      <c r="F17" s="205">
        <v>0</v>
      </c>
      <c r="G17" s="204">
        <v>10</v>
      </c>
      <c r="H17" s="68">
        <v>8</v>
      </c>
      <c r="I17" s="68">
        <v>41</v>
      </c>
      <c r="J17" s="68">
        <v>0</v>
      </c>
      <c r="K17" s="205">
        <v>5</v>
      </c>
    </row>
    <row r="18" spans="1:11" ht="30" x14ac:dyDescent="0.25">
      <c r="A18" s="348" t="s">
        <v>1081</v>
      </c>
      <c r="B18" s="204">
        <v>31</v>
      </c>
      <c r="C18" s="68">
        <v>18</v>
      </c>
      <c r="D18" s="68">
        <v>147</v>
      </c>
      <c r="E18" s="68">
        <v>0</v>
      </c>
      <c r="F18" s="205">
        <v>19</v>
      </c>
      <c r="G18" s="204">
        <v>12</v>
      </c>
      <c r="H18" s="68">
        <v>8</v>
      </c>
      <c r="I18" s="68">
        <v>42</v>
      </c>
      <c r="J18" s="68">
        <v>272</v>
      </c>
      <c r="K18" s="205">
        <v>26</v>
      </c>
    </row>
    <row r="19" spans="1:11" x14ac:dyDescent="0.25">
      <c r="A19" s="251" t="s">
        <v>1082</v>
      </c>
      <c r="B19" s="206">
        <v>6</v>
      </c>
      <c r="C19" s="45">
        <v>6</v>
      </c>
      <c r="D19" s="45">
        <v>31</v>
      </c>
      <c r="E19" s="45">
        <v>0</v>
      </c>
      <c r="F19" s="207">
        <v>0</v>
      </c>
      <c r="G19" s="206">
        <v>10</v>
      </c>
      <c r="H19" s="45">
        <v>8</v>
      </c>
      <c r="I19" s="45">
        <v>48</v>
      </c>
      <c r="J19" s="45">
        <v>0</v>
      </c>
      <c r="K19" s="207">
        <v>0</v>
      </c>
    </row>
    <row r="20" spans="1:11" x14ac:dyDescent="0.25">
      <c r="A20" s="251" t="s">
        <v>1083</v>
      </c>
      <c r="B20" s="206">
        <v>38</v>
      </c>
      <c r="C20" s="45">
        <v>30</v>
      </c>
      <c r="D20" s="45">
        <v>365</v>
      </c>
      <c r="E20" s="45">
        <v>0</v>
      </c>
      <c r="F20" s="207">
        <v>0</v>
      </c>
      <c r="G20" s="206">
        <v>13</v>
      </c>
      <c r="H20" s="45">
        <v>4</v>
      </c>
      <c r="I20" s="45">
        <v>67</v>
      </c>
      <c r="J20" s="45">
        <v>0</v>
      </c>
      <c r="K20" s="207">
        <v>0</v>
      </c>
    </row>
    <row r="21" spans="1:11" ht="16.5" thickBot="1" x14ac:dyDescent="0.3">
      <c r="A21" s="350" t="s">
        <v>1084</v>
      </c>
      <c r="B21" s="208">
        <v>18</v>
      </c>
      <c r="C21" s="209">
        <v>18</v>
      </c>
      <c r="D21" s="209">
        <v>97</v>
      </c>
      <c r="E21" s="209">
        <v>0</v>
      </c>
      <c r="F21" s="210">
        <v>0</v>
      </c>
      <c r="G21" s="212">
        <v>11</v>
      </c>
      <c r="H21" s="213">
        <v>10</v>
      </c>
      <c r="I21" s="213">
        <v>61</v>
      </c>
      <c r="J21" s="213">
        <v>0</v>
      </c>
      <c r="K21" s="214">
        <v>0</v>
      </c>
    </row>
    <row r="22" spans="1:11" ht="16.5" thickBot="1" x14ac:dyDescent="0.3">
      <c r="A22" s="211" t="s">
        <v>55</v>
      </c>
      <c r="B22" s="192">
        <f>SUM(B16:B21)</f>
        <v>133</v>
      </c>
      <c r="C22" s="190">
        <f>SUM(C16:C21)</f>
        <v>97</v>
      </c>
      <c r="D22" s="190">
        <f>SUM(D16:D21)</f>
        <v>882</v>
      </c>
      <c r="E22" s="190">
        <f t="shared" ref="E22:K22" si="1">SUM(E16:E21)</f>
        <v>0</v>
      </c>
      <c r="F22" s="191">
        <f t="shared" si="1"/>
        <v>80</v>
      </c>
      <c r="G22" s="189">
        <f t="shared" si="1"/>
        <v>86</v>
      </c>
      <c r="H22" s="190">
        <f t="shared" si="1"/>
        <v>48</v>
      </c>
      <c r="I22" s="190">
        <f t="shared" si="1"/>
        <v>355</v>
      </c>
      <c r="J22" s="190">
        <f t="shared" si="1"/>
        <v>272</v>
      </c>
      <c r="K22" s="191">
        <f t="shared" si="1"/>
        <v>125</v>
      </c>
    </row>
    <row r="23" spans="1:11" ht="16.5" thickBot="1" x14ac:dyDescent="0.3">
      <c r="A23" s="61"/>
      <c r="B23" s="59"/>
      <c r="C23" s="66" t="s">
        <v>1078</v>
      </c>
      <c r="D23" s="59"/>
      <c r="E23" s="59"/>
      <c r="F23" s="59"/>
      <c r="G23" s="59"/>
      <c r="H23" s="59"/>
      <c r="I23" s="59"/>
      <c r="J23" s="59"/>
      <c r="K23" s="59"/>
    </row>
    <row r="24" spans="1:11" ht="18.75" customHeight="1" x14ac:dyDescent="0.25">
      <c r="A24" s="215" t="s">
        <v>4</v>
      </c>
      <c r="B24" s="200">
        <f t="shared" ref="B24:K24" si="2">+B11-B22</f>
        <v>25</v>
      </c>
      <c r="C24" s="193">
        <f t="shared" si="2"/>
        <v>21</v>
      </c>
      <c r="D24" s="193">
        <f t="shared" si="2"/>
        <v>-68</v>
      </c>
      <c r="E24" s="193">
        <f t="shared" si="2"/>
        <v>0</v>
      </c>
      <c r="F24" s="194">
        <f t="shared" si="2"/>
        <v>177</v>
      </c>
      <c r="G24" s="200">
        <f t="shared" si="2"/>
        <v>38</v>
      </c>
      <c r="H24" s="193">
        <f t="shared" si="2"/>
        <v>32</v>
      </c>
      <c r="I24" s="193">
        <f t="shared" si="2"/>
        <v>158</v>
      </c>
      <c r="J24" s="193">
        <f t="shared" si="2"/>
        <v>61</v>
      </c>
      <c r="K24" s="194">
        <f t="shared" si="2"/>
        <v>107</v>
      </c>
    </row>
    <row r="25" spans="1:11" ht="20.25" customHeight="1" thickBot="1" x14ac:dyDescent="0.3">
      <c r="A25" s="216" t="s">
        <v>76</v>
      </c>
      <c r="B25" s="201">
        <f t="shared" ref="B25:K25" si="3">+IFERROR(B24/B22,0)*100</f>
        <v>18.796992481203006</v>
      </c>
      <c r="C25" s="195">
        <f t="shared" si="3"/>
        <v>21.649484536082475</v>
      </c>
      <c r="D25" s="195">
        <f t="shared" si="3"/>
        <v>-7.7097505668934234</v>
      </c>
      <c r="E25" s="195">
        <f t="shared" si="3"/>
        <v>0</v>
      </c>
      <c r="F25" s="196">
        <f t="shared" si="3"/>
        <v>221.25</v>
      </c>
      <c r="G25" s="201">
        <f t="shared" si="3"/>
        <v>44.186046511627907</v>
      </c>
      <c r="H25" s="195">
        <f t="shared" si="3"/>
        <v>66.666666666666657</v>
      </c>
      <c r="I25" s="195">
        <f t="shared" si="3"/>
        <v>44.507042253521128</v>
      </c>
      <c r="J25" s="195">
        <f t="shared" si="3"/>
        <v>22.426470588235293</v>
      </c>
      <c r="K25" s="196">
        <f t="shared" si="3"/>
        <v>85.6</v>
      </c>
    </row>
    <row r="26" spans="1:11" x14ac:dyDescent="0.25">
      <c r="J26" s="17"/>
      <c r="K26" s="17"/>
    </row>
  </sheetData>
  <mergeCells count="15">
    <mergeCell ref="A1:K1"/>
    <mergeCell ref="A14:A15"/>
    <mergeCell ref="C14:C15"/>
    <mergeCell ref="D14:F14"/>
    <mergeCell ref="H14:H15"/>
    <mergeCell ref="I14:K14"/>
    <mergeCell ref="B14:B15"/>
    <mergeCell ref="G14:G15"/>
    <mergeCell ref="I3:K3"/>
    <mergeCell ref="A3:A4"/>
    <mergeCell ref="C3:C4"/>
    <mergeCell ref="D3:F3"/>
    <mergeCell ref="H3:H4"/>
    <mergeCell ref="B3:B4"/>
    <mergeCell ref="G3:G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1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zoomScaleNormal="100" zoomScaleSheetLayoutView="100" workbookViewId="0">
      <selection sqref="A1:K7"/>
    </sheetView>
  </sheetViews>
  <sheetFormatPr defaultRowHeight="15.75" x14ac:dyDescent="0.25"/>
  <cols>
    <col min="1" max="1" width="12.625" customWidth="1"/>
    <col min="2" max="2" width="12.375" customWidth="1"/>
    <col min="3" max="3" width="10" customWidth="1"/>
    <col min="4" max="4" width="9.875" customWidth="1"/>
    <col min="5" max="5" width="8.5" customWidth="1"/>
    <col min="6" max="6" width="13" customWidth="1"/>
    <col min="7" max="7" width="9.875" customWidth="1"/>
    <col min="8" max="8" width="10.5" customWidth="1"/>
    <col min="9" max="9" width="9.75" customWidth="1"/>
    <col min="10" max="10" width="13.5" customWidth="1"/>
    <col min="11" max="11" width="11.375" customWidth="1"/>
  </cols>
  <sheetData>
    <row r="1" spans="1:12" ht="45" customHeight="1" x14ac:dyDescent="0.25">
      <c r="A1" s="453" t="s">
        <v>271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</row>
    <row r="2" spans="1:12" ht="107.25" customHeight="1" x14ac:dyDescent="0.25">
      <c r="A2" s="20" t="s">
        <v>100</v>
      </c>
      <c r="B2" s="20" t="s">
        <v>101</v>
      </c>
      <c r="C2" s="42" t="s">
        <v>221</v>
      </c>
      <c r="D2" s="20" t="s">
        <v>220</v>
      </c>
      <c r="E2" s="42" t="s">
        <v>221</v>
      </c>
      <c r="F2" s="42" t="s">
        <v>154</v>
      </c>
      <c r="G2" s="42" t="s">
        <v>217</v>
      </c>
      <c r="H2" s="42" t="s">
        <v>155</v>
      </c>
      <c r="I2" s="42" t="s">
        <v>217</v>
      </c>
      <c r="J2" s="42" t="s">
        <v>156</v>
      </c>
      <c r="K2" s="42" t="s">
        <v>217</v>
      </c>
      <c r="L2" s="1"/>
    </row>
    <row r="3" spans="1:12" ht="21" customHeight="1" x14ac:dyDescent="0.25">
      <c r="A3" s="31" t="s">
        <v>175</v>
      </c>
      <c r="B3" s="2">
        <v>1452</v>
      </c>
      <c r="C3" s="2">
        <v>1103</v>
      </c>
      <c r="D3" s="2">
        <v>1411</v>
      </c>
      <c r="E3" s="2">
        <v>1071</v>
      </c>
      <c r="F3" s="2">
        <v>488</v>
      </c>
      <c r="G3" s="2">
        <v>292</v>
      </c>
      <c r="H3" s="2">
        <v>56</v>
      </c>
      <c r="I3" s="2">
        <v>33</v>
      </c>
      <c r="J3" s="2">
        <v>10</v>
      </c>
      <c r="K3" s="2">
        <v>4</v>
      </c>
    </row>
    <row r="4" spans="1:12" ht="24.75" customHeight="1" x14ac:dyDescent="0.25">
      <c r="A4" s="31" t="s">
        <v>176</v>
      </c>
      <c r="B4" s="2">
        <v>895</v>
      </c>
      <c r="C4" s="2">
        <v>725</v>
      </c>
      <c r="D4" s="2">
        <v>878</v>
      </c>
      <c r="E4" s="2">
        <v>714</v>
      </c>
      <c r="F4" s="2">
        <v>382</v>
      </c>
      <c r="G4" s="2">
        <v>225</v>
      </c>
      <c r="H4" s="2">
        <v>6</v>
      </c>
      <c r="I4" s="2">
        <v>1</v>
      </c>
      <c r="J4" s="2">
        <v>5</v>
      </c>
      <c r="K4" s="2">
        <v>1</v>
      </c>
    </row>
    <row r="5" spans="1:12" ht="19.5" customHeight="1" x14ac:dyDescent="0.25">
      <c r="A5" s="31" t="s">
        <v>177</v>
      </c>
      <c r="B5" s="2">
        <v>60</v>
      </c>
      <c r="C5" s="2">
        <v>29</v>
      </c>
      <c r="D5" s="2">
        <v>60</v>
      </c>
      <c r="E5" s="2">
        <v>29</v>
      </c>
      <c r="F5" s="2">
        <v>53</v>
      </c>
      <c r="G5" s="2">
        <v>22</v>
      </c>
      <c r="H5" s="2">
        <v>2</v>
      </c>
      <c r="I5" s="2">
        <v>1</v>
      </c>
      <c r="J5" s="2">
        <v>2</v>
      </c>
      <c r="K5" s="2">
        <v>0</v>
      </c>
    </row>
    <row r="6" spans="1:12" ht="21" customHeight="1" x14ac:dyDescent="0.25">
      <c r="A6" s="40" t="s">
        <v>178</v>
      </c>
      <c r="B6" s="2">
        <v>54</v>
      </c>
      <c r="C6" s="2">
        <v>36</v>
      </c>
      <c r="D6" s="2">
        <v>51</v>
      </c>
      <c r="E6" s="2">
        <v>35</v>
      </c>
      <c r="F6" s="2">
        <v>19</v>
      </c>
      <c r="G6" s="2">
        <v>13</v>
      </c>
      <c r="H6" s="2">
        <v>2</v>
      </c>
      <c r="I6" s="2">
        <v>0</v>
      </c>
      <c r="J6" s="2">
        <v>2</v>
      </c>
      <c r="K6" s="2">
        <v>0</v>
      </c>
    </row>
    <row r="7" spans="1:12" ht="18.75" customHeight="1" x14ac:dyDescent="0.25">
      <c r="A7" s="126" t="s">
        <v>55</v>
      </c>
      <c r="B7" s="50">
        <f>SUM(B3:B6)</f>
        <v>2461</v>
      </c>
      <c r="C7" s="50">
        <f>SUM(C3:C6)</f>
        <v>1893</v>
      </c>
      <c r="D7" s="50">
        <f>SUM(D3:D6)</f>
        <v>2400</v>
      </c>
      <c r="E7" s="50">
        <f>SUM(E3:E6)</f>
        <v>1849</v>
      </c>
      <c r="F7" s="50">
        <f t="shared" ref="F7:K7" si="0">SUM(F3:F6)</f>
        <v>942</v>
      </c>
      <c r="G7" s="50">
        <f t="shared" si="0"/>
        <v>552</v>
      </c>
      <c r="H7" s="50">
        <f t="shared" si="0"/>
        <v>66</v>
      </c>
      <c r="I7" s="50">
        <f t="shared" si="0"/>
        <v>35</v>
      </c>
      <c r="J7" s="50">
        <f t="shared" si="0"/>
        <v>19</v>
      </c>
      <c r="K7" s="50">
        <f t="shared" si="0"/>
        <v>5</v>
      </c>
    </row>
    <row r="8" spans="1:12" x14ac:dyDescent="0.25">
      <c r="H8" s="17"/>
      <c r="I8" s="17"/>
      <c r="J8" s="17"/>
      <c r="K8" s="17"/>
    </row>
    <row r="9" spans="1:12" x14ac:dyDescent="0.25">
      <c r="A9" s="17"/>
    </row>
  </sheetData>
  <mergeCells count="1">
    <mergeCell ref="A1:K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5" verticalDpi="4294967295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view="pageBreakPreview" zoomScaleNormal="100" zoomScaleSheetLayoutView="100" workbookViewId="0">
      <selection sqref="A1:K23"/>
    </sheetView>
  </sheetViews>
  <sheetFormatPr defaultRowHeight="15.75" x14ac:dyDescent="0.25"/>
  <cols>
    <col min="1" max="2" width="10.625" customWidth="1"/>
    <col min="3" max="3" width="12" customWidth="1"/>
    <col min="4" max="11" width="10.625" customWidth="1"/>
  </cols>
  <sheetData>
    <row r="1" spans="1:11" ht="32.25" customHeight="1" x14ac:dyDescent="0.25">
      <c r="A1" s="505" t="s">
        <v>272</v>
      </c>
      <c r="B1" s="506"/>
      <c r="C1" s="506"/>
      <c r="D1" s="506"/>
      <c r="E1" s="506"/>
      <c r="F1" s="506"/>
      <c r="G1" s="506"/>
      <c r="H1" s="506"/>
      <c r="I1" s="506"/>
      <c r="J1" s="506"/>
      <c r="K1" s="506"/>
    </row>
    <row r="2" spans="1:11" ht="17.25" customHeight="1" thickBot="1" x14ac:dyDescent="0.3">
      <c r="A2" s="70" t="s">
        <v>273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81.75" customHeight="1" thickBot="1" x14ac:dyDescent="0.3">
      <c r="A3" s="117" t="s">
        <v>102</v>
      </c>
      <c r="B3" s="118" t="s">
        <v>5</v>
      </c>
      <c r="C3" s="118" t="s">
        <v>6</v>
      </c>
      <c r="D3" s="119" t="s">
        <v>7</v>
      </c>
      <c r="E3" s="118" t="s">
        <v>8</v>
      </c>
      <c r="F3" s="118" t="s">
        <v>9</v>
      </c>
      <c r="G3" s="118" t="s">
        <v>10</v>
      </c>
      <c r="H3" s="118" t="s">
        <v>212</v>
      </c>
      <c r="I3" s="118" t="s">
        <v>213</v>
      </c>
      <c r="J3" s="120" t="s">
        <v>103</v>
      </c>
      <c r="K3" s="121" t="s">
        <v>55</v>
      </c>
    </row>
    <row r="4" spans="1:11" x14ac:dyDescent="0.25">
      <c r="A4" s="71" t="s">
        <v>282</v>
      </c>
      <c r="B4" s="71">
        <v>7</v>
      </c>
      <c r="C4" s="71">
        <v>20</v>
      </c>
      <c r="D4" s="71">
        <v>5</v>
      </c>
      <c r="E4" s="71">
        <v>44</v>
      </c>
      <c r="F4" s="71">
        <v>0</v>
      </c>
      <c r="G4" s="71">
        <v>0</v>
      </c>
      <c r="H4" s="71">
        <v>40</v>
      </c>
      <c r="I4" s="71">
        <v>0</v>
      </c>
      <c r="J4" s="71">
        <v>260</v>
      </c>
      <c r="K4" s="71">
        <f>SUM(B4:J4)</f>
        <v>376</v>
      </c>
    </row>
    <row r="5" spans="1:11" x14ac:dyDescent="0.25">
      <c r="A5" s="45" t="s">
        <v>283</v>
      </c>
      <c r="B5" s="45">
        <v>7</v>
      </c>
      <c r="C5" s="45">
        <v>4</v>
      </c>
      <c r="D5" s="45">
        <v>4</v>
      </c>
      <c r="E5" s="45">
        <v>6</v>
      </c>
      <c r="F5" s="45">
        <v>1</v>
      </c>
      <c r="G5" s="45">
        <v>0</v>
      </c>
      <c r="H5" s="45">
        <v>19</v>
      </c>
      <c r="I5" s="45">
        <v>0</v>
      </c>
      <c r="J5" s="45">
        <v>138</v>
      </c>
      <c r="K5" s="45">
        <f>SUM(B5:J5)</f>
        <v>179</v>
      </c>
    </row>
    <row r="6" spans="1:11" x14ac:dyDescent="0.25">
      <c r="A6" s="45" t="s">
        <v>286</v>
      </c>
      <c r="B6" s="45">
        <v>4</v>
      </c>
      <c r="C6" s="45">
        <v>1</v>
      </c>
      <c r="D6" s="45">
        <v>15</v>
      </c>
      <c r="E6" s="45">
        <v>1</v>
      </c>
      <c r="F6" s="45">
        <v>1</v>
      </c>
      <c r="G6" s="45">
        <v>0</v>
      </c>
      <c r="H6" s="45">
        <v>3</v>
      </c>
      <c r="I6" s="45">
        <v>1</v>
      </c>
      <c r="J6" s="45">
        <v>186</v>
      </c>
      <c r="K6" s="45">
        <f>SUM(B6:J6)</f>
        <v>212</v>
      </c>
    </row>
    <row r="7" spans="1:11" x14ac:dyDescent="0.25">
      <c r="A7" s="45" t="s">
        <v>288</v>
      </c>
      <c r="B7" s="45">
        <v>35</v>
      </c>
      <c r="C7" s="45">
        <v>30</v>
      </c>
      <c r="D7" s="45">
        <v>21</v>
      </c>
      <c r="E7" s="45">
        <v>4</v>
      </c>
      <c r="F7" s="45">
        <v>4</v>
      </c>
      <c r="G7" s="45">
        <v>0</v>
      </c>
      <c r="H7" s="45">
        <v>57</v>
      </c>
      <c r="I7" s="45">
        <v>1</v>
      </c>
      <c r="J7" s="45">
        <v>655</v>
      </c>
      <c r="K7" s="45">
        <f>SUM(B7:J7)</f>
        <v>807</v>
      </c>
    </row>
    <row r="8" spans="1:11" x14ac:dyDescent="0.25">
      <c r="A8" s="45" t="s">
        <v>290</v>
      </c>
      <c r="B8" s="45">
        <v>8</v>
      </c>
      <c r="C8" s="45">
        <v>6</v>
      </c>
      <c r="D8" s="45">
        <v>6</v>
      </c>
      <c r="E8" s="45">
        <v>2</v>
      </c>
      <c r="F8" s="45">
        <v>0</v>
      </c>
      <c r="G8" s="45">
        <v>0</v>
      </c>
      <c r="H8" s="45">
        <v>39</v>
      </c>
      <c r="I8" s="45">
        <v>0</v>
      </c>
      <c r="J8" s="45">
        <v>280</v>
      </c>
      <c r="K8" s="45">
        <f>SUM(B8:J8)</f>
        <v>341</v>
      </c>
    </row>
    <row r="9" spans="1:11" x14ac:dyDescent="0.2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</row>
    <row r="10" spans="1:11" x14ac:dyDescent="0.25">
      <c r="A10" s="50" t="s">
        <v>55</v>
      </c>
      <c r="B10" s="50">
        <f>SUM(B4:B9)</f>
        <v>61</v>
      </c>
      <c r="C10" s="50">
        <f t="shared" ref="C10:J10" si="0">SUM(C4:C9)</f>
        <v>61</v>
      </c>
      <c r="D10" s="50">
        <f t="shared" si="0"/>
        <v>51</v>
      </c>
      <c r="E10" s="50">
        <f t="shared" si="0"/>
        <v>57</v>
      </c>
      <c r="F10" s="50">
        <f t="shared" si="0"/>
        <v>6</v>
      </c>
      <c r="G10" s="50">
        <f t="shared" si="0"/>
        <v>0</v>
      </c>
      <c r="H10" s="50">
        <f t="shared" si="0"/>
        <v>158</v>
      </c>
      <c r="I10" s="50">
        <f t="shared" si="0"/>
        <v>2</v>
      </c>
      <c r="J10" s="50">
        <f t="shared" si="0"/>
        <v>1519</v>
      </c>
      <c r="K10" s="50">
        <f>SUM(K4:K9)</f>
        <v>1915</v>
      </c>
    </row>
    <row r="11" spans="1:11" ht="9.75" customHeight="1" x14ac:dyDescent="0.25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</row>
    <row r="12" spans="1:11" ht="16.5" thickBot="1" x14ac:dyDescent="0.3">
      <c r="A12" s="70" t="s">
        <v>226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</row>
    <row r="13" spans="1:11" ht="79.5" thickBot="1" x14ac:dyDescent="0.3">
      <c r="A13" s="117" t="s">
        <v>102</v>
      </c>
      <c r="B13" s="118" t="s">
        <v>5</v>
      </c>
      <c r="C13" s="118" t="s">
        <v>6</v>
      </c>
      <c r="D13" s="119" t="s">
        <v>7</v>
      </c>
      <c r="E13" s="118" t="s">
        <v>8</v>
      </c>
      <c r="F13" s="118" t="s">
        <v>9</v>
      </c>
      <c r="G13" s="118" t="s">
        <v>10</v>
      </c>
      <c r="H13" s="118" t="s">
        <v>212</v>
      </c>
      <c r="I13" s="118" t="s">
        <v>213</v>
      </c>
      <c r="J13" s="120" t="s">
        <v>103</v>
      </c>
      <c r="K13" s="121" t="s">
        <v>55</v>
      </c>
    </row>
    <row r="14" spans="1:11" x14ac:dyDescent="0.25">
      <c r="A14" s="71" t="s">
        <v>282</v>
      </c>
      <c r="B14" s="71">
        <v>5</v>
      </c>
      <c r="C14" s="71">
        <v>12</v>
      </c>
      <c r="D14" s="71">
        <v>8</v>
      </c>
      <c r="E14" s="71">
        <v>39</v>
      </c>
      <c r="F14" s="71">
        <v>2</v>
      </c>
      <c r="G14" s="71">
        <v>0</v>
      </c>
      <c r="H14" s="71">
        <v>46</v>
      </c>
      <c r="I14" s="71">
        <v>0</v>
      </c>
      <c r="J14" s="71">
        <v>281</v>
      </c>
      <c r="K14" s="71">
        <f>SUM(B14:J14)</f>
        <v>393</v>
      </c>
    </row>
    <row r="15" spans="1:11" x14ac:dyDescent="0.25">
      <c r="A15" s="45" t="s">
        <v>283</v>
      </c>
      <c r="B15" s="45">
        <v>8</v>
      </c>
      <c r="C15" s="45">
        <v>14</v>
      </c>
      <c r="D15" s="45">
        <v>11</v>
      </c>
      <c r="E15" s="45">
        <v>11</v>
      </c>
      <c r="F15" s="45">
        <v>0</v>
      </c>
      <c r="G15" s="45">
        <v>0</v>
      </c>
      <c r="H15" s="45">
        <v>10</v>
      </c>
      <c r="I15" s="45">
        <v>0</v>
      </c>
      <c r="J15" s="45">
        <v>187</v>
      </c>
      <c r="K15" s="71">
        <f>SUM(B15:J15)</f>
        <v>241</v>
      </c>
    </row>
    <row r="16" spans="1:11" x14ac:dyDescent="0.25">
      <c r="A16" s="45" t="s">
        <v>286</v>
      </c>
      <c r="B16" s="45">
        <v>0</v>
      </c>
      <c r="C16" s="45">
        <v>4</v>
      </c>
      <c r="D16" s="45">
        <v>6</v>
      </c>
      <c r="E16" s="45">
        <v>1</v>
      </c>
      <c r="F16" s="45">
        <v>0</v>
      </c>
      <c r="G16" s="45">
        <v>0</v>
      </c>
      <c r="H16" s="45">
        <v>8</v>
      </c>
      <c r="I16" s="45">
        <v>0</v>
      </c>
      <c r="J16" s="45">
        <v>148</v>
      </c>
      <c r="K16" s="71">
        <f>SUM(B16:J16)</f>
        <v>167</v>
      </c>
    </row>
    <row r="17" spans="1:11" x14ac:dyDescent="0.25">
      <c r="A17" s="45" t="s">
        <v>288</v>
      </c>
      <c r="B17" s="45">
        <v>23</v>
      </c>
      <c r="C17" s="45">
        <v>21</v>
      </c>
      <c r="D17" s="45">
        <v>28</v>
      </c>
      <c r="E17" s="45">
        <v>2</v>
      </c>
      <c r="F17" s="45">
        <v>5</v>
      </c>
      <c r="G17" s="45">
        <v>1</v>
      </c>
      <c r="H17" s="45">
        <v>78</v>
      </c>
      <c r="I17" s="45">
        <v>2</v>
      </c>
      <c r="J17" s="45">
        <v>631</v>
      </c>
      <c r="K17" s="71">
        <f>SUM(B17:J17)</f>
        <v>791</v>
      </c>
    </row>
    <row r="18" spans="1:11" x14ac:dyDescent="0.25">
      <c r="A18" s="45" t="s">
        <v>290</v>
      </c>
      <c r="B18" s="45">
        <v>11</v>
      </c>
      <c r="C18" s="45">
        <v>11</v>
      </c>
      <c r="D18" s="45">
        <v>10</v>
      </c>
      <c r="E18" s="45">
        <v>2</v>
      </c>
      <c r="F18" s="45">
        <v>2</v>
      </c>
      <c r="G18" s="45">
        <v>0</v>
      </c>
      <c r="H18" s="45">
        <v>21</v>
      </c>
      <c r="I18" s="45">
        <v>0</v>
      </c>
      <c r="J18" s="45">
        <v>255</v>
      </c>
      <c r="K18" s="71">
        <f>SUM(B18:J18)</f>
        <v>312</v>
      </c>
    </row>
    <row r="19" spans="1:11" x14ac:dyDescent="0.25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25">
      <c r="A20" s="50" t="s">
        <v>55</v>
      </c>
      <c r="B20" s="50">
        <f>SUM(B14:B19)</f>
        <v>47</v>
      </c>
      <c r="C20" s="50">
        <f t="shared" ref="C20:K20" si="1">SUM(C14:C19)</f>
        <v>62</v>
      </c>
      <c r="D20" s="50">
        <f t="shared" si="1"/>
        <v>63</v>
      </c>
      <c r="E20" s="50">
        <f t="shared" si="1"/>
        <v>55</v>
      </c>
      <c r="F20" s="50">
        <f t="shared" si="1"/>
        <v>9</v>
      </c>
      <c r="G20" s="50">
        <f t="shared" si="1"/>
        <v>1</v>
      </c>
      <c r="H20" s="50">
        <f t="shared" si="1"/>
        <v>163</v>
      </c>
      <c r="I20" s="50">
        <f t="shared" si="1"/>
        <v>2</v>
      </c>
      <c r="J20" s="50">
        <f t="shared" si="1"/>
        <v>1502</v>
      </c>
      <c r="K20" s="50">
        <f t="shared" si="1"/>
        <v>1904</v>
      </c>
    </row>
    <row r="21" spans="1:11" ht="6" customHeight="1" x14ac:dyDescent="0.25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</row>
    <row r="22" spans="1:11" ht="17.25" customHeight="1" x14ac:dyDescent="0.25">
      <c r="A22" s="50" t="s">
        <v>179</v>
      </c>
      <c r="B22" s="50">
        <f>+B10-B20</f>
        <v>14</v>
      </c>
      <c r="C22" s="50">
        <f t="shared" ref="C22:K22" si="2">+C10-C20</f>
        <v>-1</v>
      </c>
      <c r="D22" s="50">
        <f t="shared" si="2"/>
        <v>-12</v>
      </c>
      <c r="E22" s="50">
        <f t="shared" si="2"/>
        <v>2</v>
      </c>
      <c r="F22" s="50">
        <f t="shared" si="2"/>
        <v>-3</v>
      </c>
      <c r="G22" s="50">
        <f t="shared" si="2"/>
        <v>-1</v>
      </c>
      <c r="H22" s="50">
        <f t="shared" si="2"/>
        <v>-5</v>
      </c>
      <c r="I22" s="50">
        <f t="shared" si="2"/>
        <v>0</v>
      </c>
      <c r="J22" s="50">
        <f t="shared" si="2"/>
        <v>17</v>
      </c>
      <c r="K22" s="50">
        <f t="shared" si="2"/>
        <v>11</v>
      </c>
    </row>
    <row r="23" spans="1:11" ht="18" customHeight="1" x14ac:dyDescent="0.25">
      <c r="A23" s="72" t="s">
        <v>174</v>
      </c>
      <c r="B23" s="131">
        <f t="shared" ref="B23:K23" si="3">+IFERROR(B22/B20,0)*100</f>
        <v>29.787234042553191</v>
      </c>
      <c r="C23" s="131">
        <f t="shared" si="3"/>
        <v>-1.6129032258064515</v>
      </c>
      <c r="D23" s="131">
        <f t="shared" si="3"/>
        <v>-19.047619047619047</v>
      </c>
      <c r="E23" s="131">
        <f t="shared" si="3"/>
        <v>3.6363636363636362</v>
      </c>
      <c r="F23" s="131">
        <f t="shared" si="3"/>
        <v>-33.333333333333329</v>
      </c>
      <c r="G23" s="131">
        <f t="shared" si="3"/>
        <v>-100</v>
      </c>
      <c r="H23" s="131">
        <f t="shared" si="3"/>
        <v>-3.0674846625766872</v>
      </c>
      <c r="I23" s="131">
        <f t="shared" si="3"/>
        <v>0</v>
      </c>
      <c r="J23" s="131">
        <f t="shared" si="3"/>
        <v>1.1318242343541944</v>
      </c>
      <c r="K23" s="131">
        <f t="shared" si="3"/>
        <v>0.57773109243697485</v>
      </c>
    </row>
    <row r="24" spans="1:11" x14ac:dyDescent="0.25">
      <c r="J24" s="17"/>
      <c r="K24" s="17"/>
    </row>
  </sheetData>
  <mergeCells count="1">
    <mergeCell ref="A1:K1"/>
  </mergeCells>
  <phoneticPr fontId="2" type="noConversion"/>
  <pageMargins left="0.75" right="0.75" top="1" bottom="1" header="0.4921259845" footer="0.4921259845"/>
  <pageSetup paperSize="9" scale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view="pageBreakPreview" zoomScaleNormal="100" zoomScaleSheetLayoutView="100" workbookViewId="0">
      <pane xSplit="27120" topLeftCell="O1"/>
      <selection sqref="A1:D23"/>
      <selection pane="topRight" activeCell="A10" sqref="A10"/>
    </sheetView>
  </sheetViews>
  <sheetFormatPr defaultRowHeight="15.75" x14ac:dyDescent="0.25"/>
  <cols>
    <col min="1" max="1" width="22.5" customWidth="1"/>
    <col min="2" max="4" width="12.625" customWidth="1"/>
  </cols>
  <sheetData>
    <row r="1" spans="1:11" ht="38.25" customHeight="1" x14ac:dyDescent="0.3">
      <c r="A1" s="507" t="s">
        <v>274</v>
      </c>
      <c r="B1" s="507"/>
      <c r="C1" s="507"/>
      <c r="D1" s="507"/>
      <c r="E1" s="23"/>
      <c r="F1" s="23"/>
      <c r="G1" s="23"/>
      <c r="H1" s="23"/>
      <c r="I1" s="23"/>
    </row>
    <row r="2" spans="1:11" ht="19.5" thickBot="1" x14ac:dyDescent="0.35">
      <c r="A2" s="49" t="s">
        <v>273</v>
      </c>
      <c r="B2" s="23"/>
      <c r="C2" s="23"/>
      <c r="D2" s="23"/>
      <c r="E2" s="23"/>
      <c r="F2" s="23"/>
      <c r="G2" s="23"/>
      <c r="H2" s="23"/>
      <c r="I2" s="23"/>
    </row>
    <row r="3" spans="1:11" ht="16.5" thickBot="1" x14ac:dyDescent="0.3">
      <c r="A3" s="122" t="s">
        <v>104</v>
      </c>
      <c r="B3" s="87" t="s">
        <v>11</v>
      </c>
      <c r="C3" s="87" t="s">
        <v>13</v>
      </c>
      <c r="D3" s="114" t="s">
        <v>12</v>
      </c>
      <c r="E3" s="10"/>
      <c r="F3" s="10"/>
      <c r="G3" s="10"/>
      <c r="H3" s="11"/>
      <c r="I3" s="11"/>
      <c r="K3" s="7"/>
    </row>
    <row r="4" spans="1:11" x14ac:dyDescent="0.25">
      <c r="A4" s="320" t="s">
        <v>282</v>
      </c>
      <c r="B4" s="75">
        <v>0</v>
      </c>
      <c r="C4" s="75">
        <v>0</v>
      </c>
      <c r="D4" s="75">
        <v>0</v>
      </c>
      <c r="E4" s="7"/>
      <c r="F4" s="7"/>
      <c r="G4" s="7"/>
      <c r="H4" s="7"/>
      <c r="I4" s="7"/>
      <c r="K4" s="7"/>
    </row>
    <row r="5" spans="1:11" x14ac:dyDescent="0.25">
      <c r="A5" s="321" t="s">
        <v>283</v>
      </c>
      <c r="B5" s="2">
        <v>0</v>
      </c>
      <c r="C5" s="2">
        <v>0</v>
      </c>
      <c r="D5" s="2">
        <v>0</v>
      </c>
      <c r="E5" s="7"/>
      <c r="F5" s="7"/>
      <c r="G5" s="7"/>
      <c r="H5" s="7"/>
      <c r="I5" s="7"/>
      <c r="K5" s="8"/>
    </row>
    <row r="6" spans="1:11" x14ac:dyDescent="0.25">
      <c r="A6" s="321" t="s">
        <v>286</v>
      </c>
      <c r="B6" s="2">
        <v>0</v>
      </c>
      <c r="C6" s="2">
        <v>0</v>
      </c>
      <c r="D6" s="2">
        <v>0</v>
      </c>
      <c r="E6" s="7"/>
      <c r="F6" s="7"/>
      <c r="G6" s="7"/>
      <c r="H6" s="7"/>
      <c r="I6" s="7"/>
      <c r="K6" s="8"/>
    </row>
    <row r="7" spans="1:11" x14ac:dyDescent="0.25">
      <c r="A7" s="321" t="s">
        <v>288</v>
      </c>
      <c r="B7" s="2">
        <v>0</v>
      </c>
      <c r="C7" s="2">
        <v>0</v>
      </c>
      <c r="D7" s="2">
        <v>0</v>
      </c>
      <c r="E7" s="7"/>
      <c r="F7" s="7"/>
      <c r="G7" s="7"/>
      <c r="H7" s="7"/>
      <c r="I7" s="7"/>
      <c r="K7" s="8"/>
    </row>
    <row r="8" spans="1:11" x14ac:dyDescent="0.25">
      <c r="A8" s="321" t="s">
        <v>290</v>
      </c>
      <c r="B8" s="2">
        <v>46</v>
      </c>
      <c r="C8" s="2">
        <v>21</v>
      </c>
      <c r="D8" s="2">
        <v>8</v>
      </c>
      <c r="E8" s="7"/>
      <c r="F8" s="7"/>
      <c r="G8" s="7"/>
      <c r="H8" s="7"/>
      <c r="I8" s="7"/>
      <c r="K8" s="8"/>
    </row>
    <row r="9" spans="1:11" x14ac:dyDescent="0.25">
      <c r="A9" s="2"/>
      <c r="B9" s="2"/>
      <c r="C9" s="2"/>
      <c r="D9" s="2"/>
      <c r="E9" s="7"/>
      <c r="F9" s="7"/>
      <c r="G9" s="7"/>
      <c r="H9" s="7"/>
      <c r="I9" s="7"/>
      <c r="K9" s="8"/>
    </row>
    <row r="10" spans="1:11" x14ac:dyDescent="0.25">
      <c r="A10" s="50" t="s">
        <v>55</v>
      </c>
      <c r="B10" s="50">
        <f>SUM(B4:B9)</f>
        <v>46</v>
      </c>
      <c r="C10" s="50">
        <f>SUM(C4:C9)</f>
        <v>21</v>
      </c>
      <c r="D10" s="50">
        <f>SUM(D4:D9)</f>
        <v>8</v>
      </c>
      <c r="E10" s="7"/>
      <c r="F10" s="7"/>
      <c r="G10" s="7"/>
      <c r="H10" s="7"/>
      <c r="I10" s="7"/>
      <c r="K10" s="8"/>
    </row>
    <row r="11" spans="1:11" x14ac:dyDescent="0.25">
      <c r="A11" s="7"/>
      <c r="B11" s="7"/>
      <c r="C11" s="7"/>
      <c r="D11" s="7"/>
      <c r="E11" s="7"/>
      <c r="F11" s="7"/>
      <c r="G11" s="7"/>
      <c r="H11" s="7"/>
      <c r="I11" s="7"/>
      <c r="K11" s="8"/>
    </row>
    <row r="12" spans="1:11" ht="16.5" thickBot="1" x14ac:dyDescent="0.3">
      <c r="A12" s="49" t="s">
        <v>226</v>
      </c>
      <c r="B12" s="7"/>
      <c r="C12" s="7"/>
      <c r="D12" s="7"/>
      <c r="E12" s="7"/>
      <c r="F12" s="7"/>
      <c r="G12" s="7"/>
      <c r="H12" s="7"/>
      <c r="I12" s="7"/>
      <c r="K12" s="8"/>
    </row>
    <row r="13" spans="1:11" ht="16.5" thickBot="1" x14ac:dyDescent="0.3">
      <c r="A13" s="122" t="s">
        <v>104</v>
      </c>
      <c r="B13" s="87" t="s">
        <v>11</v>
      </c>
      <c r="C13" s="87" t="s">
        <v>13</v>
      </c>
      <c r="D13" s="114" t="s">
        <v>12</v>
      </c>
      <c r="E13" s="7"/>
      <c r="F13" s="7"/>
      <c r="G13" s="7"/>
      <c r="H13" s="7"/>
      <c r="I13" s="7"/>
      <c r="K13" s="8"/>
    </row>
    <row r="14" spans="1:11" x14ac:dyDescent="0.25">
      <c r="A14" s="320" t="s">
        <v>282</v>
      </c>
      <c r="B14" s="75">
        <v>0</v>
      </c>
      <c r="C14" s="75">
        <v>0</v>
      </c>
      <c r="D14" s="75">
        <v>0</v>
      </c>
      <c r="E14" s="7"/>
      <c r="F14" s="7"/>
      <c r="G14" s="7"/>
      <c r="H14" s="7"/>
      <c r="I14" s="7"/>
      <c r="K14" s="8"/>
    </row>
    <row r="15" spans="1:11" x14ac:dyDescent="0.25">
      <c r="A15" s="321" t="s">
        <v>283</v>
      </c>
      <c r="B15" s="2">
        <v>0</v>
      </c>
      <c r="C15" s="2">
        <v>0</v>
      </c>
      <c r="D15" s="2">
        <v>0</v>
      </c>
      <c r="E15" s="7"/>
      <c r="F15" s="7"/>
      <c r="G15" s="7"/>
      <c r="H15" s="7"/>
      <c r="I15" s="7"/>
      <c r="K15" s="8"/>
    </row>
    <row r="16" spans="1:11" x14ac:dyDescent="0.25">
      <c r="A16" s="321" t="s">
        <v>286</v>
      </c>
      <c r="B16" s="2">
        <v>0</v>
      </c>
      <c r="C16" s="2">
        <v>0</v>
      </c>
      <c r="D16" s="2">
        <v>0</v>
      </c>
      <c r="E16" s="7"/>
      <c r="F16" s="7"/>
      <c r="G16" s="7"/>
      <c r="H16" s="7"/>
      <c r="I16" s="7"/>
      <c r="K16" s="8"/>
    </row>
    <row r="17" spans="1:11" x14ac:dyDescent="0.25">
      <c r="A17" s="321" t="s">
        <v>288</v>
      </c>
      <c r="B17" s="2">
        <v>0</v>
      </c>
      <c r="C17" s="2">
        <v>0</v>
      </c>
      <c r="D17" s="2">
        <v>0</v>
      </c>
      <c r="E17" s="7"/>
      <c r="F17" s="7"/>
      <c r="G17" s="7"/>
      <c r="H17" s="7"/>
      <c r="I17" s="7"/>
      <c r="K17" s="8"/>
    </row>
    <row r="18" spans="1:11" x14ac:dyDescent="0.25">
      <c r="A18" s="321" t="s">
        <v>290</v>
      </c>
      <c r="B18" s="2">
        <v>47</v>
      </c>
      <c r="C18" s="2">
        <v>19</v>
      </c>
      <c r="D18" s="2">
        <v>8</v>
      </c>
      <c r="E18" s="7"/>
      <c r="F18" s="7"/>
      <c r="G18" s="7"/>
      <c r="H18" s="7"/>
      <c r="I18" s="7"/>
      <c r="K18" s="8"/>
    </row>
    <row r="19" spans="1:11" x14ac:dyDescent="0.25">
      <c r="A19" s="2"/>
      <c r="B19" s="2"/>
      <c r="C19" s="2"/>
      <c r="D19" s="2"/>
      <c r="E19" s="7"/>
      <c r="F19" s="7"/>
      <c r="G19" s="7"/>
      <c r="H19" s="7"/>
      <c r="I19" s="7"/>
      <c r="K19" s="8"/>
    </row>
    <row r="20" spans="1:11" x14ac:dyDescent="0.25">
      <c r="A20" s="50" t="s">
        <v>55</v>
      </c>
      <c r="B20" s="50">
        <f>SUM(B14:B19)</f>
        <v>47</v>
      </c>
      <c r="C20" s="50">
        <f>SUM(C14:C19)</f>
        <v>19</v>
      </c>
      <c r="D20" s="50">
        <f>SUM(D14:D19)</f>
        <v>8</v>
      </c>
      <c r="E20" s="7"/>
      <c r="F20" s="7"/>
      <c r="G20" s="7"/>
      <c r="H20" s="7"/>
      <c r="I20" s="7"/>
      <c r="K20" s="8"/>
    </row>
    <row r="21" spans="1:11" x14ac:dyDescent="0.25">
      <c r="B21" s="7"/>
      <c r="C21" s="7"/>
      <c r="D21" s="7"/>
      <c r="E21" s="7"/>
      <c r="F21" s="7"/>
      <c r="G21" s="7"/>
      <c r="H21" s="7"/>
      <c r="I21" s="7"/>
      <c r="K21" s="8"/>
    </row>
    <row r="22" spans="1:11" x14ac:dyDescent="0.25">
      <c r="A22" s="50" t="s">
        <v>179</v>
      </c>
      <c r="B22" s="50">
        <f>+B10-B20</f>
        <v>-1</v>
      </c>
      <c r="C22" s="50">
        <f>+C10-C20</f>
        <v>2</v>
      </c>
      <c r="D22" s="50">
        <f>+D10-D20</f>
        <v>0</v>
      </c>
      <c r="E22" s="7"/>
      <c r="F22" s="7"/>
      <c r="G22" s="7"/>
      <c r="H22" s="7"/>
      <c r="I22" s="7"/>
      <c r="K22" s="8"/>
    </row>
    <row r="23" spans="1:11" x14ac:dyDescent="0.25">
      <c r="A23" s="72" t="s">
        <v>174</v>
      </c>
      <c r="B23" s="131">
        <f>+IFERROR(B22/B20,0)*100</f>
        <v>-2.1276595744680851</v>
      </c>
      <c r="C23" s="131">
        <f>+IFERROR(C22/C20,0)*100</f>
        <v>10.526315789473683</v>
      </c>
      <c r="D23" s="131">
        <f>+IFERROR(D22/D20,0)*100</f>
        <v>0</v>
      </c>
      <c r="E23" s="7"/>
      <c r="F23" s="7"/>
      <c r="G23" s="7"/>
      <c r="H23" s="7"/>
      <c r="I23" s="7"/>
      <c r="K23" s="8"/>
    </row>
    <row r="24" spans="1:11" x14ac:dyDescent="0.25">
      <c r="K24" s="8"/>
    </row>
    <row r="25" spans="1:11" x14ac:dyDescent="0.25">
      <c r="K25" s="8"/>
    </row>
    <row r="26" spans="1:11" x14ac:dyDescent="0.25">
      <c r="K26" s="8"/>
    </row>
    <row r="27" spans="1:11" x14ac:dyDescent="0.25">
      <c r="K27" s="8"/>
    </row>
    <row r="28" spans="1:11" x14ac:dyDescent="0.25">
      <c r="K28" s="8"/>
    </row>
    <row r="29" spans="1:11" x14ac:dyDescent="0.25">
      <c r="K29" s="8"/>
    </row>
    <row r="30" spans="1:11" x14ac:dyDescent="0.25">
      <c r="K30" s="8"/>
    </row>
    <row r="31" spans="1:11" x14ac:dyDescent="0.25">
      <c r="K31" s="8"/>
    </row>
    <row r="32" spans="1:11" x14ac:dyDescent="0.25">
      <c r="K32" s="8"/>
    </row>
    <row r="33" spans="11:11" x14ac:dyDescent="0.25">
      <c r="K33" s="8"/>
    </row>
    <row r="34" spans="11:11" x14ac:dyDescent="0.25">
      <c r="K34" s="8"/>
    </row>
    <row r="35" spans="11:11" x14ac:dyDescent="0.25">
      <c r="K35" s="8"/>
    </row>
    <row r="36" spans="11:11" x14ac:dyDescent="0.25">
      <c r="K36" s="8"/>
    </row>
    <row r="37" spans="11:11" x14ac:dyDescent="0.25">
      <c r="K37" s="8"/>
    </row>
    <row r="38" spans="11:11" x14ac:dyDescent="0.25">
      <c r="K38" s="9"/>
    </row>
    <row r="39" spans="11:11" x14ac:dyDescent="0.25">
      <c r="K39" s="7"/>
    </row>
  </sheetData>
  <mergeCells count="1">
    <mergeCell ref="A1:D1"/>
  </mergeCells>
  <phoneticPr fontId="2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0"/>
  <sheetViews>
    <sheetView view="pageBreakPreview" zoomScaleNormal="100" zoomScaleSheetLayoutView="100" workbookViewId="0">
      <selection activeCell="I219" sqref="I219"/>
    </sheetView>
  </sheetViews>
  <sheetFormatPr defaultRowHeight="15.75" x14ac:dyDescent="0.25"/>
  <cols>
    <col min="1" max="1" width="20.75" customWidth="1"/>
    <col min="2" max="2" width="26.125" customWidth="1"/>
    <col min="3" max="3" width="17" customWidth="1"/>
    <col min="4" max="4" width="12.25" customWidth="1"/>
    <col min="5" max="5" width="15" customWidth="1"/>
  </cols>
  <sheetData>
    <row r="1" spans="1:6" ht="41.25" customHeight="1" x14ac:dyDescent="0.25">
      <c r="A1" s="473" t="s">
        <v>275</v>
      </c>
      <c r="B1" s="473"/>
      <c r="C1" s="473"/>
      <c r="D1" s="473"/>
      <c r="E1" s="473"/>
      <c r="F1" s="473"/>
    </row>
    <row r="2" spans="1:6" ht="16.5" thickBot="1" x14ac:dyDescent="0.3">
      <c r="A2" s="115" t="s">
        <v>48</v>
      </c>
    </row>
    <row r="3" spans="1:6" ht="32.25" thickBot="1" x14ac:dyDescent="0.3">
      <c r="A3" s="76" t="s">
        <v>51</v>
      </c>
      <c r="B3" s="91" t="s">
        <v>78</v>
      </c>
      <c r="C3" s="91" t="s">
        <v>130</v>
      </c>
      <c r="D3" s="91" t="s">
        <v>126</v>
      </c>
      <c r="E3" s="91" t="s">
        <v>105</v>
      </c>
      <c r="F3" s="92" t="s">
        <v>106</v>
      </c>
    </row>
    <row r="4" spans="1:6" ht="31.5" x14ac:dyDescent="0.25">
      <c r="A4" s="351" t="s">
        <v>1085</v>
      </c>
      <c r="B4" s="352" t="s">
        <v>1086</v>
      </c>
      <c r="C4" s="352" t="s">
        <v>1087</v>
      </c>
      <c r="D4" s="19" t="s">
        <v>1088</v>
      </c>
      <c r="E4" s="42" t="s">
        <v>1089</v>
      </c>
      <c r="F4" s="42" t="s">
        <v>1090</v>
      </c>
    </row>
    <row r="5" spans="1:6" x14ac:dyDescent="0.25">
      <c r="A5" s="351" t="s">
        <v>1085</v>
      </c>
      <c r="B5" s="352" t="s">
        <v>1091</v>
      </c>
      <c r="C5" s="352" t="s">
        <v>1092</v>
      </c>
      <c r="D5" s="19" t="s">
        <v>1088</v>
      </c>
      <c r="E5" s="42" t="s">
        <v>1089</v>
      </c>
      <c r="F5" s="42" t="s">
        <v>1090</v>
      </c>
    </row>
    <row r="6" spans="1:6" ht="31.5" x14ac:dyDescent="0.25">
      <c r="A6" s="351" t="s">
        <v>1085</v>
      </c>
      <c r="B6" s="352" t="s">
        <v>1093</v>
      </c>
      <c r="C6" s="352" t="s">
        <v>1094</v>
      </c>
      <c r="D6" s="19" t="s">
        <v>1088</v>
      </c>
      <c r="E6" s="42" t="s">
        <v>1089</v>
      </c>
      <c r="F6" s="42" t="s">
        <v>1090</v>
      </c>
    </row>
    <row r="7" spans="1:6" x14ac:dyDescent="0.25">
      <c r="A7" s="351" t="s">
        <v>1085</v>
      </c>
      <c r="B7" s="352" t="s">
        <v>1095</v>
      </c>
      <c r="C7" s="352" t="s">
        <v>1096</v>
      </c>
      <c r="D7" s="19" t="s">
        <v>1088</v>
      </c>
      <c r="E7" s="42" t="s">
        <v>1089</v>
      </c>
      <c r="F7" s="42" t="s">
        <v>1090</v>
      </c>
    </row>
    <row r="8" spans="1:6" ht="31.5" x14ac:dyDescent="0.25">
      <c r="A8" s="351" t="s">
        <v>1085</v>
      </c>
      <c r="B8" s="352" t="s">
        <v>1097</v>
      </c>
      <c r="C8" s="352" t="s">
        <v>1098</v>
      </c>
      <c r="D8" s="19" t="s">
        <v>1088</v>
      </c>
      <c r="E8" s="42" t="s">
        <v>1089</v>
      </c>
      <c r="F8" s="42" t="s">
        <v>1090</v>
      </c>
    </row>
    <row r="9" spans="1:6" ht="78.75" x14ac:dyDescent="0.25">
      <c r="A9" s="351" t="s">
        <v>1085</v>
      </c>
      <c r="B9" s="352" t="s">
        <v>1099</v>
      </c>
      <c r="C9" s="352" t="s">
        <v>1100</v>
      </c>
      <c r="D9" s="19" t="s">
        <v>1088</v>
      </c>
      <c r="E9" s="42" t="s">
        <v>1089</v>
      </c>
      <c r="F9" s="42" t="s">
        <v>1090</v>
      </c>
    </row>
    <row r="10" spans="1:6" ht="47.25" x14ac:dyDescent="0.25">
      <c r="A10" s="351" t="s">
        <v>1085</v>
      </c>
      <c r="B10" s="352" t="s">
        <v>1101</v>
      </c>
      <c r="C10" s="352" t="s">
        <v>1102</v>
      </c>
      <c r="D10" s="19" t="s">
        <v>1088</v>
      </c>
      <c r="E10" s="42" t="s">
        <v>1089</v>
      </c>
      <c r="F10" s="42" t="s">
        <v>1090</v>
      </c>
    </row>
    <row r="11" spans="1:6" ht="31.5" x14ac:dyDescent="0.25">
      <c r="A11" s="351" t="s">
        <v>1085</v>
      </c>
      <c r="B11" s="352" t="s">
        <v>1103</v>
      </c>
      <c r="C11" s="352" t="s">
        <v>1104</v>
      </c>
      <c r="D11" s="19" t="s">
        <v>328</v>
      </c>
      <c r="E11" s="42" t="s">
        <v>1089</v>
      </c>
      <c r="F11" s="42" t="s">
        <v>1090</v>
      </c>
    </row>
    <row r="12" spans="1:6" ht="31.5" x14ac:dyDescent="0.25">
      <c r="A12" s="351" t="s">
        <v>1085</v>
      </c>
      <c r="B12" s="352" t="s">
        <v>1103</v>
      </c>
      <c r="C12" s="352" t="s">
        <v>1105</v>
      </c>
      <c r="D12" s="19" t="s">
        <v>328</v>
      </c>
      <c r="E12" s="42" t="s">
        <v>1089</v>
      </c>
      <c r="F12" s="42" t="s">
        <v>1090</v>
      </c>
    </row>
    <row r="13" spans="1:6" ht="31.5" x14ac:dyDescent="0.25">
      <c r="A13" s="351" t="s">
        <v>1085</v>
      </c>
      <c r="B13" s="352" t="s">
        <v>1103</v>
      </c>
      <c r="C13" s="352" t="s">
        <v>1106</v>
      </c>
      <c r="D13" s="19" t="s">
        <v>328</v>
      </c>
      <c r="E13" s="42" t="s">
        <v>1089</v>
      </c>
      <c r="F13" s="42" t="s">
        <v>1090</v>
      </c>
    </row>
    <row r="14" spans="1:6" ht="31.5" x14ac:dyDescent="0.25">
      <c r="A14" s="351" t="s">
        <v>1085</v>
      </c>
      <c r="B14" s="352" t="s">
        <v>1103</v>
      </c>
      <c r="C14" s="352" t="s">
        <v>1107</v>
      </c>
      <c r="D14" s="19" t="s">
        <v>328</v>
      </c>
      <c r="E14" s="42" t="s">
        <v>1089</v>
      </c>
      <c r="F14" s="42" t="s">
        <v>1090</v>
      </c>
    </row>
    <row r="15" spans="1:6" ht="31.5" x14ac:dyDescent="0.25">
      <c r="A15" s="351" t="s">
        <v>1085</v>
      </c>
      <c r="B15" s="352" t="s">
        <v>1103</v>
      </c>
      <c r="C15" s="352" t="s">
        <v>1108</v>
      </c>
      <c r="D15" s="19" t="s">
        <v>328</v>
      </c>
      <c r="E15" s="42" t="s">
        <v>1089</v>
      </c>
      <c r="F15" s="42" t="s">
        <v>1090</v>
      </c>
    </row>
    <row r="16" spans="1:6" ht="31.5" x14ac:dyDescent="0.25">
      <c r="A16" s="351" t="s">
        <v>1085</v>
      </c>
      <c r="B16" s="352" t="s">
        <v>1103</v>
      </c>
      <c r="C16" s="352" t="s">
        <v>1109</v>
      </c>
      <c r="D16" s="19" t="s">
        <v>328</v>
      </c>
      <c r="E16" s="42" t="s">
        <v>1089</v>
      </c>
      <c r="F16" s="42" t="s">
        <v>1090</v>
      </c>
    </row>
    <row r="17" spans="1:6" ht="31.5" x14ac:dyDescent="0.25">
      <c r="A17" s="351" t="s">
        <v>1085</v>
      </c>
      <c r="B17" s="352" t="s">
        <v>1103</v>
      </c>
      <c r="C17" s="352" t="s">
        <v>1110</v>
      </c>
      <c r="D17" s="19" t="s">
        <v>328</v>
      </c>
      <c r="E17" s="42" t="s">
        <v>1089</v>
      </c>
      <c r="F17" s="42" t="s">
        <v>1090</v>
      </c>
    </row>
    <row r="18" spans="1:6" ht="63" x14ac:dyDescent="0.25">
      <c r="A18" s="351" t="s">
        <v>1085</v>
      </c>
      <c r="B18" s="352" t="s">
        <v>1111</v>
      </c>
      <c r="C18" s="352" t="s">
        <v>1112</v>
      </c>
      <c r="D18" s="19" t="s">
        <v>328</v>
      </c>
      <c r="E18" s="42" t="s">
        <v>1089</v>
      </c>
      <c r="F18" s="42" t="s">
        <v>1090</v>
      </c>
    </row>
    <row r="19" spans="1:6" ht="31.5" x14ac:dyDescent="0.25">
      <c r="A19" s="351" t="s">
        <v>1113</v>
      </c>
      <c r="B19" s="352" t="s">
        <v>1114</v>
      </c>
      <c r="C19" s="352" t="s">
        <v>1115</v>
      </c>
      <c r="D19" s="19" t="s">
        <v>328</v>
      </c>
      <c r="E19" s="42" t="s">
        <v>1089</v>
      </c>
      <c r="F19" s="42" t="s">
        <v>1090</v>
      </c>
    </row>
    <row r="20" spans="1:6" ht="31.5" x14ac:dyDescent="0.25">
      <c r="A20" s="351" t="s">
        <v>1113</v>
      </c>
      <c r="B20" s="352" t="s">
        <v>1116</v>
      </c>
      <c r="C20" s="352" t="s">
        <v>1117</v>
      </c>
      <c r="D20" s="19" t="s">
        <v>328</v>
      </c>
      <c r="E20" s="42" t="s">
        <v>1089</v>
      </c>
      <c r="F20" s="42" t="s">
        <v>1090</v>
      </c>
    </row>
    <row r="21" spans="1:6" ht="31.5" x14ac:dyDescent="0.25">
      <c r="A21" s="351" t="s">
        <v>1113</v>
      </c>
      <c r="B21" s="352" t="s">
        <v>1118</v>
      </c>
      <c r="C21" s="352" t="s">
        <v>323</v>
      </c>
      <c r="D21" s="19" t="s">
        <v>1088</v>
      </c>
      <c r="E21" s="42" t="s">
        <v>1089</v>
      </c>
      <c r="F21" s="42" t="s">
        <v>1090</v>
      </c>
    </row>
    <row r="22" spans="1:6" ht="31.5" x14ac:dyDescent="0.25">
      <c r="A22" s="351" t="s">
        <v>1113</v>
      </c>
      <c r="B22" s="352" t="s">
        <v>1119</v>
      </c>
      <c r="C22" s="352" t="s">
        <v>1120</v>
      </c>
      <c r="D22" s="19" t="s">
        <v>328</v>
      </c>
      <c r="E22" s="42" t="s">
        <v>1089</v>
      </c>
      <c r="F22" s="42" t="s">
        <v>1090</v>
      </c>
    </row>
    <row r="23" spans="1:6" ht="31.5" x14ac:dyDescent="0.25">
      <c r="A23" s="351" t="s">
        <v>1113</v>
      </c>
      <c r="B23" s="352" t="s">
        <v>1121</v>
      </c>
      <c r="C23" s="352" t="s">
        <v>1122</v>
      </c>
      <c r="D23" s="19" t="s">
        <v>1088</v>
      </c>
      <c r="E23" s="42" t="s">
        <v>1089</v>
      </c>
      <c r="F23" s="42" t="s">
        <v>1090</v>
      </c>
    </row>
    <row r="24" spans="1:6" ht="31.5" x14ac:dyDescent="0.25">
      <c r="A24" s="352" t="s">
        <v>1123</v>
      </c>
      <c r="B24" s="352" t="s">
        <v>1124</v>
      </c>
      <c r="C24" s="352" t="s">
        <v>1125</v>
      </c>
      <c r="D24" s="19" t="s">
        <v>328</v>
      </c>
      <c r="E24" s="19" t="s">
        <v>1126</v>
      </c>
      <c r="F24" s="42" t="s">
        <v>1090</v>
      </c>
    </row>
    <row r="25" spans="1:6" ht="78.75" x14ac:dyDescent="0.25">
      <c r="A25" s="352" t="s">
        <v>1123</v>
      </c>
      <c r="B25" s="352" t="s">
        <v>1127</v>
      </c>
      <c r="C25" s="352" t="s">
        <v>1128</v>
      </c>
      <c r="D25" s="19" t="s">
        <v>328</v>
      </c>
      <c r="E25" s="19" t="s">
        <v>1129</v>
      </c>
      <c r="F25" s="42" t="s">
        <v>1090</v>
      </c>
    </row>
    <row r="26" spans="1:6" ht="47.25" x14ac:dyDescent="0.25">
      <c r="A26" s="352" t="s">
        <v>1123</v>
      </c>
      <c r="B26" s="352" t="s">
        <v>1130</v>
      </c>
      <c r="C26" s="352" t="s">
        <v>1131</v>
      </c>
      <c r="D26" s="19" t="s">
        <v>328</v>
      </c>
      <c r="E26" s="19" t="s">
        <v>1129</v>
      </c>
      <c r="F26" s="42" t="s">
        <v>1090</v>
      </c>
    </row>
    <row r="27" spans="1:6" ht="31.5" x14ac:dyDescent="0.25">
      <c r="A27" s="352" t="s">
        <v>1123</v>
      </c>
      <c r="B27" s="352" t="s">
        <v>1132</v>
      </c>
      <c r="C27" s="352" t="s">
        <v>1133</v>
      </c>
      <c r="D27" s="19" t="s">
        <v>328</v>
      </c>
      <c r="E27" s="19" t="s">
        <v>1126</v>
      </c>
      <c r="F27" s="42" t="s">
        <v>1134</v>
      </c>
    </row>
    <row r="28" spans="1:6" ht="31.5" x14ac:dyDescent="0.25">
      <c r="A28" s="352" t="s">
        <v>1123</v>
      </c>
      <c r="B28" s="352" t="s">
        <v>1124</v>
      </c>
      <c r="C28" s="352" t="s">
        <v>1135</v>
      </c>
      <c r="D28" s="19" t="s">
        <v>328</v>
      </c>
      <c r="E28" s="19" t="s">
        <v>1136</v>
      </c>
      <c r="F28" s="42" t="s">
        <v>1134</v>
      </c>
    </row>
    <row r="29" spans="1:6" ht="31.5" x14ac:dyDescent="0.25">
      <c r="A29" s="352" t="s">
        <v>1123</v>
      </c>
      <c r="B29" s="352" t="s">
        <v>1124</v>
      </c>
      <c r="C29" s="352" t="s">
        <v>1137</v>
      </c>
      <c r="D29" s="19" t="s">
        <v>328</v>
      </c>
      <c r="E29" s="19" t="s">
        <v>1138</v>
      </c>
      <c r="F29" s="42" t="s">
        <v>1134</v>
      </c>
    </row>
    <row r="30" spans="1:6" ht="47.25" x14ac:dyDescent="0.25">
      <c r="A30" s="352" t="s">
        <v>1123</v>
      </c>
      <c r="B30" s="352" t="s">
        <v>1103</v>
      </c>
      <c r="C30" s="352" t="s">
        <v>1139</v>
      </c>
      <c r="D30" s="19" t="s">
        <v>328</v>
      </c>
      <c r="E30" s="19" t="s">
        <v>1129</v>
      </c>
      <c r="F30" s="42" t="s">
        <v>1134</v>
      </c>
    </row>
    <row r="31" spans="1:6" ht="31.5" x14ac:dyDescent="0.25">
      <c r="A31" s="352" t="s">
        <v>1081</v>
      </c>
      <c r="B31" s="352" t="s">
        <v>1140</v>
      </c>
      <c r="C31" s="352" t="s">
        <v>1141</v>
      </c>
      <c r="D31" s="19" t="s">
        <v>1088</v>
      </c>
      <c r="E31" s="19" t="s">
        <v>1142</v>
      </c>
      <c r="F31" s="42" t="s">
        <v>1090</v>
      </c>
    </row>
    <row r="32" spans="1:6" ht="47.25" x14ac:dyDescent="0.25">
      <c r="A32" s="352" t="s">
        <v>1081</v>
      </c>
      <c r="B32" s="352" t="s">
        <v>1143</v>
      </c>
      <c r="C32" s="352" t="s">
        <v>1144</v>
      </c>
      <c r="D32" s="19" t="s">
        <v>1088</v>
      </c>
      <c r="E32" s="19" t="s">
        <v>1089</v>
      </c>
      <c r="F32" s="42" t="s">
        <v>1134</v>
      </c>
    </row>
    <row r="33" spans="1:6" x14ac:dyDescent="0.25">
      <c r="A33" s="352" t="s">
        <v>1081</v>
      </c>
      <c r="B33" s="352" t="s">
        <v>1145</v>
      </c>
      <c r="C33" s="352" t="s">
        <v>1146</v>
      </c>
      <c r="D33" s="19" t="s">
        <v>328</v>
      </c>
      <c r="E33" s="19" t="s">
        <v>1089</v>
      </c>
      <c r="F33" s="42" t="s">
        <v>1134</v>
      </c>
    </row>
    <row r="34" spans="1:6" ht="31.5" x14ac:dyDescent="0.25">
      <c r="A34" s="352" t="s">
        <v>1081</v>
      </c>
      <c r="B34" s="352" t="s">
        <v>1147</v>
      </c>
      <c r="C34" s="352" t="s">
        <v>1148</v>
      </c>
      <c r="D34" s="19" t="s">
        <v>1088</v>
      </c>
      <c r="E34" s="19" t="s">
        <v>1089</v>
      </c>
      <c r="F34" s="42" t="s">
        <v>1090</v>
      </c>
    </row>
    <row r="35" spans="1:6" x14ac:dyDescent="0.25">
      <c r="A35" s="352" t="s">
        <v>1081</v>
      </c>
      <c r="B35" s="352" t="s">
        <v>1149</v>
      </c>
      <c r="C35" s="352" t="s">
        <v>1150</v>
      </c>
      <c r="D35" s="19" t="s">
        <v>328</v>
      </c>
      <c r="E35" s="19" t="s">
        <v>1089</v>
      </c>
      <c r="F35" s="42" t="s">
        <v>1090</v>
      </c>
    </row>
    <row r="36" spans="1:6" x14ac:dyDescent="0.25">
      <c r="A36" s="352" t="s">
        <v>1081</v>
      </c>
      <c r="B36" s="353" t="s">
        <v>1143</v>
      </c>
      <c r="C36" s="352" t="s">
        <v>1151</v>
      </c>
      <c r="D36" s="19" t="s">
        <v>328</v>
      </c>
      <c r="E36" s="19" t="s">
        <v>1089</v>
      </c>
      <c r="F36" s="42" t="s">
        <v>1134</v>
      </c>
    </row>
    <row r="37" spans="1:6" x14ac:dyDescent="0.25">
      <c r="A37" s="352" t="s">
        <v>1081</v>
      </c>
      <c r="B37" s="352" t="s">
        <v>1152</v>
      </c>
      <c r="C37" s="352" t="s">
        <v>1153</v>
      </c>
      <c r="D37" s="19" t="s">
        <v>1088</v>
      </c>
      <c r="E37" s="19" t="s">
        <v>1089</v>
      </c>
      <c r="F37" s="42" t="s">
        <v>1090</v>
      </c>
    </row>
    <row r="38" spans="1:6" ht="31.5" x14ac:dyDescent="0.25">
      <c r="A38" s="352" t="s">
        <v>1081</v>
      </c>
      <c r="B38" s="352" t="s">
        <v>1154</v>
      </c>
      <c r="C38" s="352" t="s">
        <v>1155</v>
      </c>
      <c r="D38" s="19" t="s">
        <v>1088</v>
      </c>
      <c r="E38" s="19" t="s">
        <v>1089</v>
      </c>
      <c r="F38" s="42" t="s">
        <v>1134</v>
      </c>
    </row>
    <row r="39" spans="1:6" x14ac:dyDescent="0.25">
      <c r="A39" s="352" t="s">
        <v>1081</v>
      </c>
      <c r="B39" s="352" t="s">
        <v>1156</v>
      </c>
      <c r="C39" s="352" t="s">
        <v>1157</v>
      </c>
      <c r="D39" s="19" t="s">
        <v>1088</v>
      </c>
      <c r="E39" s="19" t="s">
        <v>1089</v>
      </c>
      <c r="F39" s="42" t="s">
        <v>1090</v>
      </c>
    </row>
    <row r="40" spans="1:6" x14ac:dyDescent="0.25">
      <c r="A40" s="352" t="s">
        <v>1081</v>
      </c>
      <c r="B40" s="352" t="s">
        <v>1158</v>
      </c>
      <c r="C40" s="352" t="s">
        <v>1159</v>
      </c>
      <c r="D40" s="19" t="s">
        <v>328</v>
      </c>
      <c r="E40" s="19" t="s">
        <v>1089</v>
      </c>
      <c r="F40" s="42" t="s">
        <v>1134</v>
      </c>
    </row>
    <row r="41" spans="1:6" x14ac:dyDescent="0.25">
      <c r="A41" s="352" t="s">
        <v>1081</v>
      </c>
      <c r="B41" s="352" t="s">
        <v>1160</v>
      </c>
      <c r="C41" s="352" t="s">
        <v>313</v>
      </c>
      <c r="D41" s="19" t="s">
        <v>1088</v>
      </c>
      <c r="E41" s="19" t="s">
        <v>1089</v>
      </c>
      <c r="F41" s="42" t="s">
        <v>1090</v>
      </c>
    </row>
    <row r="42" spans="1:6" ht="31.5" x14ac:dyDescent="0.25">
      <c r="A42" s="352" t="s">
        <v>1081</v>
      </c>
      <c r="B42" s="352" t="s">
        <v>1161</v>
      </c>
      <c r="C42" s="352" t="s">
        <v>1162</v>
      </c>
      <c r="D42" s="19" t="s">
        <v>328</v>
      </c>
      <c r="E42" s="19" t="s">
        <v>1089</v>
      </c>
      <c r="F42" s="42" t="s">
        <v>1134</v>
      </c>
    </row>
    <row r="43" spans="1:6" x14ac:dyDescent="0.25">
      <c r="A43" s="352" t="s">
        <v>1081</v>
      </c>
      <c r="B43" s="352" t="s">
        <v>1163</v>
      </c>
      <c r="C43" s="352" t="s">
        <v>1164</v>
      </c>
      <c r="D43" s="19" t="s">
        <v>1088</v>
      </c>
      <c r="E43" s="19" t="s">
        <v>1089</v>
      </c>
      <c r="F43" s="42" t="s">
        <v>1134</v>
      </c>
    </row>
    <row r="44" spans="1:6" ht="47.25" x14ac:dyDescent="0.25">
      <c r="A44" s="352" t="s">
        <v>1081</v>
      </c>
      <c r="B44" s="352" t="s">
        <v>1165</v>
      </c>
      <c r="C44" s="352" t="s">
        <v>1166</v>
      </c>
      <c r="D44" s="19" t="s">
        <v>1088</v>
      </c>
      <c r="E44" s="19" t="s">
        <v>1089</v>
      </c>
      <c r="F44" s="42" t="s">
        <v>1090</v>
      </c>
    </row>
    <row r="45" spans="1:6" ht="63" x14ac:dyDescent="0.25">
      <c r="A45" s="352" t="s">
        <v>1081</v>
      </c>
      <c r="B45" s="352" t="s">
        <v>1165</v>
      </c>
      <c r="C45" s="352" t="s">
        <v>1167</v>
      </c>
      <c r="D45" s="19" t="s">
        <v>328</v>
      </c>
      <c r="E45" s="19" t="s">
        <v>1168</v>
      </c>
      <c r="F45" s="42" t="s">
        <v>1090</v>
      </c>
    </row>
    <row r="46" spans="1:6" x14ac:dyDescent="0.25">
      <c r="A46" s="352" t="s">
        <v>1081</v>
      </c>
      <c r="B46" s="352" t="s">
        <v>1169</v>
      </c>
      <c r="C46" s="352" t="s">
        <v>1170</v>
      </c>
      <c r="D46" s="19" t="s">
        <v>328</v>
      </c>
      <c r="E46" s="19" t="s">
        <v>1089</v>
      </c>
      <c r="F46" s="42" t="s">
        <v>1134</v>
      </c>
    </row>
    <row r="47" spans="1:6" ht="31.5" x14ac:dyDescent="0.25">
      <c r="A47" s="352" t="s">
        <v>1081</v>
      </c>
      <c r="B47" s="352" t="s">
        <v>1124</v>
      </c>
      <c r="C47" s="352" t="s">
        <v>1171</v>
      </c>
      <c r="D47" s="19" t="s">
        <v>1088</v>
      </c>
      <c r="E47" s="19" t="s">
        <v>1172</v>
      </c>
      <c r="F47" s="42" t="s">
        <v>1090</v>
      </c>
    </row>
    <row r="48" spans="1:6" x14ac:dyDescent="0.25">
      <c r="A48" s="352" t="s">
        <v>1081</v>
      </c>
      <c r="B48" s="352" t="s">
        <v>1156</v>
      </c>
      <c r="C48" s="352" t="s">
        <v>1173</v>
      </c>
      <c r="D48" s="19" t="s">
        <v>1088</v>
      </c>
      <c r="E48" s="19" t="s">
        <v>1089</v>
      </c>
      <c r="F48" s="42" t="s">
        <v>1090</v>
      </c>
    </row>
    <row r="49" spans="1:6" x14ac:dyDescent="0.25">
      <c r="A49" s="352" t="s">
        <v>1081</v>
      </c>
      <c r="B49" s="352" t="s">
        <v>1174</v>
      </c>
      <c r="C49" s="352" t="s">
        <v>1175</v>
      </c>
      <c r="D49" s="19" t="s">
        <v>1088</v>
      </c>
      <c r="E49" s="19" t="s">
        <v>1089</v>
      </c>
      <c r="F49" s="42" t="s">
        <v>1134</v>
      </c>
    </row>
    <row r="50" spans="1:6" x14ac:dyDescent="0.25">
      <c r="A50" s="352" t="s">
        <v>1081</v>
      </c>
      <c r="B50" s="352" t="s">
        <v>1176</v>
      </c>
      <c r="C50" s="352" t="s">
        <v>1177</v>
      </c>
      <c r="D50" s="19" t="s">
        <v>1088</v>
      </c>
      <c r="E50" s="19" t="s">
        <v>1089</v>
      </c>
      <c r="F50" s="42" t="s">
        <v>1090</v>
      </c>
    </row>
    <row r="51" spans="1:6" ht="31.5" x14ac:dyDescent="0.25">
      <c r="A51" s="352" t="s">
        <v>1081</v>
      </c>
      <c r="B51" s="352" t="s">
        <v>1163</v>
      </c>
      <c r="C51" s="352" t="s">
        <v>1178</v>
      </c>
      <c r="D51" s="19" t="s">
        <v>1088</v>
      </c>
      <c r="E51" s="19" t="s">
        <v>1089</v>
      </c>
      <c r="F51" s="42" t="s">
        <v>1090</v>
      </c>
    </row>
    <row r="52" spans="1:6" ht="63" x14ac:dyDescent="0.25">
      <c r="A52" s="352" t="s">
        <v>1081</v>
      </c>
      <c r="B52" s="352" t="s">
        <v>1179</v>
      </c>
      <c r="C52" s="352" t="s">
        <v>1180</v>
      </c>
      <c r="D52" s="19" t="s">
        <v>1088</v>
      </c>
      <c r="E52" s="19" t="s">
        <v>1181</v>
      </c>
      <c r="F52" s="42" t="s">
        <v>1090</v>
      </c>
    </row>
    <row r="53" spans="1:6" ht="78.75" x14ac:dyDescent="0.25">
      <c r="A53" s="352" t="s">
        <v>1081</v>
      </c>
      <c r="B53" s="352" t="s">
        <v>1182</v>
      </c>
      <c r="C53" s="352" t="s">
        <v>1183</v>
      </c>
      <c r="D53" s="19" t="s">
        <v>1088</v>
      </c>
      <c r="E53" s="19" t="s">
        <v>1181</v>
      </c>
      <c r="F53" s="42" t="s">
        <v>1134</v>
      </c>
    </row>
    <row r="54" spans="1:6" ht="31.5" x14ac:dyDescent="0.25">
      <c r="A54" s="352" t="s">
        <v>1081</v>
      </c>
      <c r="B54" s="352" t="s">
        <v>1147</v>
      </c>
      <c r="C54" s="352" t="s">
        <v>317</v>
      </c>
      <c r="D54" s="19" t="s">
        <v>328</v>
      </c>
      <c r="E54" s="19" t="s">
        <v>1089</v>
      </c>
      <c r="F54" s="42" t="s">
        <v>1134</v>
      </c>
    </row>
    <row r="55" spans="1:6" ht="31.5" x14ac:dyDescent="0.25">
      <c r="A55" s="352" t="s">
        <v>1081</v>
      </c>
      <c r="B55" s="352" t="s">
        <v>1124</v>
      </c>
      <c r="C55" s="352" t="s">
        <v>1184</v>
      </c>
      <c r="D55" s="19" t="s">
        <v>1088</v>
      </c>
      <c r="E55" s="19" t="s">
        <v>1185</v>
      </c>
      <c r="F55" s="42" t="s">
        <v>1090</v>
      </c>
    </row>
    <row r="56" spans="1:6" x14ac:dyDescent="0.25">
      <c r="A56" s="352" t="s">
        <v>1081</v>
      </c>
      <c r="B56" s="352" t="s">
        <v>1186</v>
      </c>
      <c r="C56" s="352" t="s">
        <v>1187</v>
      </c>
      <c r="D56" s="19" t="s">
        <v>1088</v>
      </c>
      <c r="E56" s="19" t="s">
        <v>1089</v>
      </c>
      <c r="F56" s="42" t="s">
        <v>1090</v>
      </c>
    </row>
    <row r="57" spans="1:6" ht="47.25" x14ac:dyDescent="0.25">
      <c r="A57" s="352" t="s">
        <v>1081</v>
      </c>
      <c r="B57" s="352" t="s">
        <v>1188</v>
      </c>
      <c r="C57" s="352" t="s">
        <v>1189</v>
      </c>
      <c r="D57" s="19" t="s">
        <v>1088</v>
      </c>
      <c r="E57" s="19" t="s">
        <v>1190</v>
      </c>
      <c r="F57" s="42" t="s">
        <v>1134</v>
      </c>
    </row>
    <row r="58" spans="1:6" ht="47.25" x14ac:dyDescent="0.25">
      <c r="A58" s="352" t="s">
        <v>1081</v>
      </c>
      <c r="B58" s="352" t="s">
        <v>1130</v>
      </c>
      <c r="C58" s="352" t="s">
        <v>1191</v>
      </c>
      <c r="D58" s="19" t="s">
        <v>328</v>
      </c>
      <c r="E58" s="19" t="s">
        <v>1192</v>
      </c>
      <c r="F58" s="42" t="s">
        <v>1090</v>
      </c>
    </row>
    <row r="59" spans="1:6" ht="47.25" x14ac:dyDescent="0.25">
      <c r="A59" s="352" t="s">
        <v>1081</v>
      </c>
      <c r="B59" s="352" t="s">
        <v>1130</v>
      </c>
      <c r="C59" s="352" t="s">
        <v>1193</v>
      </c>
      <c r="D59" s="19" t="s">
        <v>328</v>
      </c>
      <c r="E59" s="19" t="s">
        <v>1194</v>
      </c>
      <c r="F59" s="42" t="s">
        <v>1090</v>
      </c>
    </row>
    <row r="60" spans="1:6" ht="47.25" x14ac:dyDescent="0.25">
      <c r="A60" s="352" t="s">
        <v>1081</v>
      </c>
      <c r="B60" s="352" t="s">
        <v>1130</v>
      </c>
      <c r="C60" s="352" t="s">
        <v>1195</v>
      </c>
      <c r="D60" s="19" t="s">
        <v>328</v>
      </c>
      <c r="E60" s="19" t="s">
        <v>1172</v>
      </c>
      <c r="F60" s="42" t="s">
        <v>1090</v>
      </c>
    </row>
    <row r="61" spans="1:6" ht="31.5" x14ac:dyDescent="0.25">
      <c r="A61" s="352" t="s">
        <v>1081</v>
      </c>
      <c r="B61" s="352" t="s">
        <v>1130</v>
      </c>
      <c r="C61" s="352" t="s">
        <v>1196</v>
      </c>
      <c r="D61" s="19" t="s">
        <v>328</v>
      </c>
      <c r="E61" s="19" t="s">
        <v>1197</v>
      </c>
      <c r="F61" s="42" t="s">
        <v>1090</v>
      </c>
    </row>
    <row r="62" spans="1:6" ht="47.25" x14ac:dyDescent="0.25">
      <c r="A62" s="352" t="s">
        <v>1081</v>
      </c>
      <c r="B62" s="352" t="s">
        <v>1130</v>
      </c>
      <c r="C62" s="352" t="s">
        <v>1198</v>
      </c>
      <c r="D62" s="19" t="s">
        <v>328</v>
      </c>
      <c r="E62" s="19" t="s">
        <v>1089</v>
      </c>
      <c r="F62" s="42" t="s">
        <v>1090</v>
      </c>
    </row>
    <row r="63" spans="1:6" x14ac:dyDescent="0.25">
      <c r="A63" s="352" t="s">
        <v>1081</v>
      </c>
      <c r="B63" s="352" t="s">
        <v>1199</v>
      </c>
      <c r="C63" s="352" t="s">
        <v>1200</v>
      </c>
      <c r="D63" s="19" t="s">
        <v>1088</v>
      </c>
      <c r="E63" s="19" t="s">
        <v>1201</v>
      </c>
      <c r="F63" s="42" t="s">
        <v>1134</v>
      </c>
    </row>
    <row r="64" spans="1:6" ht="31.5" x14ac:dyDescent="0.25">
      <c r="A64" s="352" t="s">
        <v>1081</v>
      </c>
      <c r="B64" s="352" t="s">
        <v>1202</v>
      </c>
      <c r="C64" s="352" t="s">
        <v>1203</v>
      </c>
      <c r="D64" s="19" t="s">
        <v>328</v>
      </c>
      <c r="E64" s="19" t="s">
        <v>1204</v>
      </c>
      <c r="F64" s="42" t="s">
        <v>1134</v>
      </c>
    </row>
    <row r="65" spans="1:6" ht="47.25" x14ac:dyDescent="0.25">
      <c r="A65" s="352" t="s">
        <v>1081</v>
      </c>
      <c r="B65" s="352" t="s">
        <v>1103</v>
      </c>
      <c r="C65" s="352" t="s">
        <v>1205</v>
      </c>
      <c r="D65" s="19" t="s">
        <v>1088</v>
      </c>
      <c r="E65" s="19" t="s">
        <v>1142</v>
      </c>
      <c r="F65" s="42" t="s">
        <v>1090</v>
      </c>
    </row>
    <row r="66" spans="1:6" ht="47.25" x14ac:dyDescent="0.25">
      <c r="A66" s="352" t="s">
        <v>1081</v>
      </c>
      <c r="B66" s="352" t="s">
        <v>1103</v>
      </c>
      <c r="C66" s="352" t="s">
        <v>1206</v>
      </c>
      <c r="D66" s="19" t="s">
        <v>328</v>
      </c>
      <c r="E66" s="19" t="s">
        <v>1194</v>
      </c>
      <c r="F66" s="42" t="s">
        <v>1090</v>
      </c>
    </row>
    <row r="67" spans="1:6" ht="47.25" x14ac:dyDescent="0.25">
      <c r="A67" s="352" t="s">
        <v>1081</v>
      </c>
      <c r="B67" s="352" t="s">
        <v>1103</v>
      </c>
      <c r="C67" s="352" t="s">
        <v>1207</v>
      </c>
      <c r="D67" s="19" t="s">
        <v>1088</v>
      </c>
      <c r="E67" s="19" t="s">
        <v>1172</v>
      </c>
      <c r="F67" s="42" t="s">
        <v>1090</v>
      </c>
    </row>
    <row r="68" spans="1:6" ht="47.25" x14ac:dyDescent="0.25">
      <c r="A68" s="352" t="s">
        <v>1081</v>
      </c>
      <c r="B68" s="352" t="s">
        <v>1103</v>
      </c>
      <c r="C68" s="352" t="s">
        <v>1208</v>
      </c>
      <c r="D68" s="19" t="s">
        <v>328</v>
      </c>
      <c r="E68" s="19" t="s">
        <v>1197</v>
      </c>
      <c r="F68" s="42" t="s">
        <v>1090</v>
      </c>
    </row>
    <row r="69" spans="1:6" ht="47.25" x14ac:dyDescent="0.25">
      <c r="A69" s="352" t="s">
        <v>1081</v>
      </c>
      <c r="B69" s="352" t="s">
        <v>1103</v>
      </c>
      <c r="C69" s="352" t="s">
        <v>1209</v>
      </c>
      <c r="D69" s="19" t="s">
        <v>328</v>
      </c>
      <c r="E69" s="19" t="s">
        <v>1210</v>
      </c>
      <c r="F69" s="42" t="s">
        <v>1090</v>
      </c>
    </row>
    <row r="70" spans="1:6" ht="47.25" x14ac:dyDescent="0.25">
      <c r="A70" s="352" t="s">
        <v>1081</v>
      </c>
      <c r="B70" s="352" t="s">
        <v>1103</v>
      </c>
      <c r="C70" s="352" t="s">
        <v>1211</v>
      </c>
      <c r="D70" s="19" t="s">
        <v>328</v>
      </c>
      <c r="E70" s="19" t="s">
        <v>1212</v>
      </c>
      <c r="F70" s="42" t="s">
        <v>1090</v>
      </c>
    </row>
    <row r="71" spans="1:6" ht="47.25" x14ac:dyDescent="0.25">
      <c r="A71" s="352" t="s">
        <v>1081</v>
      </c>
      <c r="B71" s="352" t="s">
        <v>1213</v>
      </c>
      <c r="C71" s="352" t="s">
        <v>1214</v>
      </c>
      <c r="D71" s="19" t="s">
        <v>328</v>
      </c>
      <c r="E71" s="19" t="s">
        <v>1089</v>
      </c>
      <c r="F71" s="42" t="s">
        <v>1090</v>
      </c>
    </row>
    <row r="72" spans="1:6" ht="47.25" x14ac:dyDescent="0.25">
      <c r="A72" s="352" t="s">
        <v>1081</v>
      </c>
      <c r="B72" s="352" t="s">
        <v>1213</v>
      </c>
      <c r="C72" s="352" t="s">
        <v>1215</v>
      </c>
      <c r="D72" s="19" t="s">
        <v>1088</v>
      </c>
      <c r="E72" s="19" t="s">
        <v>1089</v>
      </c>
      <c r="F72" s="42" t="s">
        <v>1090</v>
      </c>
    </row>
    <row r="73" spans="1:6" ht="31.5" x14ac:dyDescent="0.25">
      <c r="A73" s="352" t="s">
        <v>1081</v>
      </c>
      <c r="B73" s="352" t="s">
        <v>1103</v>
      </c>
      <c r="C73" s="352" t="s">
        <v>1216</v>
      </c>
      <c r="D73" s="19" t="s">
        <v>1088</v>
      </c>
      <c r="E73" s="19" t="s">
        <v>1089</v>
      </c>
      <c r="F73" s="42" t="s">
        <v>1090</v>
      </c>
    </row>
    <row r="74" spans="1:6" ht="47.25" x14ac:dyDescent="0.25">
      <c r="A74" s="352" t="s">
        <v>1081</v>
      </c>
      <c r="B74" s="352" t="s">
        <v>1213</v>
      </c>
      <c r="C74" s="352" t="s">
        <v>1217</v>
      </c>
      <c r="D74" s="19" t="s">
        <v>328</v>
      </c>
      <c r="E74" s="19" t="s">
        <v>1089</v>
      </c>
      <c r="F74" s="42" t="s">
        <v>1090</v>
      </c>
    </row>
    <row r="75" spans="1:6" ht="47.25" x14ac:dyDescent="0.25">
      <c r="A75" s="352" t="s">
        <v>1081</v>
      </c>
      <c r="B75" s="352" t="s">
        <v>1103</v>
      </c>
      <c r="C75" s="352" t="s">
        <v>1218</v>
      </c>
      <c r="D75" s="19" t="s">
        <v>1088</v>
      </c>
      <c r="E75" s="19" t="s">
        <v>1089</v>
      </c>
      <c r="F75" s="42" t="s">
        <v>1090</v>
      </c>
    </row>
    <row r="76" spans="1:6" ht="47.25" x14ac:dyDescent="0.25">
      <c r="A76" s="352" t="s">
        <v>1081</v>
      </c>
      <c r="B76" s="352" t="s">
        <v>1103</v>
      </c>
      <c r="C76" s="352" t="s">
        <v>1219</v>
      </c>
      <c r="D76" s="19" t="s">
        <v>1088</v>
      </c>
      <c r="E76" s="19" t="s">
        <v>1089</v>
      </c>
      <c r="F76" s="42" t="s">
        <v>1090</v>
      </c>
    </row>
    <row r="77" spans="1:6" ht="47.25" x14ac:dyDescent="0.25">
      <c r="A77" s="352" t="s">
        <v>1220</v>
      </c>
      <c r="B77" s="352" t="s">
        <v>1143</v>
      </c>
      <c r="C77" s="352" t="s">
        <v>1144</v>
      </c>
      <c r="D77" s="19" t="s">
        <v>1221</v>
      </c>
      <c r="E77" s="19" t="s">
        <v>1089</v>
      </c>
      <c r="F77" s="42" t="s">
        <v>1090</v>
      </c>
    </row>
    <row r="78" spans="1:6" ht="31.5" x14ac:dyDescent="0.25">
      <c r="A78" s="352" t="s">
        <v>1222</v>
      </c>
      <c r="B78" s="352" t="s">
        <v>1163</v>
      </c>
      <c r="C78" s="352" t="s">
        <v>1178</v>
      </c>
      <c r="D78" s="19" t="s">
        <v>1221</v>
      </c>
      <c r="E78" s="19" t="s">
        <v>1089</v>
      </c>
      <c r="F78" s="42" t="s">
        <v>1090</v>
      </c>
    </row>
    <row r="79" spans="1:6" ht="31.5" x14ac:dyDescent="0.25">
      <c r="A79" s="352" t="s">
        <v>1223</v>
      </c>
      <c r="B79" s="352" t="s">
        <v>1224</v>
      </c>
      <c r="C79" s="352" t="s">
        <v>1225</v>
      </c>
      <c r="D79" s="19" t="s">
        <v>328</v>
      </c>
      <c r="E79" s="19" t="s">
        <v>1226</v>
      </c>
      <c r="F79" s="42" t="s">
        <v>1090</v>
      </c>
    </row>
    <row r="80" spans="1:6" x14ac:dyDescent="0.25">
      <c r="A80" s="352" t="s">
        <v>1223</v>
      </c>
      <c r="B80" s="352" t="s">
        <v>1227</v>
      </c>
      <c r="C80" s="352" t="s">
        <v>1228</v>
      </c>
      <c r="D80" s="19" t="s">
        <v>1088</v>
      </c>
      <c r="E80" s="19" t="s">
        <v>1089</v>
      </c>
      <c r="F80" s="42" t="s">
        <v>1090</v>
      </c>
    </row>
    <row r="81" spans="1:6" ht="31.5" x14ac:dyDescent="0.25">
      <c r="A81" s="352" t="s">
        <v>1223</v>
      </c>
      <c r="B81" s="352" t="s">
        <v>1229</v>
      </c>
      <c r="C81" s="352" t="s">
        <v>1230</v>
      </c>
      <c r="D81" s="19" t="s">
        <v>328</v>
      </c>
      <c r="E81" s="19" t="s">
        <v>1089</v>
      </c>
      <c r="F81" s="42" t="s">
        <v>1134</v>
      </c>
    </row>
    <row r="82" spans="1:6" ht="31.5" x14ac:dyDescent="0.25">
      <c r="A82" s="352" t="s">
        <v>1223</v>
      </c>
      <c r="B82" s="352" t="s">
        <v>1231</v>
      </c>
      <c r="C82" s="352" t="s">
        <v>1232</v>
      </c>
      <c r="D82" s="19" t="s">
        <v>1088</v>
      </c>
      <c r="E82" s="19" t="s">
        <v>1089</v>
      </c>
      <c r="F82" s="42" t="s">
        <v>1090</v>
      </c>
    </row>
    <row r="83" spans="1:6" ht="47.25" x14ac:dyDescent="0.25">
      <c r="A83" s="352" t="s">
        <v>1223</v>
      </c>
      <c r="B83" s="352" t="s">
        <v>1127</v>
      </c>
      <c r="C83" s="352" t="s">
        <v>1233</v>
      </c>
      <c r="D83" s="19" t="s">
        <v>1088</v>
      </c>
      <c r="E83" s="19" t="s">
        <v>1089</v>
      </c>
      <c r="F83" s="42" t="s">
        <v>1090</v>
      </c>
    </row>
    <row r="84" spans="1:6" ht="63" x14ac:dyDescent="0.25">
      <c r="A84" s="352" t="s">
        <v>1223</v>
      </c>
      <c r="B84" s="352" t="s">
        <v>1234</v>
      </c>
      <c r="C84" s="352" t="s">
        <v>1235</v>
      </c>
      <c r="D84" s="19" t="s">
        <v>1088</v>
      </c>
      <c r="E84" s="19" t="s">
        <v>1089</v>
      </c>
      <c r="F84" s="42" t="s">
        <v>1134</v>
      </c>
    </row>
    <row r="85" spans="1:6" x14ac:dyDescent="0.25">
      <c r="A85" s="352" t="s">
        <v>1223</v>
      </c>
      <c r="B85" s="352" t="s">
        <v>1236</v>
      </c>
      <c r="C85" s="352" t="s">
        <v>1237</v>
      </c>
      <c r="D85" s="19" t="s">
        <v>328</v>
      </c>
      <c r="E85" s="19" t="s">
        <v>1089</v>
      </c>
      <c r="F85" s="42" t="s">
        <v>1090</v>
      </c>
    </row>
    <row r="86" spans="1:6" ht="31.5" x14ac:dyDescent="0.25">
      <c r="A86" s="352" t="s">
        <v>1223</v>
      </c>
      <c r="B86" s="352" t="s">
        <v>1103</v>
      </c>
      <c r="C86" s="352" t="s">
        <v>1238</v>
      </c>
      <c r="D86" s="19" t="s">
        <v>1088</v>
      </c>
      <c r="E86" s="19" t="s">
        <v>1142</v>
      </c>
      <c r="F86" s="42" t="s">
        <v>1090</v>
      </c>
    </row>
    <row r="87" spans="1:6" ht="47.25" x14ac:dyDescent="0.25">
      <c r="A87" s="352" t="s">
        <v>1223</v>
      </c>
      <c r="B87" s="352" t="s">
        <v>1213</v>
      </c>
      <c r="C87" s="352" t="s">
        <v>1239</v>
      </c>
      <c r="D87" s="19" t="s">
        <v>328</v>
      </c>
      <c r="E87" s="19" t="s">
        <v>1089</v>
      </c>
      <c r="F87" s="42" t="s">
        <v>1090</v>
      </c>
    </row>
    <row r="88" spans="1:6" ht="47.25" x14ac:dyDescent="0.25">
      <c r="A88" s="352" t="s">
        <v>1223</v>
      </c>
      <c r="B88" s="352" t="s">
        <v>1213</v>
      </c>
      <c r="C88" s="352" t="s">
        <v>1240</v>
      </c>
      <c r="D88" s="19" t="s">
        <v>328</v>
      </c>
      <c r="E88" s="19" t="s">
        <v>1089</v>
      </c>
      <c r="F88" s="42" t="s">
        <v>1090</v>
      </c>
    </row>
    <row r="89" spans="1:6" ht="31.5" x14ac:dyDescent="0.25">
      <c r="A89" s="352" t="s">
        <v>1223</v>
      </c>
      <c r="B89" s="352" t="s">
        <v>1111</v>
      </c>
      <c r="C89" s="352" t="s">
        <v>1241</v>
      </c>
      <c r="D89" s="19" t="s">
        <v>1088</v>
      </c>
      <c r="E89" s="19" t="s">
        <v>1089</v>
      </c>
      <c r="F89" s="42" t="s">
        <v>1090</v>
      </c>
    </row>
    <row r="90" spans="1:6" ht="47.25" x14ac:dyDescent="0.25">
      <c r="A90" s="352" t="s">
        <v>1223</v>
      </c>
      <c r="B90" s="352" t="s">
        <v>1103</v>
      </c>
      <c r="C90" s="352" t="s">
        <v>1242</v>
      </c>
      <c r="D90" s="19" t="s">
        <v>328</v>
      </c>
      <c r="E90" s="19" t="s">
        <v>1142</v>
      </c>
      <c r="F90" s="42" t="s">
        <v>1134</v>
      </c>
    </row>
    <row r="91" spans="1:6" ht="47.25" x14ac:dyDescent="0.25">
      <c r="A91" s="352" t="s">
        <v>1223</v>
      </c>
      <c r="B91" s="352" t="s">
        <v>1213</v>
      </c>
      <c r="C91" s="352" t="s">
        <v>1243</v>
      </c>
      <c r="D91" s="19" t="s">
        <v>328</v>
      </c>
      <c r="E91" s="19" t="s">
        <v>1089</v>
      </c>
      <c r="F91" s="42" t="s">
        <v>1090</v>
      </c>
    </row>
    <row r="92" spans="1:6" ht="31.5" x14ac:dyDescent="0.25">
      <c r="A92" s="352" t="s">
        <v>1223</v>
      </c>
      <c r="B92" s="352" t="s">
        <v>1103</v>
      </c>
      <c r="C92" s="352" t="s">
        <v>1244</v>
      </c>
      <c r="D92" s="19" t="s">
        <v>328</v>
      </c>
      <c r="E92" s="19" t="s">
        <v>1089</v>
      </c>
      <c r="F92" s="42" t="s">
        <v>1245</v>
      </c>
    </row>
    <row r="93" spans="1:6" ht="31.5" x14ac:dyDescent="0.25">
      <c r="A93" s="352" t="s">
        <v>1223</v>
      </c>
      <c r="B93" s="352" t="s">
        <v>1103</v>
      </c>
      <c r="C93" s="352" t="s">
        <v>1246</v>
      </c>
      <c r="D93" s="19" t="s">
        <v>328</v>
      </c>
      <c r="E93" s="19" t="s">
        <v>1089</v>
      </c>
      <c r="F93" s="42" t="s">
        <v>1090</v>
      </c>
    </row>
    <row r="94" spans="1:6" ht="31.5" x14ac:dyDescent="0.25">
      <c r="A94" s="352" t="s">
        <v>1223</v>
      </c>
      <c r="B94" s="352" t="s">
        <v>1111</v>
      </c>
      <c r="C94" s="352" t="s">
        <v>1247</v>
      </c>
      <c r="D94" s="19" t="s">
        <v>328</v>
      </c>
      <c r="E94" s="19" t="s">
        <v>1089</v>
      </c>
      <c r="F94" s="42" t="s">
        <v>1090</v>
      </c>
    </row>
    <row r="95" spans="1:6" ht="47.25" x14ac:dyDescent="0.25">
      <c r="A95" s="352" t="s">
        <v>1223</v>
      </c>
      <c r="B95" s="352" t="s">
        <v>1213</v>
      </c>
      <c r="C95" s="352" t="s">
        <v>1248</v>
      </c>
      <c r="D95" s="19" t="s">
        <v>328</v>
      </c>
      <c r="E95" s="19" t="s">
        <v>1089</v>
      </c>
      <c r="F95" s="42" t="s">
        <v>1090</v>
      </c>
    </row>
    <row r="96" spans="1:6" ht="47.25" x14ac:dyDescent="0.25">
      <c r="A96" s="352" t="s">
        <v>1223</v>
      </c>
      <c r="B96" s="352" t="s">
        <v>1213</v>
      </c>
      <c r="C96" s="352" t="s">
        <v>1249</v>
      </c>
      <c r="D96" s="19" t="s">
        <v>328</v>
      </c>
      <c r="E96" s="19" t="s">
        <v>1089</v>
      </c>
      <c r="F96" s="42" t="s">
        <v>1090</v>
      </c>
    </row>
    <row r="97" spans="1:6" ht="31.5" x14ac:dyDescent="0.25">
      <c r="A97" s="352" t="s">
        <v>1223</v>
      </c>
      <c r="B97" s="352" t="s">
        <v>1111</v>
      </c>
      <c r="C97" s="352" t="s">
        <v>1250</v>
      </c>
      <c r="D97" s="19" t="s">
        <v>1088</v>
      </c>
      <c r="E97" s="19" t="s">
        <v>1089</v>
      </c>
      <c r="F97" s="42" t="s">
        <v>1134</v>
      </c>
    </row>
    <row r="98" spans="1:6" x14ac:dyDescent="0.25">
      <c r="A98" s="149" t="s">
        <v>1251</v>
      </c>
      <c r="B98" s="61"/>
      <c r="C98" s="61"/>
      <c r="D98" s="61"/>
    </row>
    <row r="99" spans="1:6" x14ac:dyDescent="0.25">
      <c r="A99" s="61"/>
      <c r="B99" s="61"/>
      <c r="C99" s="61"/>
      <c r="D99" s="61"/>
    </row>
    <row r="100" spans="1:6" ht="16.5" thickBot="1" x14ac:dyDescent="0.3">
      <c r="A100" s="354" t="s">
        <v>49</v>
      </c>
      <c r="B100" s="61"/>
      <c r="C100" s="61"/>
      <c r="D100" s="61"/>
    </row>
    <row r="101" spans="1:6" ht="32.25" thickBot="1" x14ac:dyDescent="0.3">
      <c r="A101" s="117" t="s">
        <v>51</v>
      </c>
      <c r="B101" s="79" t="s">
        <v>78</v>
      </c>
      <c r="C101" s="79" t="s">
        <v>130</v>
      </c>
      <c r="D101" s="79" t="s">
        <v>126</v>
      </c>
      <c r="E101" s="91" t="s">
        <v>105</v>
      </c>
      <c r="F101" s="92" t="s">
        <v>106</v>
      </c>
    </row>
    <row r="102" spans="1:6" ht="31.5" x14ac:dyDescent="0.25">
      <c r="A102" s="51" t="s">
        <v>1085</v>
      </c>
      <c r="B102" s="51" t="s">
        <v>1086</v>
      </c>
      <c r="C102" s="51" t="s">
        <v>1087</v>
      </c>
      <c r="D102" s="74" t="s">
        <v>1088</v>
      </c>
      <c r="E102" s="57" t="s">
        <v>1089</v>
      </c>
      <c r="F102" s="57" t="s">
        <v>1252</v>
      </c>
    </row>
    <row r="103" spans="1:6" x14ac:dyDescent="0.25">
      <c r="A103" s="51" t="s">
        <v>1085</v>
      </c>
      <c r="B103" s="352" t="s">
        <v>1253</v>
      </c>
      <c r="C103" s="352" t="s">
        <v>1092</v>
      </c>
      <c r="D103" s="74" t="s">
        <v>1088</v>
      </c>
      <c r="E103" s="57" t="s">
        <v>1089</v>
      </c>
      <c r="F103" s="57" t="s">
        <v>1252</v>
      </c>
    </row>
    <row r="104" spans="1:6" ht="31.5" x14ac:dyDescent="0.25">
      <c r="A104" s="51" t="s">
        <v>1085</v>
      </c>
      <c r="B104" s="352" t="s">
        <v>1093</v>
      </c>
      <c r="C104" s="352" t="s">
        <v>1094</v>
      </c>
      <c r="D104" s="74" t="s">
        <v>1088</v>
      </c>
      <c r="E104" s="57" t="s">
        <v>1089</v>
      </c>
      <c r="F104" s="57" t="s">
        <v>1252</v>
      </c>
    </row>
    <row r="105" spans="1:6" x14ac:dyDescent="0.25">
      <c r="A105" s="51" t="s">
        <v>1085</v>
      </c>
      <c r="B105" s="352" t="s">
        <v>1095</v>
      </c>
      <c r="C105" s="352" t="s">
        <v>1254</v>
      </c>
      <c r="D105" s="74" t="s">
        <v>1088</v>
      </c>
      <c r="E105" s="57" t="s">
        <v>1089</v>
      </c>
      <c r="F105" s="57" t="s">
        <v>1252</v>
      </c>
    </row>
    <row r="106" spans="1:6" ht="31.5" x14ac:dyDescent="0.25">
      <c r="A106" s="51" t="s">
        <v>1085</v>
      </c>
      <c r="B106" s="352" t="s">
        <v>1097</v>
      </c>
      <c r="C106" s="352" t="s">
        <v>1255</v>
      </c>
      <c r="D106" s="74" t="s">
        <v>1088</v>
      </c>
      <c r="E106" s="57" t="s">
        <v>1089</v>
      </c>
      <c r="F106" s="57" t="s">
        <v>1252</v>
      </c>
    </row>
    <row r="107" spans="1:6" ht="78.75" x14ac:dyDescent="0.25">
      <c r="A107" s="51" t="s">
        <v>1085</v>
      </c>
      <c r="B107" s="352" t="s">
        <v>1099</v>
      </c>
      <c r="C107" s="352" t="s">
        <v>1100</v>
      </c>
      <c r="D107" s="74" t="s">
        <v>1088</v>
      </c>
      <c r="E107" s="57" t="s">
        <v>1089</v>
      </c>
      <c r="F107" s="57" t="s">
        <v>1252</v>
      </c>
    </row>
    <row r="108" spans="1:6" ht="31.5" x14ac:dyDescent="0.25">
      <c r="A108" s="51" t="s">
        <v>1085</v>
      </c>
      <c r="B108" s="355" t="s">
        <v>1103</v>
      </c>
      <c r="C108" s="355" t="s">
        <v>1104</v>
      </c>
      <c r="D108" s="356" t="s">
        <v>328</v>
      </c>
      <c r="E108" s="357" t="s">
        <v>1089</v>
      </c>
      <c r="F108" s="357" t="s">
        <v>1252</v>
      </c>
    </row>
    <row r="109" spans="1:6" ht="31.5" x14ac:dyDescent="0.25">
      <c r="A109" s="51" t="s">
        <v>1085</v>
      </c>
      <c r="B109" s="355" t="s">
        <v>1103</v>
      </c>
      <c r="C109" s="351" t="s">
        <v>1105</v>
      </c>
      <c r="D109" s="356" t="s">
        <v>328</v>
      </c>
      <c r="E109" s="357" t="s">
        <v>1089</v>
      </c>
      <c r="F109" s="357" t="s">
        <v>1252</v>
      </c>
    </row>
    <row r="110" spans="1:6" ht="31.5" x14ac:dyDescent="0.25">
      <c r="A110" s="51" t="s">
        <v>1085</v>
      </c>
      <c r="B110" s="355" t="s">
        <v>1103</v>
      </c>
      <c r="C110" s="351" t="s">
        <v>1106</v>
      </c>
      <c r="D110" s="356" t="s">
        <v>328</v>
      </c>
      <c r="E110" s="357" t="s">
        <v>1089</v>
      </c>
      <c r="F110" s="357" t="s">
        <v>1252</v>
      </c>
    </row>
    <row r="111" spans="1:6" ht="31.5" x14ac:dyDescent="0.25">
      <c r="A111" s="51" t="s">
        <v>1085</v>
      </c>
      <c r="B111" s="355" t="s">
        <v>1103</v>
      </c>
      <c r="C111" s="351" t="s">
        <v>1107</v>
      </c>
      <c r="D111" s="356" t="s">
        <v>328</v>
      </c>
      <c r="E111" s="357" t="s">
        <v>1089</v>
      </c>
      <c r="F111" s="357" t="s">
        <v>1252</v>
      </c>
    </row>
    <row r="112" spans="1:6" ht="31.5" x14ac:dyDescent="0.25">
      <c r="A112" s="51" t="s">
        <v>1085</v>
      </c>
      <c r="B112" s="355" t="s">
        <v>1103</v>
      </c>
      <c r="C112" s="351" t="s">
        <v>1108</v>
      </c>
      <c r="D112" s="356" t="s">
        <v>328</v>
      </c>
      <c r="E112" s="357" t="s">
        <v>1089</v>
      </c>
      <c r="F112" s="357" t="s">
        <v>1252</v>
      </c>
    </row>
    <row r="113" spans="1:6" ht="31.5" x14ac:dyDescent="0.25">
      <c r="A113" s="51" t="s">
        <v>1085</v>
      </c>
      <c r="B113" s="355" t="s">
        <v>1103</v>
      </c>
      <c r="C113" s="351" t="s">
        <v>1109</v>
      </c>
      <c r="D113" s="356" t="s">
        <v>328</v>
      </c>
      <c r="E113" s="357" t="s">
        <v>1089</v>
      </c>
      <c r="F113" s="357" t="s">
        <v>1252</v>
      </c>
    </row>
    <row r="114" spans="1:6" ht="31.5" x14ac:dyDescent="0.25">
      <c r="A114" s="51" t="s">
        <v>1085</v>
      </c>
      <c r="B114" s="355" t="s">
        <v>1103</v>
      </c>
      <c r="C114" s="351" t="s">
        <v>1110</v>
      </c>
      <c r="D114" s="356" t="s">
        <v>328</v>
      </c>
      <c r="E114" s="357" t="s">
        <v>1089</v>
      </c>
      <c r="F114" s="357" t="s">
        <v>1252</v>
      </c>
    </row>
    <row r="115" spans="1:6" ht="63" x14ac:dyDescent="0.25">
      <c r="A115" s="51" t="s">
        <v>1085</v>
      </c>
      <c r="B115" s="355" t="s">
        <v>1256</v>
      </c>
      <c r="C115" s="351" t="s">
        <v>1112</v>
      </c>
      <c r="D115" s="356" t="s">
        <v>328</v>
      </c>
      <c r="E115" s="357" t="s">
        <v>1089</v>
      </c>
      <c r="F115" s="357" t="s">
        <v>1252</v>
      </c>
    </row>
    <row r="116" spans="1:6" ht="31.5" x14ac:dyDescent="0.25">
      <c r="A116" s="51" t="s">
        <v>1113</v>
      </c>
      <c r="B116" s="51" t="s">
        <v>1118</v>
      </c>
      <c r="C116" s="352" t="s">
        <v>1257</v>
      </c>
      <c r="D116" s="74" t="s">
        <v>1088</v>
      </c>
      <c r="E116" s="57" t="s">
        <v>1089</v>
      </c>
      <c r="F116" s="57" t="s">
        <v>1252</v>
      </c>
    </row>
    <row r="117" spans="1:6" ht="31.5" x14ac:dyDescent="0.25">
      <c r="A117" s="51" t="s">
        <v>1113</v>
      </c>
      <c r="B117" s="51" t="s">
        <v>1116</v>
      </c>
      <c r="C117" s="352" t="s">
        <v>1117</v>
      </c>
      <c r="D117" s="74" t="s">
        <v>328</v>
      </c>
      <c r="E117" s="57" t="s">
        <v>1089</v>
      </c>
      <c r="F117" s="57" t="s">
        <v>1252</v>
      </c>
    </row>
    <row r="118" spans="1:6" ht="31.5" x14ac:dyDescent="0.25">
      <c r="A118" s="51" t="s">
        <v>1113</v>
      </c>
      <c r="B118" s="51" t="s">
        <v>1258</v>
      </c>
      <c r="C118" s="352" t="s">
        <v>1120</v>
      </c>
      <c r="D118" s="74" t="s">
        <v>328</v>
      </c>
      <c r="E118" s="57" t="s">
        <v>1089</v>
      </c>
      <c r="F118" s="57" t="s">
        <v>1252</v>
      </c>
    </row>
    <row r="119" spans="1:6" ht="31.5" x14ac:dyDescent="0.25">
      <c r="A119" s="51" t="s">
        <v>1259</v>
      </c>
      <c r="B119" s="51" t="s">
        <v>1140</v>
      </c>
      <c r="C119" s="352" t="s">
        <v>1260</v>
      </c>
      <c r="D119" s="74" t="s">
        <v>328</v>
      </c>
      <c r="E119" s="74" t="s">
        <v>1129</v>
      </c>
      <c r="F119" s="57" t="s">
        <v>1261</v>
      </c>
    </row>
    <row r="120" spans="1:6" ht="63" x14ac:dyDescent="0.25">
      <c r="A120" s="51" t="s">
        <v>1259</v>
      </c>
      <c r="B120" s="51" t="s">
        <v>1224</v>
      </c>
      <c r="C120" s="352" t="s">
        <v>1262</v>
      </c>
      <c r="D120" s="74" t="s">
        <v>328</v>
      </c>
      <c r="E120" s="74" t="s">
        <v>1129</v>
      </c>
      <c r="F120" s="57" t="s">
        <v>1261</v>
      </c>
    </row>
    <row r="121" spans="1:6" ht="47.25" x14ac:dyDescent="0.25">
      <c r="A121" s="51" t="s">
        <v>1259</v>
      </c>
      <c r="B121" s="51" t="s">
        <v>1263</v>
      </c>
      <c r="C121" s="352" t="s">
        <v>1131</v>
      </c>
      <c r="D121" s="74" t="s">
        <v>328</v>
      </c>
      <c r="E121" s="74" t="s">
        <v>1129</v>
      </c>
      <c r="F121" s="57" t="s">
        <v>1261</v>
      </c>
    </row>
    <row r="122" spans="1:6" ht="31.5" x14ac:dyDescent="0.25">
      <c r="A122" s="51" t="s">
        <v>1259</v>
      </c>
      <c r="B122" s="51" t="s">
        <v>1224</v>
      </c>
      <c r="C122" s="352" t="s">
        <v>1264</v>
      </c>
      <c r="D122" s="74" t="s">
        <v>328</v>
      </c>
      <c r="E122" s="74" t="s">
        <v>1136</v>
      </c>
      <c r="F122" s="57" t="s">
        <v>1261</v>
      </c>
    </row>
    <row r="123" spans="1:6" ht="63" x14ac:dyDescent="0.25">
      <c r="A123" s="51" t="s">
        <v>1259</v>
      </c>
      <c r="B123" s="51" t="s">
        <v>1265</v>
      </c>
      <c r="C123" s="352" t="s">
        <v>1266</v>
      </c>
      <c r="D123" s="74" t="s">
        <v>328</v>
      </c>
      <c r="E123" s="74" t="s">
        <v>1129</v>
      </c>
      <c r="F123" s="57" t="s">
        <v>1261</v>
      </c>
    </row>
    <row r="124" spans="1:6" ht="47.25" x14ac:dyDescent="0.25">
      <c r="A124" s="51" t="s">
        <v>1259</v>
      </c>
      <c r="B124" s="51" t="s">
        <v>1103</v>
      </c>
      <c r="C124" s="352" t="s">
        <v>1267</v>
      </c>
      <c r="D124" s="74" t="s">
        <v>328</v>
      </c>
      <c r="E124" s="74" t="s">
        <v>1129</v>
      </c>
      <c r="F124" s="57" t="s">
        <v>1261</v>
      </c>
    </row>
    <row r="125" spans="1:6" ht="47.25" x14ac:dyDescent="0.25">
      <c r="A125" s="51" t="s">
        <v>1268</v>
      </c>
      <c r="B125" s="51" t="s">
        <v>1140</v>
      </c>
      <c r="C125" s="352" t="s">
        <v>1269</v>
      </c>
      <c r="D125" s="74" t="s">
        <v>1088</v>
      </c>
      <c r="E125" s="356" t="s">
        <v>1142</v>
      </c>
      <c r="F125" s="57" t="s">
        <v>1261</v>
      </c>
    </row>
    <row r="126" spans="1:6" ht="47.25" x14ac:dyDescent="0.25">
      <c r="A126" s="51" t="s">
        <v>1268</v>
      </c>
      <c r="B126" s="51" t="s">
        <v>1143</v>
      </c>
      <c r="C126" s="352" t="s">
        <v>1270</v>
      </c>
      <c r="D126" s="74" t="s">
        <v>1088</v>
      </c>
      <c r="E126" s="356" t="s">
        <v>1089</v>
      </c>
      <c r="F126" s="57" t="s">
        <v>1261</v>
      </c>
    </row>
    <row r="127" spans="1:6" x14ac:dyDescent="0.25">
      <c r="A127" s="51" t="s">
        <v>1268</v>
      </c>
      <c r="B127" s="51" t="s">
        <v>1145</v>
      </c>
      <c r="C127" s="352" t="s">
        <v>1146</v>
      </c>
      <c r="D127" s="74" t="s">
        <v>328</v>
      </c>
      <c r="E127" s="356" t="s">
        <v>1089</v>
      </c>
      <c r="F127" s="57" t="s">
        <v>1261</v>
      </c>
    </row>
    <row r="128" spans="1:6" ht="47.25" x14ac:dyDescent="0.25">
      <c r="A128" s="51" t="s">
        <v>1268</v>
      </c>
      <c r="B128" s="51" t="s">
        <v>1271</v>
      </c>
      <c r="C128" s="352" t="s">
        <v>1272</v>
      </c>
      <c r="D128" s="74" t="s">
        <v>1088</v>
      </c>
      <c r="E128" s="356" t="s">
        <v>1089</v>
      </c>
      <c r="F128" s="57" t="s">
        <v>1261</v>
      </c>
    </row>
    <row r="129" spans="1:6" ht="31.5" x14ac:dyDescent="0.25">
      <c r="A129" s="51" t="s">
        <v>1268</v>
      </c>
      <c r="B129" s="51" t="s">
        <v>1273</v>
      </c>
      <c r="C129" s="352" t="s">
        <v>1274</v>
      </c>
      <c r="D129" s="74" t="s">
        <v>1088</v>
      </c>
      <c r="E129" s="356" t="s">
        <v>1089</v>
      </c>
      <c r="F129" s="57" t="s">
        <v>1261</v>
      </c>
    </row>
    <row r="130" spans="1:6" x14ac:dyDescent="0.25">
      <c r="A130" s="51" t="s">
        <v>1268</v>
      </c>
      <c r="B130" s="51" t="s">
        <v>1149</v>
      </c>
      <c r="C130" s="352" t="s">
        <v>1150</v>
      </c>
      <c r="D130" s="74" t="s">
        <v>328</v>
      </c>
      <c r="E130" s="356" t="s">
        <v>1089</v>
      </c>
      <c r="F130" s="57" t="s">
        <v>1261</v>
      </c>
    </row>
    <row r="131" spans="1:6" x14ac:dyDescent="0.25">
      <c r="A131" s="51" t="s">
        <v>1268</v>
      </c>
      <c r="B131" s="51" t="s">
        <v>1152</v>
      </c>
      <c r="C131" s="352" t="s">
        <v>1153</v>
      </c>
      <c r="D131" s="74" t="s">
        <v>328</v>
      </c>
      <c r="E131" s="356" t="s">
        <v>1089</v>
      </c>
      <c r="F131" s="57" t="s">
        <v>1261</v>
      </c>
    </row>
    <row r="132" spans="1:6" x14ac:dyDescent="0.25">
      <c r="A132" s="51" t="s">
        <v>1268</v>
      </c>
      <c r="B132" s="51" t="s">
        <v>1158</v>
      </c>
      <c r="C132" s="352" t="s">
        <v>1159</v>
      </c>
      <c r="D132" s="74" t="s">
        <v>328</v>
      </c>
      <c r="E132" s="356" t="s">
        <v>1089</v>
      </c>
      <c r="F132" s="57" t="s">
        <v>1261</v>
      </c>
    </row>
    <row r="133" spans="1:6" x14ac:dyDescent="0.25">
      <c r="A133" s="51" t="s">
        <v>1268</v>
      </c>
      <c r="B133" s="51" t="s">
        <v>1160</v>
      </c>
      <c r="C133" s="352" t="s">
        <v>313</v>
      </c>
      <c r="D133" s="74" t="s">
        <v>1088</v>
      </c>
      <c r="E133" s="356" t="s">
        <v>1089</v>
      </c>
      <c r="F133" s="57" t="s">
        <v>1261</v>
      </c>
    </row>
    <row r="134" spans="1:6" x14ac:dyDescent="0.25">
      <c r="A134" s="51" t="s">
        <v>1268</v>
      </c>
      <c r="B134" s="51" t="s">
        <v>1275</v>
      </c>
      <c r="C134" s="352" t="s">
        <v>1164</v>
      </c>
      <c r="D134" s="74" t="s">
        <v>1088</v>
      </c>
      <c r="E134" s="356" t="s">
        <v>1089</v>
      </c>
      <c r="F134" s="57" t="s">
        <v>1261</v>
      </c>
    </row>
    <row r="135" spans="1:6" ht="47.25" x14ac:dyDescent="0.25">
      <c r="A135" s="51" t="s">
        <v>1268</v>
      </c>
      <c r="B135" s="51" t="s">
        <v>1271</v>
      </c>
      <c r="C135" s="352" t="s">
        <v>1166</v>
      </c>
      <c r="D135" s="74" t="s">
        <v>1088</v>
      </c>
      <c r="E135" s="356" t="s">
        <v>1089</v>
      </c>
      <c r="F135" s="57" t="s">
        <v>1261</v>
      </c>
    </row>
    <row r="136" spans="1:6" x14ac:dyDescent="0.25">
      <c r="A136" s="51" t="s">
        <v>1268</v>
      </c>
      <c r="B136" s="51" t="s">
        <v>1169</v>
      </c>
      <c r="C136" s="352" t="s">
        <v>1170</v>
      </c>
      <c r="D136" s="74" t="s">
        <v>1088</v>
      </c>
      <c r="E136" s="356" t="s">
        <v>1089</v>
      </c>
      <c r="F136" s="57" t="s">
        <v>1261</v>
      </c>
    </row>
    <row r="137" spans="1:6" x14ac:dyDescent="0.25">
      <c r="A137" s="51" t="s">
        <v>1268</v>
      </c>
      <c r="B137" s="51" t="s">
        <v>1156</v>
      </c>
      <c r="C137" s="352" t="s">
        <v>1173</v>
      </c>
      <c r="D137" s="74" t="s">
        <v>1088</v>
      </c>
      <c r="E137" s="356" t="s">
        <v>1089</v>
      </c>
      <c r="F137" s="57" t="s">
        <v>1261</v>
      </c>
    </row>
    <row r="138" spans="1:6" ht="31.5" x14ac:dyDescent="0.25">
      <c r="A138" s="51" t="s">
        <v>1268</v>
      </c>
      <c r="B138" s="51" t="s">
        <v>1275</v>
      </c>
      <c r="C138" s="352" t="s">
        <v>1178</v>
      </c>
      <c r="D138" s="74" t="s">
        <v>1088</v>
      </c>
      <c r="E138" s="357" t="s">
        <v>1089</v>
      </c>
      <c r="F138" s="57" t="s">
        <v>1261</v>
      </c>
    </row>
    <row r="139" spans="1:6" ht="63" x14ac:dyDescent="0.25">
      <c r="A139" s="51" t="s">
        <v>1268</v>
      </c>
      <c r="B139" s="51" t="s">
        <v>1276</v>
      </c>
      <c r="C139" s="352" t="s">
        <v>1180</v>
      </c>
      <c r="D139" s="74" t="s">
        <v>1088</v>
      </c>
      <c r="E139" s="357" t="s">
        <v>1277</v>
      </c>
      <c r="F139" s="57" t="s">
        <v>1261</v>
      </c>
    </row>
    <row r="140" spans="1:6" ht="31.5" x14ac:dyDescent="0.25">
      <c r="A140" s="51" t="s">
        <v>1268</v>
      </c>
      <c r="B140" s="51" t="s">
        <v>1273</v>
      </c>
      <c r="C140" s="352" t="s">
        <v>317</v>
      </c>
      <c r="D140" s="74" t="s">
        <v>1088</v>
      </c>
      <c r="E140" s="357" t="s">
        <v>1089</v>
      </c>
      <c r="F140" s="57" t="s">
        <v>1261</v>
      </c>
    </row>
    <row r="141" spans="1:6" x14ac:dyDescent="0.25">
      <c r="A141" s="51" t="s">
        <v>1268</v>
      </c>
      <c r="B141" s="51" t="s">
        <v>1199</v>
      </c>
      <c r="C141" s="352" t="s">
        <v>1200</v>
      </c>
      <c r="D141" s="74" t="s">
        <v>1088</v>
      </c>
      <c r="E141" s="357" t="s">
        <v>1201</v>
      </c>
      <c r="F141" s="57" t="s">
        <v>1252</v>
      </c>
    </row>
    <row r="142" spans="1:6" ht="31.5" x14ac:dyDescent="0.25">
      <c r="A142" s="51" t="s">
        <v>1268</v>
      </c>
      <c r="B142" s="51" t="s">
        <v>1224</v>
      </c>
      <c r="C142" s="352" t="s">
        <v>1278</v>
      </c>
      <c r="D142" s="74" t="s">
        <v>1088</v>
      </c>
      <c r="E142" s="57" t="s">
        <v>1185</v>
      </c>
      <c r="F142" s="57" t="s">
        <v>1261</v>
      </c>
    </row>
    <row r="143" spans="1:6" x14ac:dyDescent="0.25">
      <c r="A143" s="51" t="s">
        <v>1268</v>
      </c>
      <c r="B143" s="51" t="s">
        <v>1186</v>
      </c>
      <c r="C143" s="352" t="s">
        <v>1279</v>
      </c>
      <c r="D143" s="74" t="s">
        <v>1088</v>
      </c>
      <c r="E143" s="357" t="s">
        <v>1089</v>
      </c>
      <c r="F143" s="57" t="s">
        <v>1261</v>
      </c>
    </row>
    <row r="144" spans="1:6" ht="47.25" x14ac:dyDescent="0.25">
      <c r="A144" s="51" t="s">
        <v>1268</v>
      </c>
      <c r="B144" s="51" t="s">
        <v>1263</v>
      </c>
      <c r="C144" s="352" t="s">
        <v>1280</v>
      </c>
      <c r="D144" s="74" t="s">
        <v>328</v>
      </c>
      <c r="E144" s="357" t="s">
        <v>1142</v>
      </c>
      <c r="F144" s="57" t="s">
        <v>1261</v>
      </c>
    </row>
    <row r="145" spans="1:6" ht="47.25" x14ac:dyDescent="0.25">
      <c r="A145" s="51" t="s">
        <v>1268</v>
      </c>
      <c r="B145" s="51" t="s">
        <v>1263</v>
      </c>
      <c r="C145" s="352" t="s">
        <v>1193</v>
      </c>
      <c r="D145" s="74" t="s">
        <v>328</v>
      </c>
      <c r="E145" s="357" t="s">
        <v>1194</v>
      </c>
      <c r="F145" s="57" t="s">
        <v>1261</v>
      </c>
    </row>
    <row r="146" spans="1:6" ht="47.25" x14ac:dyDescent="0.25">
      <c r="A146" s="51" t="s">
        <v>1268</v>
      </c>
      <c r="B146" s="51" t="s">
        <v>1263</v>
      </c>
      <c r="C146" s="352" t="s">
        <v>1195</v>
      </c>
      <c r="D146" s="74" t="s">
        <v>328</v>
      </c>
      <c r="E146" s="357" t="s">
        <v>1172</v>
      </c>
      <c r="F146" s="57" t="s">
        <v>1261</v>
      </c>
    </row>
    <row r="147" spans="1:6" ht="31.5" x14ac:dyDescent="0.25">
      <c r="A147" s="51" t="s">
        <v>1268</v>
      </c>
      <c r="B147" s="51" t="s">
        <v>1263</v>
      </c>
      <c r="C147" s="352" t="s">
        <v>1196</v>
      </c>
      <c r="D147" s="74" t="s">
        <v>328</v>
      </c>
      <c r="E147" s="357" t="s">
        <v>1281</v>
      </c>
      <c r="F147" s="57" t="s">
        <v>1261</v>
      </c>
    </row>
    <row r="148" spans="1:6" ht="47.25" x14ac:dyDescent="0.25">
      <c r="A148" s="51" t="s">
        <v>1268</v>
      </c>
      <c r="B148" s="51" t="s">
        <v>1263</v>
      </c>
      <c r="C148" s="352" t="s">
        <v>1198</v>
      </c>
      <c r="D148" s="74" t="s">
        <v>328</v>
      </c>
      <c r="E148" s="357" t="s">
        <v>1089</v>
      </c>
      <c r="F148" s="57" t="s">
        <v>1261</v>
      </c>
    </row>
    <row r="149" spans="1:6" ht="47.25" x14ac:dyDescent="0.25">
      <c r="A149" s="51" t="s">
        <v>1268</v>
      </c>
      <c r="B149" s="51" t="s">
        <v>1103</v>
      </c>
      <c r="C149" s="352" t="s">
        <v>1205</v>
      </c>
      <c r="D149" s="74" t="s">
        <v>328</v>
      </c>
      <c r="E149" s="357" t="s">
        <v>1142</v>
      </c>
      <c r="F149" s="57" t="s">
        <v>1261</v>
      </c>
    </row>
    <row r="150" spans="1:6" ht="47.25" x14ac:dyDescent="0.25">
      <c r="A150" s="51" t="s">
        <v>1268</v>
      </c>
      <c r="B150" s="51" t="s">
        <v>1103</v>
      </c>
      <c r="C150" s="352" t="s">
        <v>1206</v>
      </c>
      <c r="D150" s="74" t="s">
        <v>328</v>
      </c>
      <c r="E150" s="357" t="s">
        <v>1194</v>
      </c>
      <c r="F150" s="57" t="s">
        <v>1261</v>
      </c>
    </row>
    <row r="151" spans="1:6" ht="47.25" x14ac:dyDescent="0.25">
      <c r="A151" s="51" t="s">
        <v>1268</v>
      </c>
      <c r="B151" s="51" t="s">
        <v>1103</v>
      </c>
      <c r="C151" s="352" t="s">
        <v>1282</v>
      </c>
      <c r="D151" s="74" t="s">
        <v>1088</v>
      </c>
      <c r="E151" s="357" t="s">
        <v>1172</v>
      </c>
      <c r="F151" s="57" t="s">
        <v>1261</v>
      </c>
    </row>
    <row r="152" spans="1:6" ht="47.25" x14ac:dyDescent="0.25">
      <c r="A152" s="51" t="s">
        <v>1268</v>
      </c>
      <c r="B152" s="51" t="s">
        <v>1103</v>
      </c>
      <c r="C152" s="352" t="s">
        <v>1208</v>
      </c>
      <c r="D152" s="74" t="s">
        <v>328</v>
      </c>
      <c r="E152" s="357" t="s">
        <v>1281</v>
      </c>
      <c r="F152" s="57" t="s">
        <v>1261</v>
      </c>
    </row>
    <row r="153" spans="1:6" ht="47.25" x14ac:dyDescent="0.25">
      <c r="A153" s="51" t="s">
        <v>1268</v>
      </c>
      <c r="B153" s="51" t="s">
        <v>1103</v>
      </c>
      <c r="C153" s="352" t="s">
        <v>1209</v>
      </c>
      <c r="D153" s="74" t="s">
        <v>328</v>
      </c>
      <c r="E153" s="357" t="s">
        <v>1210</v>
      </c>
      <c r="F153" s="57" t="s">
        <v>1261</v>
      </c>
    </row>
    <row r="154" spans="1:6" ht="47.25" x14ac:dyDescent="0.25">
      <c r="A154" s="51" t="s">
        <v>1268</v>
      </c>
      <c r="B154" s="51" t="s">
        <v>1103</v>
      </c>
      <c r="C154" s="352" t="s">
        <v>1211</v>
      </c>
      <c r="D154" s="74" t="s">
        <v>328</v>
      </c>
      <c r="E154" s="57" t="s">
        <v>1212</v>
      </c>
      <c r="F154" s="57" t="s">
        <v>1261</v>
      </c>
    </row>
    <row r="155" spans="1:6" ht="47.25" x14ac:dyDescent="0.25">
      <c r="A155" s="51" t="s">
        <v>1268</v>
      </c>
      <c r="B155" s="51" t="s">
        <v>1213</v>
      </c>
      <c r="C155" s="352" t="s">
        <v>1214</v>
      </c>
      <c r="D155" s="74" t="s">
        <v>328</v>
      </c>
      <c r="E155" s="357" t="s">
        <v>1089</v>
      </c>
      <c r="F155" s="57" t="s">
        <v>1261</v>
      </c>
    </row>
    <row r="156" spans="1:6" ht="47.25" x14ac:dyDescent="0.25">
      <c r="A156" s="51" t="s">
        <v>1268</v>
      </c>
      <c r="B156" s="51" t="s">
        <v>1213</v>
      </c>
      <c r="C156" s="352" t="s">
        <v>1283</v>
      </c>
      <c r="D156" s="74" t="s">
        <v>1088</v>
      </c>
      <c r="E156" s="357" t="s">
        <v>1089</v>
      </c>
      <c r="F156" s="57" t="s">
        <v>1261</v>
      </c>
    </row>
    <row r="157" spans="1:6" ht="31.5" x14ac:dyDescent="0.25">
      <c r="A157" s="51" t="s">
        <v>1268</v>
      </c>
      <c r="B157" s="51" t="s">
        <v>1103</v>
      </c>
      <c r="C157" s="352" t="s">
        <v>1216</v>
      </c>
      <c r="D157" s="74" t="s">
        <v>1088</v>
      </c>
      <c r="E157" s="357" t="s">
        <v>1089</v>
      </c>
      <c r="F157" s="57" t="s">
        <v>1261</v>
      </c>
    </row>
    <row r="158" spans="1:6" ht="47.25" x14ac:dyDescent="0.25">
      <c r="A158" s="51" t="s">
        <v>1268</v>
      </c>
      <c r="B158" s="51" t="s">
        <v>1213</v>
      </c>
      <c r="C158" s="352" t="s">
        <v>1217</v>
      </c>
      <c r="D158" s="74" t="s">
        <v>328</v>
      </c>
      <c r="E158" s="357" t="s">
        <v>1089</v>
      </c>
      <c r="F158" s="57" t="s">
        <v>1261</v>
      </c>
    </row>
    <row r="159" spans="1:6" ht="47.25" x14ac:dyDescent="0.25">
      <c r="A159" s="51" t="s">
        <v>1268</v>
      </c>
      <c r="B159" s="51" t="s">
        <v>1103</v>
      </c>
      <c r="C159" s="352" t="s">
        <v>1218</v>
      </c>
      <c r="D159" s="74" t="s">
        <v>1088</v>
      </c>
      <c r="E159" s="357" t="s">
        <v>1089</v>
      </c>
      <c r="F159" s="57" t="s">
        <v>1261</v>
      </c>
    </row>
    <row r="160" spans="1:6" ht="47.25" x14ac:dyDescent="0.25">
      <c r="A160" s="51" t="s">
        <v>1268</v>
      </c>
      <c r="B160" s="51" t="s">
        <v>1103</v>
      </c>
      <c r="C160" s="352" t="s">
        <v>1219</v>
      </c>
      <c r="D160" s="74" t="s">
        <v>1088</v>
      </c>
      <c r="E160" s="357" t="s">
        <v>1089</v>
      </c>
      <c r="F160" s="57" t="s">
        <v>1261</v>
      </c>
    </row>
    <row r="161" spans="1:6" ht="47.25" x14ac:dyDescent="0.25">
      <c r="A161" s="51" t="s">
        <v>1220</v>
      </c>
      <c r="B161" s="51" t="s">
        <v>1143</v>
      </c>
      <c r="C161" s="352" t="s">
        <v>1270</v>
      </c>
      <c r="D161" s="74" t="s">
        <v>1221</v>
      </c>
      <c r="E161" s="356" t="s">
        <v>1089</v>
      </c>
      <c r="F161" s="57" t="s">
        <v>1261</v>
      </c>
    </row>
    <row r="162" spans="1:6" ht="31.5" x14ac:dyDescent="0.25">
      <c r="A162" s="51" t="s">
        <v>1083</v>
      </c>
      <c r="B162" s="51" t="s">
        <v>1224</v>
      </c>
      <c r="C162" s="352" t="s">
        <v>1225</v>
      </c>
      <c r="D162" s="74" t="s">
        <v>328</v>
      </c>
      <c r="E162" s="356" t="s">
        <v>1142</v>
      </c>
      <c r="F162" s="57" t="s">
        <v>1261</v>
      </c>
    </row>
    <row r="163" spans="1:6" x14ac:dyDescent="0.25">
      <c r="A163" s="51" t="s">
        <v>1083</v>
      </c>
      <c r="B163" s="358" t="s">
        <v>1227</v>
      </c>
      <c r="C163" s="352" t="s">
        <v>1228</v>
      </c>
      <c r="D163" s="74" t="s">
        <v>1088</v>
      </c>
      <c r="E163" s="357" t="s">
        <v>1089</v>
      </c>
      <c r="F163" s="57" t="s">
        <v>1261</v>
      </c>
    </row>
    <row r="164" spans="1:6" ht="31.5" x14ac:dyDescent="0.25">
      <c r="A164" s="51" t="s">
        <v>1083</v>
      </c>
      <c r="B164" s="352" t="s">
        <v>1229</v>
      </c>
      <c r="C164" s="352" t="s">
        <v>1230</v>
      </c>
      <c r="D164" s="74" t="s">
        <v>328</v>
      </c>
      <c r="E164" s="357" t="s">
        <v>1089</v>
      </c>
      <c r="F164" s="57" t="s">
        <v>1252</v>
      </c>
    </row>
    <row r="165" spans="1:6" ht="31.5" x14ac:dyDescent="0.25">
      <c r="A165" s="51" t="s">
        <v>1083</v>
      </c>
      <c r="B165" s="51" t="s">
        <v>1231</v>
      </c>
      <c r="C165" s="352" t="s">
        <v>1232</v>
      </c>
      <c r="D165" s="74" t="s">
        <v>1088</v>
      </c>
      <c r="E165" s="357" t="s">
        <v>1089</v>
      </c>
      <c r="F165" s="57" t="s">
        <v>1261</v>
      </c>
    </row>
    <row r="166" spans="1:6" x14ac:dyDescent="0.25">
      <c r="A166" s="51" t="s">
        <v>1083</v>
      </c>
      <c r="B166" s="51" t="s">
        <v>1236</v>
      </c>
      <c r="C166" s="352" t="s">
        <v>1284</v>
      </c>
      <c r="D166" s="74" t="s">
        <v>328</v>
      </c>
      <c r="E166" s="357" t="s">
        <v>1089</v>
      </c>
      <c r="F166" s="57" t="s">
        <v>1261</v>
      </c>
    </row>
    <row r="167" spans="1:6" ht="31.5" x14ac:dyDescent="0.25">
      <c r="A167" s="51" t="s">
        <v>1083</v>
      </c>
      <c r="B167" s="51" t="s">
        <v>1103</v>
      </c>
      <c r="C167" s="352" t="s">
        <v>1238</v>
      </c>
      <c r="D167" s="74" t="s">
        <v>1088</v>
      </c>
      <c r="E167" s="356" t="s">
        <v>1142</v>
      </c>
      <c r="F167" s="57" t="s">
        <v>1261</v>
      </c>
    </row>
    <row r="168" spans="1:6" ht="47.25" x14ac:dyDescent="0.25">
      <c r="A168" s="51" t="s">
        <v>1083</v>
      </c>
      <c r="B168" s="51" t="s">
        <v>1213</v>
      </c>
      <c r="C168" s="352" t="s">
        <v>1285</v>
      </c>
      <c r="D168" s="74" t="s">
        <v>328</v>
      </c>
      <c r="E168" s="357" t="s">
        <v>1089</v>
      </c>
      <c r="F168" s="57" t="s">
        <v>1261</v>
      </c>
    </row>
    <row r="169" spans="1:6" ht="47.25" x14ac:dyDescent="0.25">
      <c r="A169" s="51" t="s">
        <v>1083</v>
      </c>
      <c r="B169" s="51" t="s">
        <v>1213</v>
      </c>
      <c r="C169" s="352" t="s">
        <v>1240</v>
      </c>
      <c r="D169" s="74" t="s">
        <v>328</v>
      </c>
      <c r="E169" s="357" t="s">
        <v>1089</v>
      </c>
      <c r="F169" s="57" t="s">
        <v>1261</v>
      </c>
    </row>
    <row r="170" spans="1:6" ht="31.5" x14ac:dyDescent="0.25">
      <c r="A170" s="51" t="s">
        <v>1083</v>
      </c>
      <c r="B170" s="51" t="s">
        <v>1265</v>
      </c>
      <c r="C170" s="352" t="s">
        <v>1286</v>
      </c>
      <c r="D170" s="74" t="s">
        <v>1088</v>
      </c>
      <c r="E170" s="357" t="s">
        <v>1089</v>
      </c>
      <c r="F170" s="57" t="s">
        <v>1261</v>
      </c>
    </row>
    <row r="171" spans="1:6" ht="31.5" x14ac:dyDescent="0.25">
      <c r="A171" s="51" t="s">
        <v>1083</v>
      </c>
      <c r="B171" s="51" t="s">
        <v>1287</v>
      </c>
      <c r="C171" s="352" t="s">
        <v>1250</v>
      </c>
      <c r="D171" s="74" t="s">
        <v>1088</v>
      </c>
      <c r="E171" s="357" t="s">
        <v>1089</v>
      </c>
      <c r="F171" s="57" t="s">
        <v>1252</v>
      </c>
    </row>
    <row r="172" spans="1:6" ht="47.25" x14ac:dyDescent="0.25">
      <c r="A172" s="51" t="s">
        <v>1083</v>
      </c>
      <c r="B172" s="51" t="s">
        <v>1213</v>
      </c>
      <c r="C172" s="352" t="s">
        <v>1243</v>
      </c>
      <c r="D172" s="74" t="s">
        <v>328</v>
      </c>
      <c r="E172" s="357" t="s">
        <v>1089</v>
      </c>
      <c r="F172" s="57" t="s">
        <v>1261</v>
      </c>
    </row>
    <row r="173" spans="1:6" ht="31.5" x14ac:dyDescent="0.25">
      <c r="A173" s="51" t="s">
        <v>1083</v>
      </c>
      <c r="B173" s="51" t="s">
        <v>1103</v>
      </c>
      <c r="C173" s="352" t="s">
        <v>1244</v>
      </c>
      <c r="D173" s="74" t="s">
        <v>328</v>
      </c>
      <c r="E173" s="357" t="s">
        <v>1089</v>
      </c>
      <c r="F173" s="57" t="s">
        <v>1261</v>
      </c>
    </row>
    <row r="174" spans="1:6" ht="31.5" x14ac:dyDescent="0.25">
      <c r="A174" s="51" t="s">
        <v>1083</v>
      </c>
      <c r="B174" s="51" t="s">
        <v>1103</v>
      </c>
      <c r="C174" s="352" t="s">
        <v>1246</v>
      </c>
      <c r="D174" s="74" t="s">
        <v>328</v>
      </c>
      <c r="E174" s="357" t="s">
        <v>1089</v>
      </c>
      <c r="F174" s="57" t="s">
        <v>1261</v>
      </c>
    </row>
    <row r="175" spans="1:6" ht="31.5" x14ac:dyDescent="0.25">
      <c r="A175" s="51" t="s">
        <v>1083</v>
      </c>
      <c r="B175" s="51" t="s">
        <v>1287</v>
      </c>
      <c r="C175" s="352" t="s">
        <v>1247</v>
      </c>
      <c r="D175" s="74" t="s">
        <v>328</v>
      </c>
      <c r="E175" s="357" t="s">
        <v>1089</v>
      </c>
      <c r="F175" s="57" t="s">
        <v>1261</v>
      </c>
    </row>
    <row r="176" spans="1:6" ht="47.25" x14ac:dyDescent="0.25">
      <c r="A176" s="51" t="s">
        <v>1083</v>
      </c>
      <c r="B176" s="51" t="s">
        <v>1213</v>
      </c>
      <c r="C176" s="352" t="s">
        <v>1248</v>
      </c>
      <c r="D176" s="74" t="s">
        <v>328</v>
      </c>
      <c r="E176" s="357" t="s">
        <v>1089</v>
      </c>
      <c r="F176" s="57" t="s">
        <v>1261</v>
      </c>
    </row>
    <row r="177" spans="1:6" ht="47.25" x14ac:dyDescent="0.25">
      <c r="A177" s="51" t="s">
        <v>1083</v>
      </c>
      <c r="B177" s="51" t="s">
        <v>1213</v>
      </c>
      <c r="C177" s="352" t="s">
        <v>1249</v>
      </c>
      <c r="D177" s="19" t="s">
        <v>328</v>
      </c>
      <c r="E177" s="359" t="s">
        <v>1089</v>
      </c>
      <c r="F177" s="42" t="s">
        <v>1261</v>
      </c>
    </row>
    <row r="178" spans="1:6" x14ac:dyDescent="0.25">
      <c r="A178" s="508" t="s">
        <v>1288</v>
      </c>
      <c r="B178" s="508"/>
      <c r="C178" s="508"/>
      <c r="D178" s="61"/>
    </row>
    <row r="179" spans="1:6" x14ac:dyDescent="0.25">
      <c r="A179" s="61"/>
      <c r="B179" s="61"/>
      <c r="C179" s="61"/>
      <c r="D179" s="61"/>
    </row>
    <row r="180" spans="1:6" ht="16.5" thickBot="1" x14ac:dyDescent="0.3">
      <c r="A180" s="70" t="s">
        <v>107</v>
      </c>
      <c r="B180" s="59"/>
      <c r="C180" s="59"/>
      <c r="D180" s="59"/>
      <c r="E180" s="7"/>
      <c r="F180" s="7"/>
    </row>
    <row r="181" spans="1:6" ht="32.25" thickBot="1" x14ac:dyDescent="0.3">
      <c r="A181" s="117" t="s">
        <v>51</v>
      </c>
      <c r="B181" s="79" t="s">
        <v>78</v>
      </c>
      <c r="C181" s="79" t="s">
        <v>130</v>
      </c>
      <c r="D181" s="79" t="s">
        <v>126</v>
      </c>
      <c r="E181" s="91" t="s">
        <v>105</v>
      </c>
      <c r="F181" s="92" t="s">
        <v>106</v>
      </c>
    </row>
    <row r="182" spans="1:6" x14ac:dyDescent="0.25">
      <c r="A182" s="71"/>
      <c r="B182" s="71"/>
      <c r="C182" s="71"/>
      <c r="D182" s="71"/>
      <c r="E182" s="75"/>
      <c r="F182" s="75"/>
    </row>
    <row r="183" spans="1:6" x14ac:dyDescent="0.25">
      <c r="A183" s="45"/>
      <c r="B183" s="45"/>
      <c r="C183" s="45"/>
      <c r="D183" s="45"/>
      <c r="E183" s="2"/>
      <c r="F183" s="2"/>
    </row>
    <row r="184" spans="1:6" x14ac:dyDescent="0.25">
      <c r="A184" s="61"/>
      <c r="B184" s="61"/>
      <c r="C184" s="61"/>
      <c r="D184" s="61"/>
    </row>
    <row r="185" spans="1:6" ht="16.5" thickBot="1" x14ac:dyDescent="0.3">
      <c r="A185" s="354" t="s">
        <v>50</v>
      </c>
      <c r="B185" s="61"/>
      <c r="C185" s="61"/>
      <c r="D185" s="61"/>
    </row>
    <row r="186" spans="1:6" ht="32.25" thickBot="1" x14ac:dyDescent="0.3">
      <c r="A186" s="117" t="s">
        <v>51</v>
      </c>
      <c r="B186" s="79" t="s">
        <v>78</v>
      </c>
      <c r="C186" s="79" t="s">
        <v>130</v>
      </c>
      <c r="D186" s="79" t="s">
        <v>126</v>
      </c>
      <c r="E186" s="91" t="s">
        <v>105</v>
      </c>
      <c r="F186" s="92" t="s">
        <v>106</v>
      </c>
    </row>
    <row r="187" spans="1:6" ht="31.5" x14ac:dyDescent="0.25">
      <c r="A187" s="355" t="s">
        <v>1085</v>
      </c>
      <c r="B187" s="355" t="s">
        <v>1093</v>
      </c>
      <c r="C187" s="355" t="s">
        <v>1289</v>
      </c>
      <c r="D187" s="360" t="s">
        <v>1088</v>
      </c>
      <c r="E187" s="357" t="s">
        <v>1089</v>
      </c>
      <c r="F187" s="357" t="s">
        <v>1290</v>
      </c>
    </row>
    <row r="188" spans="1:6" ht="31.5" x14ac:dyDescent="0.25">
      <c r="A188" s="355" t="s">
        <v>1085</v>
      </c>
      <c r="B188" s="355" t="s">
        <v>1291</v>
      </c>
      <c r="C188" s="351" t="s">
        <v>1254</v>
      </c>
      <c r="D188" s="360" t="s">
        <v>1088</v>
      </c>
      <c r="E188" s="357" t="s">
        <v>1089</v>
      </c>
      <c r="F188" s="357" t="s">
        <v>1290</v>
      </c>
    </row>
    <row r="189" spans="1:6" x14ac:dyDescent="0.25">
      <c r="A189" s="355" t="s">
        <v>1085</v>
      </c>
      <c r="B189" s="355" t="s">
        <v>1292</v>
      </c>
      <c r="C189" s="351" t="s">
        <v>1293</v>
      </c>
      <c r="D189" s="360" t="s">
        <v>1088</v>
      </c>
      <c r="E189" s="357" t="s">
        <v>1089</v>
      </c>
      <c r="F189" s="357" t="s">
        <v>1290</v>
      </c>
    </row>
    <row r="190" spans="1:6" ht="31.5" x14ac:dyDescent="0.25">
      <c r="A190" s="355" t="s">
        <v>1085</v>
      </c>
      <c r="B190" s="355" t="s">
        <v>1294</v>
      </c>
      <c r="C190" s="351" t="s">
        <v>1295</v>
      </c>
      <c r="D190" s="360" t="s">
        <v>1088</v>
      </c>
      <c r="E190" s="357" t="s">
        <v>1089</v>
      </c>
      <c r="F190" s="357" t="s">
        <v>1290</v>
      </c>
    </row>
    <row r="191" spans="1:6" ht="31.5" x14ac:dyDescent="0.25">
      <c r="A191" s="355" t="s">
        <v>1085</v>
      </c>
      <c r="B191" s="355" t="s">
        <v>1296</v>
      </c>
      <c r="C191" s="351" t="s">
        <v>1297</v>
      </c>
      <c r="D191" s="360" t="s">
        <v>1088</v>
      </c>
      <c r="E191" s="357" t="s">
        <v>1089</v>
      </c>
      <c r="F191" s="357" t="s">
        <v>1290</v>
      </c>
    </row>
    <row r="192" spans="1:6" ht="31.5" x14ac:dyDescent="0.25">
      <c r="A192" s="355" t="s">
        <v>1085</v>
      </c>
      <c r="B192" s="355" t="s">
        <v>1298</v>
      </c>
      <c r="C192" s="351" t="s">
        <v>1299</v>
      </c>
      <c r="D192" s="360" t="s">
        <v>1088</v>
      </c>
      <c r="E192" s="357" t="s">
        <v>1089</v>
      </c>
      <c r="F192" s="357" t="s">
        <v>1290</v>
      </c>
    </row>
    <row r="193" spans="1:6" ht="47.25" x14ac:dyDescent="0.25">
      <c r="A193" s="51" t="s">
        <v>1113</v>
      </c>
      <c r="B193" s="51" t="s">
        <v>1300</v>
      </c>
      <c r="C193" s="352" t="s">
        <v>320</v>
      </c>
      <c r="D193" s="19" t="s">
        <v>1088</v>
      </c>
      <c r="E193" s="74" t="s">
        <v>1089</v>
      </c>
      <c r="F193" s="57" t="s">
        <v>1290</v>
      </c>
    </row>
    <row r="194" spans="1:6" ht="31.5" x14ac:dyDescent="0.25">
      <c r="A194" s="51" t="s">
        <v>1113</v>
      </c>
      <c r="B194" s="51" t="s">
        <v>1118</v>
      </c>
      <c r="C194" s="352" t="s">
        <v>323</v>
      </c>
      <c r="D194" s="19" t="s">
        <v>1088</v>
      </c>
      <c r="E194" s="74" t="s">
        <v>1089</v>
      </c>
      <c r="F194" s="57" t="s">
        <v>1301</v>
      </c>
    </row>
    <row r="195" spans="1:6" ht="31.5" x14ac:dyDescent="0.25">
      <c r="A195" s="51" t="s">
        <v>1113</v>
      </c>
      <c r="B195" s="51" t="s">
        <v>1119</v>
      </c>
      <c r="C195" s="352" t="s">
        <v>1120</v>
      </c>
      <c r="D195" s="19" t="s">
        <v>1088</v>
      </c>
      <c r="E195" s="74" t="s">
        <v>1089</v>
      </c>
      <c r="F195" s="57" t="s">
        <v>1290</v>
      </c>
    </row>
    <row r="196" spans="1:6" ht="31.5" x14ac:dyDescent="0.25">
      <c r="A196" s="51" t="s">
        <v>1123</v>
      </c>
      <c r="B196" s="51" t="s">
        <v>1302</v>
      </c>
      <c r="C196" s="352" t="s">
        <v>1264</v>
      </c>
      <c r="D196" s="19" t="s">
        <v>1088</v>
      </c>
      <c r="E196" s="74" t="s">
        <v>1303</v>
      </c>
      <c r="F196" s="74" t="s">
        <v>1290</v>
      </c>
    </row>
    <row r="197" spans="1:6" ht="47.25" x14ac:dyDescent="0.25">
      <c r="A197" s="51" t="s">
        <v>1123</v>
      </c>
      <c r="B197" s="51" t="s">
        <v>1304</v>
      </c>
      <c r="C197" s="352" t="s">
        <v>1305</v>
      </c>
      <c r="D197" s="19" t="s">
        <v>1088</v>
      </c>
      <c r="E197" s="57" t="s">
        <v>1129</v>
      </c>
      <c r="F197" s="57" t="s">
        <v>1290</v>
      </c>
    </row>
    <row r="198" spans="1:6" ht="31.5" x14ac:dyDescent="0.25">
      <c r="A198" s="51" t="s">
        <v>1268</v>
      </c>
      <c r="B198" s="51" t="s">
        <v>1140</v>
      </c>
      <c r="C198" s="352" t="s">
        <v>1306</v>
      </c>
      <c r="D198" s="19" t="s">
        <v>1088</v>
      </c>
      <c r="E198" s="57" t="s">
        <v>1142</v>
      </c>
      <c r="F198" s="57" t="s">
        <v>1290</v>
      </c>
    </row>
    <row r="199" spans="1:6" x14ac:dyDescent="0.25">
      <c r="A199" s="51" t="s">
        <v>1268</v>
      </c>
      <c r="B199" s="51" t="s">
        <v>1145</v>
      </c>
      <c r="C199" s="352" t="s">
        <v>1146</v>
      </c>
      <c r="D199" s="19" t="s">
        <v>1088</v>
      </c>
      <c r="E199" s="57" t="s">
        <v>1089</v>
      </c>
      <c r="F199" s="57" t="s">
        <v>1290</v>
      </c>
    </row>
    <row r="200" spans="1:6" x14ac:dyDescent="0.25">
      <c r="A200" s="51" t="s">
        <v>1268</v>
      </c>
      <c r="B200" s="51" t="s">
        <v>1307</v>
      </c>
      <c r="C200" s="352" t="s">
        <v>1308</v>
      </c>
      <c r="D200" s="19" t="s">
        <v>1088</v>
      </c>
      <c r="E200" s="57" t="s">
        <v>1089</v>
      </c>
      <c r="F200" s="57" t="s">
        <v>1290</v>
      </c>
    </row>
    <row r="201" spans="1:6" x14ac:dyDescent="0.25">
      <c r="A201" s="51" t="s">
        <v>1268</v>
      </c>
      <c r="B201" s="51" t="s">
        <v>1149</v>
      </c>
      <c r="C201" s="352" t="s">
        <v>1150</v>
      </c>
      <c r="D201" s="19" t="s">
        <v>1088</v>
      </c>
      <c r="E201" s="57" t="s">
        <v>1089</v>
      </c>
      <c r="F201" s="57" t="s">
        <v>1290</v>
      </c>
    </row>
    <row r="202" spans="1:6" x14ac:dyDescent="0.25">
      <c r="A202" s="51" t="s">
        <v>1268</v>
      </c>
      <c r="B202" s="51" t="s">
        <v>1143</v>
      </c>
      <c r="C202" s="352" t="s">
        <v>1151</v>
      </c>
      <c r="D202" s="19" t="s">
        <v>1088</v>
      </c>
      <c r="E202" s="57" t="s">
        <v>1089</v>
      </c>
      <c r="F202" s="57" t="s">
        <v>1290</v>
      </c>
    </row>
    <row r="203" spans="1:6" x14ac:dyDescent="0.25">
      <c r="A203" s="51" t="s">
        <v>1268</v>
      </c>
      <c r="B203" s="51" t="s">
        <v>1152</v>
      </c>
      <c r="C203" s="352" t="s">
        <v>1153</v>
      </c>
      <c r="D203" s="360" t="s">
        <v>1088</v>
      </c>
      <c r="E203" s="357" t="s">
        <v>1089</v>
      </c>
      <c r="F203" s="357" t="s">
        <v>1290</v>
      </c>
    </row>
    <row r="204" spans="1:6" x14ac:dyDescent="0.25">
      <c r="A204" s="51" t="s">
        <v>1268</v>
      </c>
      <c r="B204" s="51" t="s">
        <v>1163</v>
      </c>
      <c r="C204" s="352" t="s">
        <v>1164</v>
      </c>
      <c r="D204" s="360" t="s">
        <v>1088</v>
      </c>
      <c r="E204" s="57" t="s">
        <v>1089</v>
      </c>
      <c r="F204" s="57" t="s">
        <v>1301</v>
      </c>
    </row>
    <row r="205" spans="1:6" x14ac:dyDescent="0.25">
      <c r="A205" s="51" t="s">
        <v>1268</v>
      </c>
      <c r="B205" s="51" t="s">
        <v>1304</v>
      </c>
      <c r="C205" s="352" t="s">
        <v>1309</v>
      </c>
      <c r="D205" s="360" t="s">
        <v>1088</v>
      </c>
      <c r="E205" s="57" t="s">
        <v>1089</v>
      </c>
      <c r="F205" s="57" t="s">
        <v>1290</v>
      </c>
    </row>
    <row r="206" spans="1:6" ht="47.25" x14ac:dyDescent="0.25">
      <c r="A206" s="51" t="s">
        <v>1268</v>
      </c>
      <c r="B206" s="51" t="s">
        <v>1165</v>
      </c>
      <c r="C206" s="352" t="s">
        <v>1166</v>
      </c>
      <c r="D206" s="19" t="s">
        <v>1088</v>
      </c>
      <c r="E206" s="57" t="s">
        <v>1089</v>
      </c>
      <c r="F206" s="57" t="s">
        <v>1290</v>
      </c>
    </row>
    <row r="207" spans="1:6" ht="63" x14ac:dyDescent="0.25">
      <c r="A207" s="51" t="s">
        <v>1268</v>
      </c>
      <c r="B207" s="355" t="s">
        <v>1310</v>
      </c>
      <c r="C207" s="351" t="s">
        <v>1311</v>
      </c>
      <c r="D207" s="19" t="s">
        <v>1088</v>
      </c>
      <c r="E207" s="57" t="s">
        <v>1226</v>
      </c>
      <c r="F207" s="57" t="s">
        <v>1290</v>
      </c>
    </row>
    <row r="208" spans="1:6" ht="31.5" x14ac:dyDescent="0.25">
      <c r="A208" s="51" t="s">
        <v>1268</v>
      </c>
      <c r="B208" s="51" t="s">
        <v>1276</v>
      </c>
      <c r="C208" s="352" t="s">
        <v>1312</v>
      </c>
      <c r="D208" s="19" t="s">
        <v>1088</v>
      </c>
      <c r="E208" s="74" t="s">
        <v>1313</v>
      </c>
      <c r="F208" s="57" t="s">
        <v>1290</v>
      </c>
    </row>
    <row r="209" spans="1:6" x14ac:dyDescent="0.25">
      <c r="A209" s="51" t="s">
        <v>1268</v>
      </c>
      <c r="B209" s="51" t="s">
        <v>1314</v>
      </c>
      <c r="C209" s="352" t="s">
        <v>1315</v>
      </c>
      <c r="D209" s="19" t="s">
        <v>1088</v>
      </c>
      <c r="E209" s="57" t="s">
        <v>1089</v>
      </c>
      <c r="F209" s="57" t="s">
        <v>1290</v>
      </c>
    </row>
    <row r="210" spans="1:6" ht="31.5" x14ac:dyDescent="0.25">
      <c r="A210" s="51" t="s">
        <v>1268</v>
      </c>
      <c r="B210" s="51" t="s">
        <v>1273</v>
      </c>
      <c r="C210" s="352" t="s">
        <v>317</v>
      </c>
      <c r="D210" s="19" t="s">
        <v>1088</v>
      </c>
      <c r="E210" s="57" t="s">
        <v>1089</v>
      </c>
      <c r="F210" s="57" t="s">
        <v>1290</v>
      </c>
    </row>
    <row r="211" spans="1:6" ht="47.25" x14ac:dyDescent="0.25">
      <c r="A211" s="51" t="s">
        <v>1268</v>
      </c>
      <c r="B211" s="355" t="s">
        <v>1310</v>
      </c>
      <c r="C211" s="352" t="s">
        <v>1316</v>
      </c>
      <c r="D211" s="19" t="s">
        <v>1088</v>
      </c>
      <c r="E211" s="57" t="s">
        <v>1089</v>
      </c>
      <c r="F211" s="57" t="s">
        <v>1290</v>
      </c>
    </row>
    <row r="212" spans="1:6" ht="31.5" x14ac:dyDescent="0.25">
      <c r="A212" s="51" t="s">
        <v>1268</v>
      </c>
      <c r="B212" s="51" t="s">
        <v>1130</v>
      </c>
      <c r="C212" s="352" t="s">
        <v>1317</v>
      </c>
      <c r="D212" s="19" t="s">
        <v>1088</v>
      </c>
      <c r="E212" s="57" t="s">
        <v>1089</v>
      </c>
      <c r="F212" s="57" t="s">
        <v>1290</v>
      </c>
    </row>
    <row r="213" spans="1:6" x14ac:dyDescent="0.25">
      <c r="A213" s="355" t="s">
        <v>1083</v>
      </c>
      <c r="B213" s="51" t="s">
        <v>1227</v>
      </c>
      <c r="C213" s="352" t="s">
        <v>1228</v>
      </c>
      <c r="D213" s="19" t="s">
        <v>1088</v>
      </c>
      <c r="E213" s="57" t="s">
        <v>1089</v>
      </c>
      <c r="F213" s="57" t="s">
        <v>1290</v>
      </c>
    </row>
    <row r="214" spans="1:6" ht="63" x14ac:dyDescent="0.25">
      <c r="A214" s="355" t="s">
        <v>1083</v>
      </c>
      <c r="B214" s="51" t="s">
        <v>1304</v>
      </c>
      <c r="C214" s="352" t="s">
        <v>1318</v>
      </c>
      <c r="D214" s="19" t="s">
        <v>1088</v>
      </c>
      <c r="E214" s="57" t="s">
        <v>1089</v>
      </c>
      <c r="F214" s="57" t="s">
        <v>1301</v>
      </c>
    </row>
    <row r="215" spans="1:6" ht="47.25" x14ac:dyDescent="0.25">
      <c r="A215" s="355" t="s">
        <v>1083</v>
      </c>
      <c r="B215" s="51" t="s">
        <v>1304</v>
      </c>
      <c r="C215" s="352" t="s">
        <v>1319</v>
      </c>
      <c r="D215" s="19" t="s">
        <v>1088</v>
      </c>
      <c r="E215" s="57" t="s">
        <v>1089</v>
      </c>
      <c r="F215" s="57" t="s">
        <v>1290</v>
      </c>
    </row>
    <row r="216" spans="1:6" ht="31.5" x14ac:dyDescent="0.25">
      <c r="A216" s="355" t="s">
        <v>1083</v>
      </c>
      <c r="B216" s="51" t="s">
        <v>1304</v>
      </c>
      <c r="C216" s="352" t="s">
        <v>1320</v>
      </c>
      <c r="D216" s="19" t="s">
        <v>1088</v>
      </c>
      <c r="E216" s="74" t="s">
        <v>1226</v>
      </c>
      <c r="F216" s="57" t="s">
        <v>1290</v>
      </c>
    </row>
    <row r="217" spans="1:6" x14ac:dyDescent="0.25">
      <c r="A217" s="355" t="s">
        <v>1083</v>
      </c>
      <c r="B217" s="51" t="s">
        <v>1231</v>
      </c>
      <c r="C217" s="352" t="s">
        <v>1321</v>
      </c>
      <c r="D217" s="19" t="s">
        <v>1088</v>
      </c>
      <c r="E217" s="57" t="s">
        <v>1089</v>
      </c>
      <c r="F217" s="57" t="s">
        <v>1290</v>
      </c>
    </row>
    <row r="218" spans="1:6" ht="47.25" x14ac:dyDescent="0.25">
      <c r="A218" s="355" t="s">
        <v>1083</v>
      </c>
      <c r="B218" s="51" t="s">
        <v>1127</v>
      </c>
      <c r="C218" s="352" t="s">
        <v>1322</v>
      </c>
      <c r="D218" s="19" t="s">
        <v>1088</v>
      </c>
      <c r="E218" s="57" t="s">
        <v>1089</v>
      </c>
      <c r="F218" s="57" t="s">
        <v>1290</v>
      </c>
    </row>
    <row r="219" spans="1:6" x14ac:dyDescent="0.25">
      <c r="A219" s="355" t="s">
        <v>1083</v>
      </c>
      <c r="B219" s="51" t="s">
        <v>1323</v>
      </c>
      <c r="C219" s="352" t="s">
        <v>1324</v>
      </c>
      <c r="D219" s="19" t="s">
        <v>1088</v>
      </c>
      <c r="E219" s="57" t="s">
        <v>1089</v>
      </c>
      <c r="F219" s="57" t="s">
        <v>1290</v>
      </c>
    </row>
    <row r="220" spans="1:6" x14ac:dyDescent="0.25">
      <c r="A220" s="361" t="s">
        <v>1288</v>
      </c>
      <c r="B220" s="2"/>
      <c r="C220" s="2"/>
      <c r="D220" s="2"/>
      <c r="E220" s="2"/>
      <c r="F220" s="2"/>
    </row>
  </sheetData>
  <mergeCells count="2">
    <mergeCell ref="A1:F1"/>
    <mergeCell ref="A178:C178"/>
  </mergeCells>
  <phoneticPr fontId="2" type="noConversion"/>
  <pageMargins left="0.75" right="0.75" top="1" bottom="1" header="0.4921259845" footer="0.4921259845"/>
  <pageSetup paperSize="9" fitToHeight="0" orientation="landscape" horizontalDpi="4294967295" verticalDpi="4294967295" r:id="rId1"/>
  <headerFooter alignWithMargins="0"/>
  <rowBreaks count="1" manualBreakCount="1">
    <brk id="1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view="pageBreakPreview" zoomScaleNormal="130" zoomScaleSheetLayoutView="100" workbookViewId="0">
      <selection activeCell="C24" sqref="C24"/>
    </sheetView>
  </sheetViews>
  <sheetFormatPr defaultRowHeight="15.75" x14ac:dyDescent="0.25"/>
  <cols>
    <col min="1" max="1" width="19.375" customWidth="1"/>
    <col min="2" max="2" width="15.125" customWidth="1"/>
    <col min="3" max="3" width="19.875" customWidth="1"/>
    <col min="4" max="5" width="9.125" customWidth="1"/>
    <col min="6" max="6" width="9.5" customWidth="1"/>
    <col min="7" max="7" width="12" customWidth="1"/>
    <col min="8" max="8" width="12.875" customWidth="1"/>
    <col min="9" max="9" width="10.875" customWidth="1"/>
  </cols>
  <sheetData>
    <row r="1" spans="1:9" ht="45" customHeight="1" x14ac:dyDescent="0.3">
      <c r="A1" s="446" t="s">
        <v>276</v>
      </c>
      <c r="B1" s="446"/>
      <c r="C1" s="446"/>
      <c r="D1" s="446"/>
      <c r="E1" s="446"/>
      <c r="F1" s="446"/>
      <c r="G1" s="446"/>
      <c r="H1" s="446"/>
      <c r="I1" s="39"/>
    </row>
    <row r="2" spans="1:9" ht="29.25" customHeight="1" thickBot="1" x14ac:dyDescent="0.35">
      <c r="A2" s="58" t="s">
        <v>108</v>
      </c>
      <c r="B2" s="349"/>
      <c r="C2" s="349"/>
      <c r="D2" s="349"/>
      <c r="E2" s="349"/>
      <c r="F2" s="349"/>
      <c r="G2" s="349"/>
      <c r="H2" s="349"/>
      <c r="I2" s="25"/>
    </row>
    <row r="3" spans="1:9" ht="32.25" thickBot="1" x14ac:dyDescent="0.3">
      <c r="A3" s="76" t="s">
        <v>51</v>
      </c>
      <c r="B3" s="91" t="s">
        <v>47</v>
      </c>
      <c r="C3" s="91" t="s">
        <v>78</v>
      </c>
      <c r="D3" s="91" t="s">
        <v>130</v>
      </c>
      <c r="E3" s="91" t="s">
        <v>126</v>
      </c>
      <c r="F3" s="91" t="s">
        <v>105</v>
      </c>
      <c r="G3" s="91" t="s">
        <v>106</v>
      </c>
      <c r="H3" s="92" t="s">
        <v>109</v>
      </c>
      <c r="I3" s="36"/>
    </row>
    <row r="4" spans="1:9" ht="63" x14ac:dyDescent="0.25">
      <c r="A4" s="57" t="s">
        <v>1113</v>
      </c>
      <c r="B4" s="57" t="s">
        <v>1325</v>
      </c>
      <c r="C4" s="57" t="s">
        <v>1119</v>
      </c>
      <c r="D4" s="57" t="s">
        <v>1120</v>
      </c>
      <c r="E4" s="57" t="s">
        <v>298</v>
      </c>
      <c r="F4" s="57" t="s">
        <v>1089</v>
      </c>
      <c r="G4" s="57" t="s">
        <v>1290</v>
      </c>
      <c r="H4" s="362">
        <v>43360</v>
      </c>
      <c r="I4" s="36"/>
    </row>
    <row r="5" spans="1:9" x14ac:dyDescent="0.25">
      <c r="A5" s="57"/>
      <c r="B5" s="57"/>
      <c r="C5" s="57"/>
      <c r="D5" s="57"/>
      <c r="E5" s="57"/>
      <c r="F5" s="57"/>
      <c r="G5" s="57"/>
      <c r="H5" s="57"/>
      <c r="I5" s="36"/>
    </row>
    <row r="6" spans="1:9" x14ac:dyDescent="0.25">
      <c r="A6" s="57"/>
      <c r="B6" s="57"/>
      <c r="C6" s="57"/>
      <c r="D6" s="57"/>
      <c r="E6" s="57"/>
      <c r="F6" s="57"/>
      <c r="G6" s="57"/>
      <c r="H6" s="57"/>
      <c r="I6" s="36"/>
    </row>
    <row r="7" spans="1:9" x14ac:dyDescent="0.25">
      <c r="A7" s="57"/>
      <c r="B7" s="57"/>
      <c r="C7" s="57"/>
      <c r="D7" s="57"/>
      <c r="E7" s="57"/>
      <c r="F7" s="57"/>
      <c r="G7" s="57"/>
      <c r="H7" s="57"/>
      <c r="I7" s="36"/>
    </row>
    <row r="8" spans="1:9" x14ac:dyDescent="0.25">
      <c r="A8" s="42"/>
      <c r="B8" s="42"/>
      <c r="C8" s="42"/>
      <c r="D8" s="42"/>
      <c r="E8" s="42"/>
      <c r="F8" s="42"/>
      <c r="G8" s="42"/>
      <c r="H8" s="42"/>
      <c r="I8" s="36"/>
    </row>
    <row r="9" spans="1:9" x14ac:dyDescent="0.25">
      <c r="A9" s="2"/>
      <c r="B9" s="2"/>
      <c r="C9" s="2"/>
      <c r="D9" s="15"/>
      <c r="E9" s="15"/>
      <c r="F9" s="15"/>
      <c r="G9" s="2"/>
      <c r="H9" s="2"/>
      <c r="I9" s="7"/>
    </row>
    <row r="10" spans="1:9" x14ac:dyDescent="0.25">
      <c r="I10" s="7"/>
    </row>
    <row r="11" spans="1:9" x14ac:dyDescent="0.25">
      <c r="I11" s="7"/>
    </row>
    <row r="12" spans="1:9" ht="24.75" customHeight="1" thickBot="1" x14ac:dyDescent="0.3">
      <c r="A12" s="115" t="s">
        <v>146</v>
      </c>
      <c r="I12" s="7"/>
    </row>
    <row r="13" spans="1:9" ht="63.75" thickBot="1" x14ac:dyDescent="0.3">
      <c r="A13" s="76" t="s">
        <v>51</v>
      </c>
      <c r="B13" s="91" t="s">
        <v>47</v>
      </c>
      <c r="C13" s="91" t="s">
        <v>78</v>
      </c>
      <c r="D13" s="91" t="s">
        <v>130</v>
      </c>
      <c r="E13" s="91" t="s">
        <v>126</v>
      </c>
      <c r="F13" s="91" t="s">
        <v>105</v>
      </c>
      <c r="G13" s="91" t="s">
        <v>106</v>
      </c>
      <c r="H13" s="92" t="s">
        <v>145</v>
      </c>
      <c r="I13" s="34"/>
    </row>
    <row r="14" spans="1:9" ht="31.5" x14ac:dyDescent="0.25">
      <c r="A14" s="57" t="s">
        <v>1081</v>
      </c>
      <c r="B14" s="57" t="s">
        <v>1326</v>
      </c>
      <c r="C14" s="57" t="s">
        <v>1327</v>
      </c>
      <c r="D14" s="57" t="s">
        <v>1328</v>
      </c>
      <c r="E14" s="57" t="s">
        <v>1329</v>
      </c>
      <c r="F14" s="57" t="s">
        <v>1089</v>
      </c>
      <c r="G14" s="57" t="s">
        <v>1134</v>
      </c>
      <c r="H14" s="57" t="s">
        <v>1330</v>
      </c>
      <c r="I14" s="34"/>
    </row>
    <row r="15" spans="1:9" x14ac:dyDescent="0.25">
      <c r="A15" s="42"/>
      <c r="B15" s="42"/>
      <c r="C15" s="42"/>
      <c r="D15" s="42"/>
      <c r="E15" s="42"/>
      <c r="F15" s="42"/>
      <c r="G15" s="42"/>
      <c r="H15" s="42"/>
      <c r="I15" s="34"/>
    </row>
    <row r="16" spans="1:9" x14ac:dyDescent="0.25">
      <c r="A16" s="42"/>
      <c r="B16" s="42"/>
      <c r="C16" s="42"/>
      <c r="D16" s="42"/>
      <c r="E16" s="42"/>
      <c r="F16" s="42"/>
      <c r="G16" s="42"/>
      <c r="H16" s="42"/>
      <c r="I16" s="34"/>
    </row>
    <row r="17" spans="1:9" x14ac:dyDescent="0.25">
      <c r="A17" s="42"/>
      <c r="B17" s="42"/>
      <c r="C17" s="42"/>
      <c r="D17" s="42"/>
      <c r="E17" s="42"/>
      <c r="F17" s="42"/>
      <c r="G17" s="42"/>
      <c r="H17" s="42"/>
      <c r="I17" s="34"/>
    </row>
    <row r="18" spans="1:9" x14ac:dyDescent="0.25">
      <c r="A18" s="42"/>
      <c r="B18" s="42"/>
      <c r="C18" s="42"/>
      <c r="D18" s="42"/>
      <c r="E18" s="42"/>
      <c r="F18" s="42"/>
      <c r="G18" s="42"/>
      <c r="H18" s="42"/>
      <c r="I18" s="34"/>
    </row>
    <row r="19" spans="1:9" x14ac:dyDescent="0.25">
      <c r="A19" s="2"/>
      <c r="B19" s="2"/>
      <c r="C19" s="2"/>
      <c r="D19" s="15"/>
      <c r="E19" s="15"/>
      <c r="F19" s="15"/>
      <c r="G19" s="2"/>
      <c r="H19" s="2"/>
      <c r="I19" s="7"/>
    </row>
    <row r="20" spans="1:9" x14ac:dyDescent="0.25">
      <c r="H20" s="17"/>
      <c r="I20" s="7"/>
    </row>
  </sheetData>
  <mergeCells count="1">
    <mergeCell ref="A1:H1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"/>
  <sheetViews>
    <sheetView view="pageBreakPreview" zoomScaleNormal="100" zoomScaleSheetLayoutView="100" workbookViewId="0">
      <selection activeCell="F31" sqref="F31"/>
    </sheetView>
  </sheetViews>
  <sheetFormatPr defaultRowHeight="15.75" x14ac:dyDescent="0.25"/>
  <cols>
    <col min="1" max="1" width="31.5" customWidth="1"/>
    <col min="2" max="2" width="48.125" customWidth="1"/>
  </cols>
  <sheetData>
    <row r="1" spans="1:2" ht="50.25" customHeight="1" thickBot="1" x14ac:dyDescent="0.3">
      <c r="A1" s="473" t="s">
        <v>277</v>
      </c>
      <c r="B1" s="473"/>
    </row>
    <row r="2" spans="1:2" s="1" customFormat="1" ht="16.5" thickBot="1" x14ac:dyDescent="0.3">
      <c r="A2" s="122" t="s">
        <v>51</v>
      </c>
      <c r="B2" s="123" t="s">
        <v>110</v>
      </c>
    </row>
    <row r="3" spans="1:2" x14ac:dyDescent="0.25">
      <c r="A3" s="71" t="s">
        <v>1085</v>
      </c>
      <c r="B3" s="71" t="s">
        <v>1338</v>
      </c>
    </row>
    <row r="4" spans="1:2" x14ac:dyDescent="0.25">
      <c r="A4" s="71" t="s">
        <v>1085</v>
      </c>
      <c r="B4" s="45" t="s">
        <v>1339</v>
      </c>
    </row>
    <row r="5" spans="1:2" x14ac:dyDescent="0.25">
      <c r="A5" s="45" t="s">
        <v>1113</v>
      </c>
      <c r="B5" s="45" t="s">
        <v>1340</v>
      </c>
    </row>
    <row r="6" spans="1:2" x14ac:dyDescent="0.25">
      <c r="A6" s="45" t="s">
        <v>1113</v>
      </c>
      <c r="B6" s="45" t="s">
        <v>1341</v>
      </c>
    </row>
    <row r="7" spans="1:2" x14ac:dyDescent="0.25">
      <c r="A7" s="45" t="s">
        <v>1123</v>
      </c>
      <c r="B7" s="45" t="s">
        <v>1342</v>
      </c>
    </row>
    <row r="8" spans="1:2" x14ac:dyDescent="0.25">
      <c r="A8" s="45" t="s">
        <v>1268</v>
      </c>
      <c r="B8" s="45" t="s">
        <v>1343</v>
      </c>
    </row>
    <row r="9" spans="1:2" x14ac:dyDescent="0.25">
      <c r="A9" s="45" t="s">
        <v>1268</v>
      </c>
      <c r="B9" s="45" t="s">
        <v>1344</v>
      </c>
    </row>
    <row r="10" spans="1:2" x14ac:dyDescent="0.25">
      <c r="A10" s="45" t="s">
        <v>1268</v>
      </c>
      <c r="B10" s="45" t="s">
        <v>1345</v>
      </c>
    </row>
    <row r="11" spans="1:2" x14ac:dyDescent="0.25">
      <c r="A11" s="45" t="s">
        <v>1268</v>
      </c>
      <c r="B11" s="45" t="s">
        <v>1346</v>
      </c>
    </row>
    <row r="12" spans="1:2" x14ac:dyDescent="0.25">
      <c r="A12" s="45" t="s">
        <v>1268</v>
      </c>
      <c r="B12" s="45" t="s">
        <v>1347</v>
      </c>
    </row>
    <row r="13" spans="1:2" x14ac:dyDescent="0.25">
      <c r="A13" s="45" t="s">
        <v>1268</v>
      </c>
      <c r="B13" s="45" t="s">
        <v>1348</v>
      </c>
    </row>
    <row r="14" spans="1:2" x14ac:dyDescent="0.25">
      <c r="A14" s="45" t="s">
        <v>1268</v>
      </c>
      <c r="B14" s="45" t="s">
        <v>1349</v>
      </c>
    </row>
    <row r="15" spans="1:2" x14ac:dyDescent="0.25">
      <c r="A15" s="45" t="s">
        <v>1268</v>
      </c>
      <c r="B15" s="45" t="s">
        <v>1350</v>
      </c>
    </row>
    <row r="16" spans="1:2" x14ac:dyDescent="0.25">
      <c r="A16" s="45" t="s">
        <v>1268</v>
      </c>
      <c r="B16" s="45" t="s">
        <v>1351</v>
      </c>
    </row>
    <row r="17" spans="1:2" x14ac:dyDescent="0.25">
      <c r="A17" s="45" t="s">
        <v>1268</v>
      </c>
      <c r="B17" s="45" t="s">
        <v>1352</v>
      </c>
    </row>
    <row r="18" spans="1:2" x14ac:dyDescent="0.25">
      <c r="A18" s="45" t="s">
        <v>1268</v>
      </c>
      <c r="B18" s="45" t="s">
        <v>1353</v>
      </c>
    </row>
    <row r="19" spans="1:2" x14ac:dyDescent="0.25">
      <c r="A19" s="45" t="s">
        <v>1268</v>
      </c>
      <c r="B19" s="45" t="s">
        <v>1342</v>
      </c>
    </row>
    <row r="20" spans="1:2" x14ac:dyDescent="0.25">
      <c r="A20" s="45" t="s">
        <v>1268</v>
      </c>
      <c r="B20" s="45" t="s">
        <v>1354</v>
      </c>
    </row>
    <row r="21" spans="1:2" x14ac:dyDescent="0.25">
      <c r="A21" s="45" t="s">
        <v>1083</v>
      </c>
      <c r="B21" s="45" t="s">
        <v>1355</v>
      </c>
    </row>
    <row r="22" spans="1:2" x14ac:dyDescent="0.25">
      <c r="A22" s="45" t="s">
        <v>1083</v>
      </c>
      <c r="B22" s="45" t="s">
        <v>1356</v>
      </c>
    </row>
  </sheetData>
  <mergeCells count="1">
    <mergeCell ref="A1:B1"/>
  </mergeCells>
  <pageMargins left="0.7" right="0.7" top="0.75" bottom="0.75" header="0.3" footer="0.3"/>
  <pageSetup paperSize="9" fitToHeight="0" orientation="landscape" horizontalDpi="4294967295" verticalDpi="4294967295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view="pageBreakPreview" zoomScaleNormal="100" zoomScaleSheetLayoutView="100" workbookViewId="0">
      <selection sqref="A1:C1"/>
    </sheetView>
  </sheetViews>
  <sheetFormatPr defaultRowHeight="15.75" x14ac:dyDescent="0.25"/>
  <cols>
    <col min="1" max="1" width="25.375" customWidth="1"/>
    <col min="2" max="2" width="26.375" customWidth="1"/>
    <col min="3" max="3" width="34.75" customWidth="1"/>
    <col min="4" max="4" width="30.75" customWidth="1"/>
  </cols>
  <sheetData>
    <row r="1" spans="1:3" ht="78.75" customHeight="1" x14ac:dyDescent="0.25">
      <c r="A1" s="473" t="s">
        <v>278</v>
      </c>
      <c r="B1" s="473"/>
      <c r="C1" s="473"/>
    </row>
    <row r="2" spans="1:3" ht="24" customHeight="1" thickBot="1" x14ac:dyDescent="0.3">
      <c r="A2" s="124" t="s">
        <v>108</v>
      </c>
      <c r="B2" s="41"/>
      <c r="C2" s="41"/>
    </row>
    <row r="3" spans="1:3" ht="16.5" thickBot="1" x14ac:dyDescent="0.3">
      <c r="A3" s="125" t="s">
        <v>51</v>
      </c>
      <c r="B3" s="89" t="s">
        <v>110</v>
      </c>
      <c r="C3" s="90" t="s">
        <v>109</v>
      </c>
    </row>
    <row r="4" spans="1:3" x14ac:dyDescent="0.25">
      <c r="A4" s="75"/>
      <c r="B4" s="75"/>
      <c r="C4" s="75"/>
    </row>
    <row r="5" spans="1:3" x14ac:dyDescent="0.25">
      <c r="A5" s="75"/>
      <c r="B5" s="75"/>
      <c r="C5" s="75"/>
    </row>
    <row r="6" spans="1:3" x14ac:dyDescent="0.25">
      <c r="A6" s="75"/>
      <c r="B6" s="75"/>
      <c r="C6" s="75"/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C10" s="17"/>
    </row>
    <row r="11" spans="1:3" ht="16.5" thickBot="1" x14ac:dyDescent="0.3">
      <c r="A11" s="115" t="s">
        <v>146</v>
      </c>
    </row>
    <row r="12" spans="1:3" ht="16.5" thickBot="1" x14ac:dyDescent="0.3">
      <c r="A12" s="125" t="s">
        <v>51</v>
      </c>
      <c r="B12" s="89" t="s">
        <v>110</v>
      </c>
      <c r="C12" s="90" t="s">
        <v>131</v>
      </c>
    </row>
    <row r="13" spans="1:3" x14ac:dyDescent="0.25">
      <c r="A13" s="75"/>
      <c r="B13" s="75"/>
      <c r="C13" s="75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C18" s="17"/>
    </row>
  </sheetData>
  <mergeCells count="1">
    <mergeCell ref="A1:C1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8"/>
  <sheetViews>
    <sheetView view="pageBreakPreview" topLeftCell="A10" zoomScaleNormal="100" zoomScaleSheetLayoutView="100" workbookViewId="0">
      <selection activeCell="G20" sqref="G20"/>
    </sheetView>
  </sheetViews>
  <sheetFormatPr defaultRowHeight="15.75" x14ac:dyDescent="0.25"/>
  <cols>
    <col min="1" max="1" width="3.75" customWidth="1"/>
    <col min="2" max="2" width="6.625" customWidth="1"/>
    <col min="3" max="3" width="12.75" customWidth="1"/>
    <col min="4" max="4" width="11.5" customWidth="1"/>
    <col min="5" max="5" width="11.375" customWidth="1"/>
    <col min="6" max="6" width="12.125" customWidth="1"/>
    <col min="7" max="7" width="30.5" customWidth="1"/>
    <col min="8" max="8" width="35.625" customWidth="1"/>
    <col min="9" max="9" width="15.375" customWidth="1"/>
    <col min="10" max="10" width="13.375" customWidth="1"/>
    <col min="11" max="11" width="14.75" customWidth="1"/>
    <col min="12" max="12" width="10.5" customWidth="1"/>
  </cols>
  <sheetData>
    <row r="1" spans="1:12" ht="21" customHeight="1" thickBot="1" x14ac:dyDescent="0.35">
      <c r="A1" s="509" t="s">
        <v>279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</row>
    <row r="2" spans="1:12" ht="138" customHeight="1" thickBot="1" x14ac:dyDescent="0.3">
      <c r="A2" s="151" t="s">
        <v>132</v>
      </c>
      <c r="B2" s="152" t="s">
        <v>51</v>
      </c>
      <c r="C2" s="152" t="s">
        <v>739</v>
      </c>
      <c r="D2" s="152" t="s">
        <v>182</v>
      </c>
      <c r="E2" s="152" t="s">
        <v>181</v>
      </c>
      <c r="F2" s="152" t="s">
        <v>133</v>
      </c>
      <c r="G2" s="152" t="s">
        <v>134</v>
      </c>
      <c r="H2" s="152" t="s">
        <v>120</v>
      </c>
      <c r="I2" s="152" t="s">
        <v>135</v>
      </c>
      <c r="J2" s="152" t="s">
        <v>136</v>
      </c>
      <c r="K2" s="152" t="s">
        <v>137</v>
      </c>
      <c r="L2" s="153" t="s">
        <v>138</v>
      </c>
    </row>
    <row r="3" spans="1:12" ht="31.5" x14ac:dyDescent="0.25">
      <c r="A3" s="75">
        <v>1</v>
      </c>
      <c r="B3" s="322" t="s">
        <v>282</v>
      </c>
      <c r="C3" s="322" t="s">
        <v>326</v>
      </c>
      <c r="D3" s="322" t="s">
        <v>327</v>
      </c>
      <c r="E3" s="322" t="s">
        <v>328</v>
      </c>
      <c r="F3" s="322" t="s">
        <v>329</v>
      </c>
      <c r="G3" s="323" t="s">
        <v>330</v>
      </c>
      <c r="H3" s="324" t="s">
        <v>331</v>
      </c>
      <c r="I3" s="325" t="s">
        <v>332</v>
      </c>
      <c r="J3" s="75">
        <v>65800</v>
      </c>
      <c r="K3" s="75"/>
      <c r="L3" s="75"/>
    </row>
    <row r="4" spans="1:12" ht="78.75" x14ac:dyDescent="0.25">
      <c r="A4" s="2">
        <v>2</v>
      </c>
      <c r="B4" s="322" t="s">
        <v>282</v>
      </c>
      <c r="C4" s="322" t="s">
        <v>326</v>
      </c>
      <c r="D4" s="322" t="s">
        <v>327</v>
      </c>
      <c r="E4" s="322" t="s">
        <v>328</v>
      </c>
      <c r="F4" s="322" t="s">
        <v>333</v>
      </c>
      <c r="G4" s="323" t="s">
        <v>334</v>
      </c>
      <c r="H4" s="324" t="s">
        <v>335</v>
      </c>
      <c r="I4" s="325" t="s">
        <v>336</v>
      </c>
      <c r="J4" s="2">
        <v>9409</v>
      </c>
      <c r="K4" s="2"/>
      <c r="L4" s="2"/>
    </row>
    <row r="5" spans="1:12" ht="47.25" x14ac:dyDescent="0.25">
      <c r="A5" s="2">
        <v>3</v>
      </c>
      <c r="B5" s="322" t="s">
        <v>282</v>
      </c>
      <c r="C5" s="322" t="s">
        <v>326</v>
      </c>
      <c r="D5" s="322" t="s">
        <v>327</v>
      </c>
      <c r="E5" s="322" t="s">
        <v>328</v>
      </c>
      <c r="F5" s="322" t="s">
        <v>337</v>
      </c>
      <c r="G5" s="323" t="s">
        <v>338</v>
      </c>
      <c r="H5" s="323" t="s">
        <v>339</v>
      </c>
      <c r="I5" s="325" t="s">
        <v>336</v>
      </c>
      <c r="J5" s="2">
        <v>11000</v>
      </c>
      <c r="K5" s="2"/>
      <c r="L5" s="2"/>
    </row>
    <row r="6" spans="1:12" ht="47.25" x14ac:dyDescent="0.25">
      <c r="A6" s="2">
        <v>4</v>
      </c>
      <c r="B6" s="322" t="s">
        <v>282</v>
      </c>
      <c r="C6" s="322" t="s">
        <v>326</v>
      </c>
      <c r="D6" s="322" t="s">
        <v>327</v>
      </c>
      <c r="E6" s="322" t="s">
        <v>328</v>
      </c>
      <c r="F6" s="322" t="s">
        <v>340</v>
      </c>
      <c r="G6" s="323" t="s">
        <v>341</v>
      </c>
      <c r="H6" s="323" t="s">
        <v>342</v>
      </c>
      <c r="I6" s="326" t="s">
        <v>343</v>
      </c>
      <c r="J6" s="2">
        <v>10241</v>
      </c>
      <c r="K6" s="2"/>
      <c r="L6" s="2"/>
    </row>
    <row r="7" spans="1:12" ht="47.25" x14ac:dyDescent="0.25">
      <c r="A7" s="75">
        <v>5</v>
      </c>
      <c r="B7" s="322" t="s">
        <v>283</v>
      </c>
      <c r="C7" s="322" t="s">
        <v>326</v>
      </c>
      <c r="D7" s="322" t="s">
        <v>327</v>
      </c>
      <c r="E7" s="322" t="s">
        <v>328</v>
      </c>
      <c r="F7" s="322" t="s">
        <v>344</v>
      </c>
      <c r="G7" s="323" t="s">
        <v>345</v>
      </c>
      <c r="H7" s="324" t="s">
        <v>346</v>
      </c>
      <c r="I7" s="325" t="s">
        <v>347</v>
      </c>
      <c r="J7" s="2">
        <v>33520</v>
      </c>
      <c r="K7" s="15"/>
      <c r="L7" s="15"/>
    </row>
    <row r="8" spans="1:12" ht="78.75" x14ac:dyDescent="0.25">
      <c r="A8" s="2">
        <v>6</v>
      </c>
      <c r="B8" s="322" t="s">
        <v>283</v>
      </c>
      <c r="C8" s="322" t="s">
        <v>326</v>
      </c>
      <c r="D8" s="322" t="s">
        <v>327</v>
      </c>
      <c r="E8" s="322" t="s">
        <v>328</v>
      </c>
      <c r="F8" s="322" t="s">
        <v>348</v>
      </c>
      <c r="G8" s="323" t="s">
        <v>349</v>
      </c>
      <c r="H8" s="324" t="s">
        <v>350</v>
      </c>
      <c r="I8" s="326" t="s">
        <v>343</v>
      </c>
      <c r="J8" s="2">
        <v>4504</v>
      </c>
      <c r="K8" s="15"/>
      <c r="L8" s="15"/>
    </row>
    <row r="9" spans="1:12" ht="31.5" x14ac:dyDescent="0.25">
      <c r="A9" s="2">
        <v>7</v>
      </c>
      <c r="B9" s="322" t="s">
        <v>283</v>
      </c>
      <c r="C9" s="322" t="s">
        <v>326</v>
      </c>
      <c r="D9" s="322" t="s">
        <v>327</v>
      </c>
      <c r="E9" s="322" t="s">
        <v>328</v>
      </c>
      <c r="F9" s="322" t="s">
        <v>351</v>
      </c>
      <c r="G9" s="323" t="s">
        <v>352</v>
      </c>
      <c r="H9" s="324" t="s">
        <v>353</v>
      </c>
      <c r="I9" s="326" t="s">
        <v>354</v>
      </c>
      <c r="J9" s="2">
        <v>2053</v>
      </c>
      <c r="K9" s="15"/>
      <c r="L9" s="15"/>
    </row>
    <row r="10" spans="1:12" ht="31.5" x14ac:dyDescent="0.25">
      <c r="A10" s="2">
        <v>8</v>
      </c>
      <c r="B10" s="322" t="s">
        <v>286</v>
      </c>
      <c r="C10" s="322" t="s">
        <v>326</v>
      </c>
      <c r="D10" s="322" t="s">
        <v>327</v>
      </c>
      <c r="E10" s="322" t="s">
        <v>328</v>
      </c>
      <c r="F10" s="322" t="s">
        <v>355</v>
      </c>
      <c r="G10" s="323" t="s">
        <v>356</v>
      </c>
      <c r="H10" s="324" t="s">
        <v>357</v>
      </c>
      <c r="I10" s="326" t="s">
        <v>358</v>
      </c>
      <c r="J10" s="2">
        <v>4632</v>
      </c>
      <c r="K10" s="15"/>
      <c r="L10" s="15"/>
    </row>
    <row r="11" spans="1:12" ht="31.5" x14ac:dyDescent="0.25">
      <c r="A11" s="75">
        <v>9</v>
      </c>
      <c r="B11" s="322" t="s">
        <v>288</v>
      </c>
      <c r="C11" s="322" t="s">
        <v>326</v>
      </c>
      <c r="D11" s="322" t="s">
        <v>327</v>
      </c>
      <c r="E11" s="322" t="s">
        <v>328</v>
      </c>
      <c r="F11" s="322" t="s">
        <v>359</v>
      </c>
      <c r="G11" s="323" t="s">
        <v>360</v>
      </c>
      <c r="H11" s="324" t="s">
        <v>361</v>
      </c>
      <c r="I11" s="325" t="s">
        <v>362</v>
      </c>
      <c r="J11" s="2">
        <v>9899</v>
      </c>
      <c r="K11" s="2"/>
      <c r="L11" s="2"/>
    </row>
    <row r="12" spans="1:12" ht="31.5" x14ac:dyDescent="0.25">
      <c r="A12" s="2">
        <v>10</v>
      </c>
      <c r="B12" s="322" t="s">
        <v>288</v>
      </c>
      <c r="C12" s="322" t="s">
        <v>326</v>
      </c>
      <c r="D12" s="322" t="s">
        <v>327</v>
      </c>
      <c r="E12" s="322" t="s">
        <v>328</v>
      </c>
      <c r="F12" s="322" t="s">
        <v>363</v>
      </c>
      <c r="G12" s="323" t="s">
        <v>364</v>
      </c>
      <c r="H12" s="324" t="s">
        <v>365</v>
      </c>
      <c r="I12" s="325" t="s">
        <v>332</v>
      </c>
      <c r="J12" s="2">
        <v>56888</v>
      </c>
      <c r="K12" s="2"/>
      <c r="L12" s="2"/>
    </row>
    <row r="13" spans="1:12" x14ac:dyDescent="0.25">
      <c r="A13" s="2">
        <v>11</v>
      </c>
      <c r="B13" s="322" t="s">
        <v>288</v>
      </c>
      <c r="C13" s="322" t="s">
        <v>326</v>
      </c>
      <c r="D13" s="322" t="s">
        <v>327</v>
      </c>
      <c r="E13" s="322" t="s">
        <v>328</v>
      </c>
      <c r="F13" s="322" t="s">
        <v>366</v>
      </c>
      <c r="G13" s="323" t="s">
        <v>367</v>
      </c>
      <c r="H13" s="324" t="s">
        <v>368</v>
      </c>
      <c r="I13" s="325" t="s">
        <v>336</v>
      </c>
      <c r="J13" s="2">
        <v>47112</v>
      </c>
      <c r="K13" s="2"/>
      <c r="L13" s="2"/>
    </row>
    <row r="14" spans="1:12" ht="47.25" x14ac:dyDescent="0.25">
      <c r="A14" s="2">
        <v>12</v>
      </c>
      <c r="B14" s="322" t="s">
        <v>288</v>
      </c>
      <c r="C14" s="322" t="s">
        <v>326</v>
      </c>
      <c r="D14" s="322" t="s">
        <v>327</v>
      </c>
      <c r="E14" s="322" t="s">
        <v>328</v>
      </c>
      <c r="F14" s="322" t="s">
        <v>369</v>
      </c>
      <c r="G14" s="323" t="s">
        <v>370</v>
      </c>
      <c r="H14" s="324" t="s">
        <v>371</v>
      </c>
      <c r="I14" s="325" t="s">
        <v>372</v>
      </c>
      <c r="J14" s="2">
        <v>34313</v>
      </c>
      <c r="K14" s="2"/>
      <c r="L14" s="2"/>
    </row>
    <row r="15" spans="1:12" ht="47.25" x14ac:dyDescent="0.25">
      <c r="A15" s="75">
        <v>13</v>
      </c>
      <c r="B15" s="322" t="s">
        <v>288</v>
      </c>
      <c r="C15" s="322" t="s">
        <v>326</v>
      </c>
      <c r="D15" s="322" t="s">
        <v>327</v>
      </c>
      <c r="E15" s="322" t="s">
        <v>328</v>
      </c>
      <c r="F15" s="322" t="s">
        <v>373</v>
      </c>
      <c r="G15" s="323" t="s">
        <v>374</v>
      </c>
      <c r="H15" s="324" t="s">
        <v>375</v>
      </c>
      <c r="I15" s="325" t="s">
        <v>376</v>
      </c>
      <c r="J15" s="2">
        <v>18117</v>
      </c>
      <c r="K15" s="2"/>
      <c r="L15" s="2"/>
    </row>
    <row r="16" spans="1:12" ht="63" x14ac:dyDescent="0.25">
      <c r="A16" s="2">
        <v>14</v>
      </c>
      <c r="B16" s="322" t="s">
        <v>288</v>
      </c>
      <c r="C16" s="322" t="s">
        <v>326</v>
      </c>
      <c r="D16" s="322" t="s">
        <v>327</v>
      </c>
      <c r="E16" s="322" t="s">
        <v>328</v>
      </c>
      <c r="F16" s="322" t="s">
        <v>377</v>
      </c>
      <c r="G16" s="323" t="s">
        <v>378</v>
      </c>
      <c r="H16" s="324" t="s">
        <v>379</v>
      </c>
      <c r="I16" s="326" t="s">
        <v>354</v>
      </c>
      <c r="J16" s="2">
        <v>11934</v>
      </c>
      <c r="K16" s="2"/>
      <c r="L16" s="2"/>
    </row>
    <row r="17" spans="1:12" ht="31.5" x14ac:dyDescent="0.25">
      <c r="A17" s="2">
        <v>15</v>
      </c>
      <c r="B17" s="322" t="s">
        <v>288</v>
      </c>
      <c r="C17" s="322" t="s">
        <v>326</v>
      </c>
      <c r="D17" s="322" t="s">
        <v>327</v>
      </c>
      <c r="E17" s="322" t="s">
        <v>328</v>
      </c>
      <c r="F17" s="322" t="s">
        <v>380</v>
      </c>
      <c r="G17" s="323" t="s">
        <v>381</v>
      </c>
      <c r="H17" s="324" t="s">
        <v>382</v>
      </c>
      <c r="I17" s="326" t="s">
        <v>383</v>
      </c>
      <c r="J17" s="2">
        <v>24654</v>
      </c>
      <c r="K17" s="2"/>
      <c r="L17" s="2"/>
    </row>
    <row r="18" spans="1:12" ht="31.5" x14ac:dyDescent="0.25">
      <c r="A18" s="2">
        <v>16</v>
      </c>
      <c r="B18" s="322" t="s">
        <v>288</v>
      </c>
      <c r="C18" s="322" t="s">
        <v>326</v>
      </c>
      <c r="D18" s="322" t="s">
        <v>327</v>
      </c>
      <c r="E18" s="322" t="s">
        <v>328</v>
      </c>
      <c r="F18" s="322" t="s">
        <v>384</v>
      </c>
      <c r="G18" s="323" t="s">
        <v>385</v>
      </c>
      <c r="H18" s="324" t="s">
        <v>386</v>
      </c>
      <c r="I18" s="326" t="s">
        <v>387</v>
      </c>
      <c r="J18" s="2">
        <v>8239</v>
      </c>
      <c r="K18" s="2"/>
      <c r="L18" s="2"/>
    </row>
    <row r="19" spans="1:12" ht="47.25" x14ac:dyDescent="0.25">
      <c r="A19" s="75">
        <v>17</v>
      </c>
      <c r="B19" s="322" t="s">
        <v>288</v>
      </c>
      <c r="C19" s="322" t="s">
        <v>326</v>
      </c>
      <c r="D19" s="322" t="s">
        <v>327</v>
      </c>
      <c r="E19" s="322" t="s">
        <v>328</v>
      </c>
      <c r="F19" s="322" t="s">
        <v>388</v>
      </c>
      <c r="G19" s="323" t="s">
        <v>389</v>
      </c>
      <c r="H19" s="324" t="s">
        <v>390</v>
      </c>
      <c r="I19" s="326" t="s">
        <v>343</v>
      </c>
      <c r="J19" s="2">
        <v>14840</v>
      </c>
      <c r="K19" s="2"/>
      <c r="L19" s="2"/>
    </row>
    <row r="20" spans="1:12" ht="31.5" x14ac:dyDescent="0.25">
      <c r="A20" s="2">
        <v>18</v>
      </c>
      <c r="B20" s="322" t="s">
        <v>288</v>
      </c>
      <c r="C20" s="322" t="s">
        <v>326</v>
      </c>
      <c r="D20" s="322" t="s">
        <v>327</v>
      </c>
      <c r="E20" s="322" t="s">
        <v>328</v>
      </c>
      <c r="F20" s="322" t="s">
        <v>391</v>
      </c>
      <c r="G20" s="323" t="s">
        <v>1359</v>
      </c>
      <c r="H20" s="324" t="s">
        <v>392</v>
      </c>
      <c r="I20" s="326" t="s">
        <v>343</v>
      </c>
      <c r="J20" s="2">
        <v>8782</v>
      </c>
      <c r="K20" s="2"/>
      <c r="L20" s="2"/>
    </row>
    <row r="21" spans="1:12" x14ac:dyDescent="0.25">
      <c r="A21" s="2">
        <v>19</v>
      </c>
      <c r="B21" s="322" t="s">
        <v>290</v>
      </c>
      <c r="C21" s="322" t="s">
        <v>326</v>
      </c>
      <c r="D21" s="322" t="s">
        <v>327</v>
      </c>
      <c r="E21" s="322" t="s">
        <v>328</v>
      </c>
      <c r="F21" s="322" t="s">
        <v>393</v>
      </c>
      <c r="G21" s="323" t="s">
        <v>394</v>
      </c>
      <c r="H21" s="324" t="s">
        <v>395</v>
      </c>
      <c r="I21" s="325" t="s">
        <v>396</v>
      </c>
      <c r="J21" s="2">
        <v>7467</v>
      </c>
      <c r="K21" s="2"/>
      <c r="L21" s="2"/>
    </row>
    <row r="22" spans="1:12" ht="47.25" x14ac:dyDescent="0.25">
      <c r="A22" s="2">
        <v>20</v>
      </c>
      <c r="B22" s="322" t="s">
        <v>290</v>
      </c>
      <c r="C22" s="322" t="s">
        <v>326</v>
      </c>
      <c r="D22" s="322" t="s">
        <v>327</v>
      </c>
      <c r="E22" s="322" t="s">
        <v>328</v>
      </c>
      <c r="F22" s="322" t="s">
        <v>397</v>
      </c>
      <c r="G22" s="323" t="s">
        <v>398</v>
      </c>
      <c r="H22" s="324" t="s">
        <v>399</v>
      </c>
      <c r="I22" s="325" t="s">
        <v>336</v>
      </c>
      <c r="J22" s="2">
        <v>32218</v>
      </c>
      <c r="K22" s="2"/>
      <c r="L22" s="2"/>
    </row>
    <row r="23" spans="1:12" ht="31.5" x14ac:dyDescent="0.25">
      <c r="A23" s="75">
        <v>21</v>
      </c>
      <c r="B23" s="322" t="s">
        <v>282</v>
      </c>
      <c r="C23" s="325" t="s">
        <v>400</v>
      </c>
      <c r="D23" s="325" t="s">
        <v>327</v>
      </c>
      <c r="E23" s="325" t="s">
        <v>328</v>
      </c>
      <c r="F23" s="325" t="s">
        <v>401</v>
      </c>
      <c r="G23" s="323" t="s">
        <v>330</v>
      </c>
      <c r="H23" s="324" t="s">
        <v>402</v>
      </c>
      <c r="I23" s="325" t="s">
        <v>403</v>
      </c>
      <c r="J23" s="2">
        <v>14010</v>
      </c>
      <c r="K23" s="2"/>
      <c r="L23" s="2"/>
    </row>
    <row r="24" spans="1:12" ht="31.5" x14ac:dyDescent="0.25">
      <c r="A24" s="2">
        <v>22</v>
      </c>
      <c r="B24" s="322" t="s">
        <v>282</v>
      </c>
      <c r="C24" s="325" t="s">
        <v>400</v>
      </c>
      <c r="D24" s="325" t="s">
        <v>327</v>
      </c>
      <c r="E24" s="325" t="s">
        <v>328</v>
      </c>
      <c r="F24" s="325" t="s">
        <v>404</v>
      </c>
      <c r="G24" s="324" t="s">
        <v>405</v>
      </c>
      <c r="H24" s="324" t="s">
        <v>406</v>
      </c>
      <c r="I24" s="327" t="s">
        <v>407</v>
      </c>
      <c r="J24" s="2">
        <v>13141</v>
      </c>
      <c r="K24" s="2"/>
      <c r="L24" s="2"/>
    </row>
    <row r="25" spans="1:12" ht="63" x14ac:dyDescent="0.25">
      <c r="A25" s="2">
        <v>23</v>
      </c>
      <c r="B25" s="322" t="s">
        <v>282</v>
      </c>
      <c r="C25" s="325" t="s">
        <v>400</v>
      </c>
      <c r="D25" s="325" t="s">
        <v>327</v>
      </c>
      <c r="E25" s="325" t="s">
        <v>328</v>
      </c>
      <c r="F25" s="325" t="s">
        <v>408</v>
      </c>
      <c r="G25" s="324" t="s">
        <v>409</v>
      </c>
      <c r="H25" s="324" t="s">
        <v>410</v>
      </c>
      <c r="I25" s="327" t="s">
        <v>407</v>
      </c>
      <c r="J25" s="2">
        <v>16489</v>
      </c>
      <c r="K25" s="2"/>
      <c r="L25" s="2"/>
    </row>
    <row r="26" spans="1:12" ht="47.25" x14ac:dyDescent="0.25">
      <c r="A26" s="2">
        <v>24</v>
      </c>
      <c r="B26" s="322" t="s">
        <v>282</v>
      </c>
      <c r="C26" s="325" t="s">
        <v>400</v>
      </c>
      <c r="D26" s="325" t="s">
        <v>327</v>
      </c>
      <c r="E26" s="325" t="s">
        <v>328</v>
      </c>
      <c r="F26" s="325" t="s">
        <v>411</v>
      </c>
      <c r="G26" s="324" t="s">
        <v>412</v>
      </c>
      <c r="H26" s="324" t="s">
        <v>413</v>
      </c>
      <c r="I26" s="327" t="s">
        <v>414</v>
      </c>
      <c r="J26" s="2">
        <v>6982</v>
      </c>
      <c r="K26" s="2"/>
      <c r="L26" s="2"/>
    </row>
    <row r="27" spans="1:12" ht="47.25" x14ac:dyDescent="0.25">
      <c r="A27" s="75">
        <v>25</v>
      </c>
      <c r="B27" s="322" t="s">
        <v>282</v>
      </c>
      <c r="C27" s="325" t="s">
        <v>400</v>
      </c>
      <c r="D27" s="325" t="s">
        <v>327</v>
      </c>
      <c r="E27" s="325" t="s">
        <v>328</v>
      </c>
      <c r="F27" s="325" t="s">
        <v>415</v>
      </c>
      <c r="G27" s="324" t="s">
        <v>416</v>
      </c>
      <c r="H27" s="324" t="s">
        <v>417</v>
      </c>
      <c r="I27" s="327" t="s">
        <v>418</v>
      </c>
      <c r="J27" s="2">
        <v>2008</v>
      </c>
      <c r="K27" s="2"/>
      <c r="L27" s="2"/>
    </row>
    <row r="28" spans="1:12" ht="47.25" x14ac:dyDescent="0.25">
      <c r="A28" s="2">
        <v>26</v>
      </c>
      <c r="B28" s="322" t="s">
        <v>282</v>
      </c>
      <c r="C28" s="325" t="s">
        <v>400</v>
      </c>
      <c r="D28" s="325" t="s">
        <v>327</v>
      </c>
      <c r="E28" s="325" t="s">
        <v>328</v>
      </c>
      <c r="F28" s="325" t="s">
        <v>419</v>
      </c>
      <c r="G28" s="324" t="s">
        <v>420</v>
      </c>
      <c r="H28" s="324" t="s">
        <v>421</v>
      </c>
      <c r="I28" s="327" t="s">
        <v>407</v>
      </c>
      <c r="J28" s="2">
        <v>8939</v>
      </c>
      <c r="K28" s="2"/>
      <c r="L28" s="2"/>
    </row>
    <row r="29" spans="1:12" ht="31.5" x14ac:dyDescent="0.25">
      <c r="A29" s="2">
        <v>27</v>
      </c>
      <c r="B29" s="322" t="s">
        <v>282</v>
      </c>
      <c r="C29" s="325" t="s">
        <v>400</v>
      </c>
      <c r="D29" s="325" t="s">
        <v>327</v>
      </c>
      <c r="E29" s="325" t="s">
        <v>328</v>
      </c>
      <c r="F29" s="325" t="s">
        <v>422</v>
      </c>
      <c r="G29" s="324" t="s">
        <v>423</v>
      </c>
      <c r="H29" s="324" t="s">
        <v>424</v>
      </c>
      <c r="I29" s="327" t="s">
        <v>425</v>
      </c>
      <c r="J29" s="2">
        <v>1665</v>
      </c>
      <c r="K29" s="2"/>
      <c r="L29" s="2"/>
    </row>
    <row r="30" spans="1:12" x14ac:dyDescent="0.25">
      <c r="A30" s="2">
        <v>28</v>
      </c>
      <c r="B30" s="322" t="s">
        <v>282</v>
      </c>
      <c r="C30" s="325" t="s">
        <v>400</v>
      </c>
      <c r="D30" s="325" t="s">
        <v>327</v>
      </c>
      <c r="E30" s="325" t="s">
        <v>328</v>
      </c>
      <c r="F30" s="325" t="s">
        <v>426</v>
      </c>
      <c r="G30" s="324" t="s">
        <v>427</v>
      </c>
      <c r="H30" s="324" t="s">
        <v>428</v>
      </c>
      <c r="I30" s="327" t="s">
        <v>429</v>
      </c>
      <c r="J30" s="2">
        <v>16582</v>
      </c>
      <c r="K30" s="2"/>
      <c r="L30" s="2"/>
    </row>
    <row r="31" spans="1:12" ht="47.25" x14ac:dyDescent="0.25">
      <c r="A31" s="75">
        <v>29</v>
      </c>
      <c r="B31" s="322" t="s">
        <v>282</v>
      </c>
      <c r="C31" s="325" t="s">
        <v>400</v>
      </c>
      <c r="D31" s="325" t="s">
        <v>327</v>
      </c>
      <c r="E31" s="325" t="s">
        <v>328</v>
      </c>
      <c r="F31" s="325" t="s">
        <v>430</v>
      </c>
      <c r="G31" s="324" t="s">
        <v>431</v>
      </c>
      <c r="H31" s="324" t="s">
        <v>432</v>
      </c>
      <c r="I31" s="327" t="s">
        <v>433</v>
      </c>
      <c r="J31" s="2">
        <v>10989</v>
      </c>
      <c r="K31" s="2"/>
      <c r="L31" s="2"/>
    </row>
    <row r="32" spans="1:12" ht="63" x14ac:dyDescent="0.25">
      <c r="A32" s="2">
        <v>30</v>
      </c>
      <c r="B32" s="322" t="s">
        <v>282</v>
      </c>
      <c r="C32" s="325" t="s">
        <v>400</v>
      </c>
      <c r="D32" s="325" t="s">
        <v>327</v>
      </c>
      <c r="E32" s="325" t="s">
        <v>328</v>
      </c>
      <c r="F32" s="321" t="s">
        <v>434</v>
      </c>
      <c r="G32" s="324" t="s">
        <v>338</v>
      </c>
      <c r="H32" s="324" t="s">
        <v>435</v>
      </c>
      <c r="I32" s="327" t="s">
        <v>436</v>
      </c>
      <c r="J32" s="2">
        <v>17670</v>
      </c>
      <c r="K32" s="2"/>
      <c r="L32" s="2"/>
    </row>
    <row r="33" spans="1:12" ht="47.25" x14ac:dyDescent="0.25">
      <c r="A33" s="2">
        <v>31</v>
      </c>
      <c r="B33" s="322" t="s">
        <v>282</v>
      </c>
      <c r="C33" s="325" t="s">
        <v>400</v>
      </c>
      <c r="D33" s="325" t="s">
        <v>327</v>
      </c>
      <c r="E33" s="325" t="s">
        <v>328</v>
      </c>
      <c r="F33" s="321" t="s">
        <v>437</v>
      </c>
      <c r="G33" s="324" t="s">
        <v>438</v>
      </c>
      <c r="H33" s="324" t="s">
        <v>439</v>
      </c>
      <c r="I33" s="328" t="s">
        <v>440</v>
      </c>
      <c r="J33" s="2">
        <v>4828</v>
      </c>
      <c r="K33" s="2"/>
      <c r="L33" s="2"/>
    </row>
    <row r="34" spans="1:12" ht="31.5" x14ac:dyDescent="0.25">
      <c r="A34" s="2">
        <v>32</v>
      </c>
      <c r="B34" s="322" t="s">
        <v>282</v>
      </c>
      <c r="C34" s="325" t="s">
        <v>400</v>
      </c>
      <c r="D34" s="325" t="s">
        <v>327</v>
      </c>
      <c r="E34" s="325" t="s">
        <v>328</v>
      </c>
      <c r="F34" s="321" t="s">
        <v>441</v>
      </c>
      <c r="G34" s="324" t="s">
        <v>442</v>
      </c>
      <c r="H34" s="324" t="s">
        <v>443</v>
      </c>
      <c r="I34" s="328" t="s">
        <v>440</v>
      </c>
      <c r="J34" s="2">
        <v>3547</v>
      </c>
      <c r="K34" s="2"/>
      <c r="L34" s="2"/>
    </row>
    <row r="35" spans="1:12" x14ac:dyDescent="0.25">
      <c r="A35" s="75">
        <v>33</v>
      </c>
      <c r="B35" s="322" t="s">
        <v>282</v>
      </c>
      <c r="C35" s="325" t="s">
        <v>400</v>
      </c>
      <c r="D35" s="325" t="s">
        <v>327</v>
      </c>
      <c r="E35" s="325" t="s">
        <v>328</v>
      </c>
      <c r="F35" s="321" t="s">
        <v>444</v>
      </c>
      <c r="G35" s="324" t="s">
        <v>445</v>
      </c>
      <c r="H35" s="324" t="s">
        <v>446</v>
      </c>
      <c r="I35" s="328" t="s">
        <v>440</v>
      </c>
      <c r="J35" s="2">
        <v>2320</v>
      </c>
      <c r="K35" s="2"/>
      <c r="L35" s="2"/>
    </row>
    <row r="36" spans="1:12" ht="47.25" x14ac:dyDescent="0.25">
      <c r="A36" s="2">
        <v>34</v>
      </c>
      <c r="B36" s="322" t="s">
        <v>282</v>
      </c>
      <c r="C36" s="325" t="s">
        <v>400</v>
      </c>
      <c r="D36" s="325" t="s">
        <v>327</v>
      </c>
      <c r="E36" s="325" t="s">
        <v>328</v>
      </c>
      <c r="F36" s="321" t="s">
        <v>447</v>
      </c>
      <c r="G36" s="324" t="s">
        <v>448</v>
      </c>
      <c r="H36" s="324" t="s">
        <v>449</v>
      </c>
      <c r="I36" s="328" t="s">
        <v>440</v>
      </c>
      <c r="J36" s="2">
        <v>3476</v>
      </c>
      <c r="K36" s="2"/>
      <c r="L36" s="2"/>
    </row>
    <row r="37" spans="1:12" ht="31.5" x14ac:dyDescent="0.25">
      <c r="A37" s="2">
        <v>35</v>
      </c>
      <c r="B37" s="322" t="s">
        <v>282</v>
      </c>
      <c r="C37" s="325" t="s">
        <v>400</v>
      </c>
      <c r="D37" s="325" t="s">
        <v>327</v>
      </c>
      <c r="E37" s="325" t="s">
        <v>328</v>
      </c>
      <c r="F37" s="321" t="s">
        <v>450</v>
      </c>
      <c r="G37" s="324" t="s">
        <v>451</v>
      </c>
      <c r="H37" s="324" t="s">
        <v>452</v>
      </c>
      <c r="I37" s="328" t="s">
        <v>453</v>
      </c>
      <c r="J37" s="2">
        <v>10789</v>
      </c>
      <c r="K37" s="2"/>
      <c r="L37" s="2"/>
    </row>
    <row r="38" spans="1:12" ht="63" x14ac:dyDescent="0.25">
      <c r="A38" s="2">
        <v>36</v>
      </c>
      <c r="B38" s="322" t="s">
        <v>282</v>
      </c>
      <c r="C38" s="325" t="s">
        <v>400</v>
      </c>
      <c r="D38" s="325" t="s">
        <v>327</v>
      </c>
      <c r="E38" s="325" t="s">
        <v>328</v>
      </c>
      <c r="F38" s="321" t="s">
        <v>454</v>
      </c>
      <c r="G38" s="324" t="s">
        <v>455</v>
      </c>
      <c r="H38" s="324" t="s">
        <v>456</v>
      </c>
      <c r="I38" s="328" t="s">
        <v>440</v>
      </c>
      <c r="J38" s="2">
        <v>4486</v>
      </c>
      <c r="K38" s="2"/>
      <c r="L38" s="2"/>
    </row>
    <row r="39" spans="1:12" ht="47.25" x14ac:dyDescent="0.25">
      <c r="A39" s="75">
        <v>37</v>
      </c>
      <c r="B39" s="322" t="s">
        <v>282</v>
      </c>
      <c r="C39" s="325" t="s">
        <v>400</v>
      </c>
      <c r="D39" s="325" t="s">
        <v>327</v>
      </c>
      <c r="E39" s="325" t="s">
        <v>328</v>
      </c>
      <c r="F39" s="321" t="s">
        <v>457</v>
      </c>
      <c r="G39" s="324" t="s">
        <v>458</v>
      </c>
      <c r="H39" s="324" t="s">
        <v>459</v>
      </c>
      <c r="I39" s="328" t="s">
        <v>460</v>
      </c>
      <c r="J39" s="2">
        <v>4118</v>
      </c>
      <c r="K39" s="2"/>
      <c r="L39" s="2"/>
    </row>
    <row r="40" spans="1:12" ht="47.25" x14ac:dyDescent="0.25">
      <c r="A40" s="2">
        <v>38</v>
      </c>
      <c r="B40" s="322" t="s">
        <v>283</v>
      </c>
      <c r="C40" s="325" t="s">
        <v>400</v>
      </c>
      <c r="D40" s="325" t="s">
        <v>327</v>
      </c>
      <c r="E40" s="325" t="s">
        <v>328</v>
      </c>
      <c r="F40" s="325" t="s">
        <v>461</v>
      </c>
      <c r="G40" s="324" t="s">
        <v>462</v>
      </c>
      <c r="H40" s="324" t="s">
        <v>463</v>
      </c>
      <c r="I40" s="327" t="s">
        <v>464</v>
      </c>
      <c r="J40" s="2">
        <v>3008</v>
      </c>
      <c r="K40" s="2"/>
      <c r="L40" s="2"/>
    </row>
    <row r="41" spans="1:12" ht="47.25" x14ac:dyDescent="0.25">
      <c r="A41" s="2">
        <v>39</v>
      </c>
      <c r="B41" s="322" t="s">
        <v>283</v>
      </c>
      <c r="C41" s="325" t="s">
        <v>400</v>
      </c>
      <c r="D41" s="325" t="s">
        <v>327</v>
      </c>
      <c r="E41" s="325" t="s">
        <v>328</v>
      </c>
      <c r="F41" s="325" t="s">
        <v>465</v>
      </c>
      <c r="G41" s="324" t="s">
        <v>466</v>
      </c>
      <c r="H41" s="324" t="s">
        <v>467</v>
      </c>
      <c r="I41" s="327" t="s">
        <v>464</v>
      </c>
      <c r="J41" s="2">
        <v>4690</v>
      </c>
      <c r="K41" s="2"/>
      <c r="L41" s="2"/>
    </row>
    <row r="42" spans="1:12" ht="31.5" x14ac:dyDescent="0.25">
      <c r="A42" s="2">
        <v>40</v>
      </c>
      <c r="B42" s="322" t="s">
        <v>283</v>
      </c>
      <c r="C42" s="325" t="s">
        <v>400</v>
      </c>
      <c r="D42" s="325" t="s">
        <v>327</v>
      </c>
      <c r="E42" s="325" t="s">
        <v>328</v>
      </c>
      <c r="F42" s="325" t="s">
        <v>468</v>
      </c>
      <c r="G42" s="324" t="s">
        <v>469</v>
      </c>
      <c r="H42" s="324" t="s">
        <v>470</v>
      </c>
      <c r="I42" s="327" t="s">
        <v>464</v>
      </c>
      <c r="J42" s="2">
        <v>2250</v>
      </c>
      <c r="K42" s="2"/>
      <c r="L42" s="2"/>
    </row>
    <row r="43" spans="1:12" ht="31.5" x14ac:dyDescent="0.25">
      <c r="A43" s="75">
        <v>41</v>
      </c>
      <c r="B43" s="322" t="s">
        <v>286</v>
      </c>
      <c r="C43" s="325" t="s">
        <v>400</v>
      </c>
      <c r="D43" s="325" t="s">
        <v>327</v>
      </c>
      <c r="E43" s="325" t="s">
        <v>328</v>
      </c>
      <c r="F43" s="325" t="s">
        <v>471</v>
      </c>
      <c r="G43" s="324" t="s">
        <v>356</v>
      </c>
      <c r="H43" s="324" t="s">
        <v>472</v>
      </c>
      <c r="I43" s="327" t="s">
        <v>407</v>
      </c>
      <c r="J43" s="2">
        <v>2582</v>
      </c>
      <c r="K43" s="2"/>
      <c r="L43" s="2"/>
    </row>
    <row r="44" spans="1:12" ht="31.5" x14ac:dyDescent="0.25">
      <c r="A44" s="2">
        <v>42</v>
      </c>
      <c r="B44" s="322" t="s">
        <v>286</v>
      </c>
      <c r="C44" s="325" t="s">
        <v>400</v>
      </c>
      <c r="D44" s="325" t="s">
        <v>327</v>
      </c>
      <c r="E44" s="325" t="s">
        <v>328</v>
      </c>
      <c r="F44" s="325" t="s">
        <v>473</v>
      </c>
      <c r="G44" s="324" t="s">
        <v>474</v>
      </c>
      <c r="H44" s="324" t="s">
        <v>475</v>
      </c>
      <c r="I44" s="327" t="s">
        <v>476</v>
      </c>
      <c r="J44" s="2">
        <v>2786</v>
      </c>
      <c r="K44" s="2"/>
      <c r="L44" s="2"/>
    </row>
    <row r="45" spans="1:12" x14ac:dyDescent="0.25">
      <c r="A45" s="2">
        <v>43</v>
      </c>
      <c r="B45" s="322" t="s">
        <v>286</v>
      </c>
      <c r="C45" s="325" t="s">
        <v>400</v>
      </c>
      <c r="D45" s="325" t="s">
        <v>327</v>
      </c>
      <c r="E45" s="325" t="s">
        <v>328</v>
      </c>
      <c r="F45" s="325" t="s">
        <v>477</v>
      </c>
      <c r="G45" s="324" t="s">
        <v>478</v>
      </c>
      <c r="H45" s="324" t="s">
        <v>479</v>
      </c>
      <c r="I45" s="327" t="s">
        <v>476</v>
      </c>
      <c r="J45" s="2">
        <v>4807</v>
      </c>
      <c r="K45" s="2"/>
      <c r="L45" s="2"/>
    </row>
    <row r="46" spans="1:12" ht="31.5" x14ac:dyDescent="0.25">
      <c r="A46" s="2">
        <v>44</v>
      </c>
      <c r="B46" s="322" t="s">
        <v>286</v>
      </c>
      <c r="C46" s="325" t="s">
        <v>400</v>
      </c>
      <c r="D46" s="325" t="s">
        <v>327</v>
      </c>
      <c r="E46" s="325" t="s">
        <v>328</v>
      </c>
      <c r="F46" s="325" t="s">
        <v>480</v>
      </c>
      <c r="G46" s="324" t="s">
        <v>481</v>
      </c>
      <c r="H46" s="324" t="s">
        <v>482</v>
      </c>
      <c r="I46" s="329" t="s">
        <v>440</v>
      </c>
      <c r="J46" s="2">
        <v>8104</v>
      </c>
      <c r="K46" s="2"/>
      <c r="L46" s="2"/>
    </row>
    <row r="47" spans="1:12" ht="31.5" x14ac:dyDescent="0.25">
      <c r="A47" s="75">
        <v>45</v>
      </c>
      <c r="B47" s="322" t="s">
        <v>286</v>
      </c>
      <c r="C47" s="325" t="s">
        <v>400</v>
      </c>
      <c r="D47" s="325" t="s">
        <v>327</v>
      </c>
      <c r="E47" s="325" t="s">
        <v>328</v>
      </c>
      <c r="F47" s="325" t="s">
        <v>483</v>
      </c>
      <c r="G47" s="324" t="s">
        <v>484</v>
      </c>
      <c r="H47" s="324" t="s">
        <v>485</v>
      </c>
      <c r="I47" s="329" t="s">
        <v>440</v>
      </c>
      <c r="J47" s="2">
        <v>4040</v>
      </c>
      <c r="K47" s="2"/>
      <c r="L47" s="2"/>
    </row>
    <row r="48" spans="1:12" ht="31.5" x14ac:dyDescent="0.25">
      <c r="A48" s="2">
        <v>46</v>
      </c>
      <c r="B48" s="322" t="s">
        <v>288</v>
      </c>
      <c r="C48" s="325" t="s">
        <v>400</v>
      </c>
      <c r="D48" s="325" t="s">
        <v>327</v>
      </c>
      <c r="E48" s="325" t="s">
        <v>328</v>
      </c>
      <c r="F48" s="325" t="s">
        <v>486</v>
      </c>
      <c r="G48" s="324" t="s">
        <v>487</v>
      </c>
      <c r="H48" s="324" t="s">
        <v>488</v>
      </c>
      <c r="I48" s="329" t="s">
        <v>403</v>
      </c>
      <c r="J48" s="2">
        <v>5838</v>
      </c>
      <c r="K48" s="2"/>
      <c r="L48" s="2"/>
    </row>
    <row r="49" spans="1:12" ht="31.5" x14ac:dyDescent="0.25">
      <c r="A49" s="2">
        <v>47</v>
      </c>
      <c r="B49" s="325" t="s">
        <v>288</v>
      </c>
      <c r="C49" s="325" t="s">
        <v>400</v>
      </c>
      <c r="D49" s="325" t="s">
        <v>327</v>
      </c>
      <c r="E49" s="325" t="s">
        <v>328</v>
      </c>
      <c r="F49" s="325" t="s">
        <v>489</v>
      </c>
      <c r="G49" s="324" t="s">
        <v>490</v>
      </c>
      <c r="H49" s="324" t="s">
        <v>491</v>
      </c>
      <c r="I49" s="327" t="s">
        <v>403</v>
      </c>
      <c r="J49" s="2">
        <v>3333</v>
      </c>
      <c r="K49" s="2"/>
      <c r="L49" s="2"/>
    </row>
    <row r="50" spans="1:12" x14ac:dyDescent="0.25">
      <c r="A50" s="2">
        <v>48</v>
      </c>
      <c r="B50" s="325" t="s">
        <v>288</v>
      </c>
      <c r="C50" s="325" t="s">
        <v>400</v>
      </c>
      <c r="D50" s="325" t="s">
        <v>327</v>
      </c>
      <c r="E50" s="325" t="s">
        <v>328</v>
      </c>
      <c r="F50" s="325" t="s">
        <v>492</v>
      </c>
      <c r="G50" s="324" t="s">
        <v>493</v>
      </c>
      <c r="H50" s="324" t="s">
        <v>494</v>
      </c>
      <c r="I50" s="327" t="s">
        <v>403</v>
      </c>
      <c r="J50" s="2">
        <v>1477</v>
      </c>
      <c r="K50" s="2"/>
      <c r="L50" s="2"/>
    </row>
    <row r="51" spans="1:12" ht="63" x14ac:dyDescent="0.25">
      <c r="A51" s="75">
        <v>49</v>
      </c>
      <c r="B51" s="325" t="s">
        <v>288</v>
      </c>
      <c r="C51" s="325" t="s">
        <v>400</v>
      </c>
      <c r="D51" s="325" t="s">
        <v>327</v>
      </c>
      <c r="E51" s="325" t="s">
        <v>328</v>
      </c>
      <c r="F51" s="325" t="s">
        <v>495</v>
      </c>
      <c r="G51" s="324" t="s">
        <v>496</v>
      </c>
      <c r="H51" s="324" t="s">
        <v>497</v>
      </c>
      <c r="I51" s="327" t="s">
        <v>498</v>
      </c>
      <c r="J51" s="2">
        <v>4261</v>
      </c>
      <c r="K51" s="2"/>
      <c r="L51" s="2"/>
    </row>
    <row r="52" spans="1:12" ht="63" x14ac:dyDescent="0.25">
      <c r="A52" s="2">
        <v>50</v>
      </c>
      <c r="B52" s="325" t="s">
        <v>288</v>
      </c>
      <c r="C52" s="325" t="s">
        <v>400</v>
      </c>
      <c r="D52" s="325" t="s">
        <v>327</v>
      </c>
      <c r="E52" s="325" t="s">
        <v>328</v>
      </c>
      <c r="F52" s="325" t="s">
        <v>499</v>
      </c>
      <c r="G52" s="324" t="s">
        <v>500</v>
      </c>
      <c r="H52" s="324" t="s">
        <v>501</v>
      </c>
      <c r="I52" s="327" t="s">
        <v>407</v>
      </c>
      <c r="J52" s="2">
        <v>6206</v>
      </c>
      <c r="K52" s="2"/>
      <c r="L52" s="2"/>
    </row>
    <row r="53" spans="1:12" ht="31.5" x14ac:dyDescent="0.25">
      <c r="A53" s="2">
        <v>51</v>
      </c>
      <c r="B53" s="325" t="s">
        <v>288</v>
      </c>
      <c r="C53" s="325" t="s">
        <v>400</v>
      </c>
      <c r="D53" s="325" t="s">
        <v>327</v>
      </c>
      <c r="E53" s="325" t="s">
        <v>328</v>
      </c>
      <c r="F53" s="325" t="s">
        <v>502</v>
      </c>
      <c r="G53" s="324" t="s">
        <v>503</v>
      </c>
      <c r="H53" s="324" t="s">
        <v>504</v>
      </c>
      <c r="I53" s="327" t="s">
        <v>464</v>
      </c>
      <c r="J53" s="2">
        <v>3937</v>
      </c>
      <c r="K53" s="2"/>
      <c r="L53" s="2"/>
    </row>
    <row r="54" spans="1:12" ht="31.5" x14ac:dyDescent="0.25">
      <c r="A54" s="2">
        <v>52</v>
      </c>
      <c r="B54" s="325" t="s">
        <v>288</v>
      </c>
      <c r="C54" s="325" t="s">
        <v>400</v>
      </c>
      <c r="D54" s="325" t="s">
        <v>327</v>
      </c>
      <c r="E54" s="325" t="s">
        <v>328</v>
      </c>
      <c r="F54" s="325" t="s">
        <v>505</v>
      </c>
      <c r="G54" s="324" t="s">
        <v>506</v>
      </c>
      <c r="H54" s="324" t="s">
        <v>507</v>
      </c>
      <c r="I54" s="327" t="s">
        <v>508</v>
      </c>
      <c r="J54" s="2">
        <v>3270</v>
      </c>
      <c r="K54" s="2"/>
      <c r="L54" s="2"/>
    </row>
    <row r="55" spans="1:12" ht="31.5" x14ac:dyDescent="0.25">
      <c r="A55" s="75">
        <v>53</v>
      </c>
      <c r="B55" s="325" t="s">
        <v>288</v>
      </c>
      <c r="C55" s="325" t="s">
        <v>400</v>
      </c>
      <c r="D55" s="325" t="s">
        <v>327</v>
      </c>
      <c r="E55" s="325" t="s">
        <v>328</v>
      </c>
      <c r="F55" s="325" t="s">
        <v>509</v>
      </c>
      <c r="G55" s="324" t="s">
        <v>367</v>
      </c>
      <c r="H55" s="324" t="s">
        <v>510</v>
      </c>
      <c r="I55" s="327" t="s">
        <v>464</v>
      </c>
      <c r="J55" s="2">
        <v>6844</v>
      </c>
      <c r="K55" s="2"/>
      <c r="L55" s="2"/>
    </row>
    <row r="56" spans="1:12" ht="63" x14ac:dyDescent="0.25">
      <c r="A56" s="2">
        <v>54</v>
      </c>
      <c r="B56" s="325" t="s">
        <v>288</v>
      </c>
      <c r="C56" s="325" t="s">
        <v>400</v>
      </c>
      <c r="D56" s="325" t="s">
        <v>327</v>
      </c>
      <c r="E56" s="325" t="s">
        <v>328</v>
      </c>
      <c r="F56" s="325" t="s">
        <v>511</v>
      </c>
      <c r="G56" s="324" t="s">
        <v>512</v>
      </c>
      <c r="H56" s="324" t="s">
        <v>513</v>
      </c>
      <c r="I56" s="327" t="s">
        <v>407</v>
      </c>
      <c r="J56" s="2">
        <v>2444</v>
      </c>
      <c r="K56" s="2"/>
      <c r="L56" s="2"/>
    </row>
    <row r="57" spans="1:12" ht="31.5" x14ac:dyDescent="0.25">
      <c r="A57" s="2">
        <v>55</v>
      </c>
      <c r="B57" s="325" t="s">
        <v>288</v>
      </c>
      <c r="C57" s="325" t="s">
        <v>400</v>
      </c>
      <c r="D57" s="325" t="s">
        <v>327</v>
      </c>
      <c r="E57" s="325" t="s">
        <v>328</v>
      </c>
      <c r="F57" s="325" t="s">
        <v>514</v>
      </c>
      <c r="G57" s="324" t="s">
        <v>515</v>
      </c>
      <c r="H57" s="324" t="s">
        <v>516</v>
      </c>
      <c r="I57" s="327" t="s">
        <v>407</v>
      </c>
      <c r="J57" s="2">
        <v>3729</v>
      </c>
      <c r="K57" s="2"/>
      <c r="L57" s="2"/>
    </row>
    <row r="58" spans="1:12" ht="31.5" x14ac:dyDescent="0.25">
      <c r="A58" s="2">
        <v>56</v>
      </c>
      <c r="B58" s="325" t="s">
        <v>288</v>
      </c>
      <c r="C58" s="325" t="s">
        <v>400</v>
      </c>
      <c r="D58" s="325" t="s">
        <v>327</v>
      </c>
      <c r="E58" s="325" t="s">
        <v>328</v>
      </c>
      <c r="F58" s="325" t="s">
        <v>517</v>
      </c>
      <c r="G58" s="324" t="s">
        <v>518</v>
      </c>
      <c r="H58" s="324" t="s">
        <v>519</v>
      </c>
      <c r="I58" s="327" t="s">
        <v>464</v>
      </c>
      <c r="J58" s="2">
        <v>4161</v>
      </c>
      <c r="K58" s="2"/>
      <c r="L58" s="2"/>
    </row>
    <row r="59" spans="1:12" ht="47.25" x14ac:dyDescent="0.25">
      <c r="A59" s="75">
        <v>57</v>
      </c>
      <c r="B59" s="325" t="s">
        <v>288</v>
      </c>
      <c r="C59" s="325" t="s">
        <v>400</v>
      </c>
      <c r="D59" s="325" t="s">
        <v>327</v>
      </c>
      <c r="E59" s="325" t="s">
        <v>328</v>
      </c>
      <c r="F59" s="325" t="s">
        <v>520</v>
      </c>
      <c r="G59" s="324" t="s">
        <v>521</v>
      </c>
      <c r="H59" s="324" t="s">
        <v>522</v>
      </c>
      <c r="I59" s="327" t="s">
        <v>523</v>
      </c>
      <c r="J59" s="2">
        <v>3529</v>
      </c>
      <c r="K59" s="2"/>
      <c r="L59" s="2"/>
    </row>
    <row r="60" spans="1:12" ht="63" x14ac:dyDescent="0.25">
      <c r="A60" s="2">
        <v>58</v>
      </c>
      <c r="B60" s="325" t="s">
        <v>288</v>
      </c>
      <c r="C60" s="325" t="s">
        <v>400</v>
      </c>
      <c r="D60" s="325" t="s">
        <v>327</v>
      </c>
      <c r="E60" s="325" t="s">
        <v>328</v>
      </c>
      <c r="F60" s="325" t="s">
        <v>524</v>
      </c>
      <c r="G60" s="324" t="s">
        <v>374</v>
      </c>
      <c r="H60" s="324" t="s">
        <v>525</v>
      </c>
      <c r="I60" s="327" t="s">
        <v>523</v>
      </c>
      <c r="J60" s="2">
        <v>3723</v>
      </c>
      <c r="K60" s="2"/>
      <c r="L60" s="2"/>
    </row>
    <row r="61" spans="1:12" ht="31.5" x14ac:dyDescent="0.25">
      <c r="A61" s="2">
        <v>59</v>
      </c>
      <c r="B61" s="325" t="s">
        <v>288</v>
      </c>
      <c r="C61" s="325" t="s">
        <v>400</v>
      </c>
      <c r="D61" s="325" t="s">
        <v>327</v>
      </c>
      <c r="E61" s="325" t="s">
        <v>328</v>
      </c>
      <c r="F61" s="325" t="s">
        <v>526</v>
      </c>
      <c r="G61" s="324" t="s">
        <v>527</v>
      </c>
      <c r="H61" s="324" t="s">
        <v>528</v>
      </c>
      <c r="I61" s="327" t="s">
        <v>523</v>
      </c>
      <c r="J61" s="2">
        <v>7105</v>
      </c>
      <c r="K61" s="2"/>
      <c r="L61" s="2"/>
    </row>
    <row r="62" spans="1:12" ht="31.5" x14ac:dyDescent="0.25">
      <c r="A62" s="2">
        <v>60</v>
      </c>
      <c r="B62" s="325" t="s">
        <v>288</v>
      </c>
      <c r="C62" s="325" t="s">
        <v>400</v>
      </c>
      <c r="D62" s="325" t="s">
        <v>327</v>
      </c>
      <c r="E62" s="325" t="s">
        <v>328</v>
      </c>
      <c r="F62" s="325" t="s">
        <v>529</v>
      </c>
      <c r="G62" s="324" t="s">
        <v>530</v>
      </c>
      <c r="H62" s="324" t="s">
        <v>531</v>
      </c>
      <c r="I62" s="327" t="s">
        <v>476</v>
      </c>
      <c r="J62" s="2">
        <v>7028</v>
      </c>
      <c r="K62" s="2"/>
      <c r="L62" s="2"/>
    </row>
    <row r="63" spans="1:12" ht="31.5" x14ac:dyDescent="0.25">
      <c r="A63" s="75">
        <v>61</v>
      </c>
      <c r="B63" s="325" t="s">
        <v>288</v>
      </c>
      <c r="C63" s="325" t="s">
        <v>400</v>
      </c>
      <c r="D63" s="325" t="s">
        <v>327</v>
      </c>
      <c r="E63" s="325" t="s">
        <v>328</v>
      </c>
      <c r="F63" s="325" t="s">
        <v>532</v>
      </c>
      <c r="G63" s="324" t="s">
        <v>533</v>
      </c>
      <c r="H63" s="324" t="s">
        <v>534</v>
      </c>
      <c r="I63" s="327" t="s">
        <v>535</v>
      </c>
      <c r="J63" s="2">
        <v>1769</v>
      </c>
      <c r="K63" s="2"/>
      <c r="L63" s="2"/>
    </row>
    <row r="64" spans="1:12" ht="63" x14ac:dyDescent="0.25">
      <c r="A64" s="2">
        <v>62</v>
      </c>
      <c r="B64" s="325" t="s">
        <v>288</v>
      </c>
      <c r="C64" s="325" t="s">
        <v>400</v>
      </c>
      <c r="D64" s="325" t="s">
        <v>327</v>
      </c>
      <c r="E64" s="325" t="s">
        <v>328</v>
      </c>
      <c r="F64" s="325" t="s">
        <v>536</v>
      </c>
      <c r="G64" s="324" t="s">
        <v>537</v>
      </c>
      <c r="H64" s="324" t="s">
        <v>538</v>
      </c>
      <c r="I64" s="327" t="s">
        <v>523</v>
      </c>
      <c r="J64" s="2">
        <v>6970</v>
      </c>
      <c r="K64" s="2"/>
      <c r="L64" s="2"/>
    </row>
    <row r="65" spans="1:12" ht="47.25" x14ac:dyDescent="0.25">
      <c r="A65" s="2">
        <v>63</v>
      </c>
      <c r="B65" s="325" t="s">
        <v>288</v>
      </c>
      <c r="C65" s="325" t="s">
        <v>400</v>
      </c>
      <c r="D65" s="325" t="s">
        <v>327</v>
      </c>
      <c r="E65" s="325" t="s">
        <v>328</v>
      </c>
      <c r="F65" s="325" t="s">
        <v>539</v>
      </c>
      <c r="G65" s="324" t="s">
        <v>540</v>
      </c>
      <c r="H65" s="324" t="s">
        <v>541</v>
      </c>
      <c r="I65" s="327" t="s">
        <v>542</v>
      </c>
      <c r="J65" s="2">
        <v>9307</v>
      </c>
      <c r="K65" s="2"/>
      <c r="L65" s="2"/>
    </row>
    <row r="66" spans="1:12" ht="31.5" x14ac:dyDescent="0.25">
      <c r="A66" s="2">
        <v>64</v>
      </c>
      <c r="B66" s="325" t="s">
        <v>288</v>
      </c>
      <c r="C66" s="325" t="s">
        <v>400</v>
      </c>
      <c r="D66" s="325" t="s">
        <v>327</v>
      </c>
      <c r="E66" s="325" t="s">
        <v>328</v>
      </c>
      <c r="F66" s="325" t="s">
        <v>543</v>
      </c>
      <c r="G66" s="324" t="s">
        <v>544</v>
      </c>
      <c r="H66" s="324" t="s">
        <v>545</v>
      </c>
      <c r="I66" s="327" t="s">
        <v>546</v>
      </c>
      <c r="J66" s="2">
        <v>5236</v>
      </c>
      <c r="K66" s="2"/>
      <c r="L66" s="2"/>
    </row>
    <row r="67" spans="1:12" ht="47.25" x14ac:dyDescent="0.25">
      <c r="A67" s="75">
        <v>65</v>
      </c>
      <c r="B67" s="325" t="s">
        <v>288</v>
      </c>
      <c r="C67" s="325" t="s">
        <v>400</v>
      </c>
      <c r="D67" s="325" t="s">
        <v>327</v>
      </c>
      <c r="E67" s="325" t="s">
        <v>328</v>
      </c>
      <c r="F67" s="325" t="s">
        <v>547</v>
      </c>
      <c r="G67" s="324" t="s">
        <v>548</v>
      </c>
      <c r="H67" s="324" t="s">
        <v>549</v>
      </c>
      <c r="I67" s="327" t="s">
        <v>546</v>
      </c>
      <c r="J67" s="2">
        <v>7063</v>
      </c>
      <c r="K67" s="2"/>
      <c r="L67" s="2"/>
    </row>
    <row r="68" spans="1:12" ht="63" x14ac:dyDescent="0.25">
      <c r="A68" s="2">
        <v>66</v>
      </c>
      <c r="B68" s="325" t="s">
        <v>288</v>
      </c>
      <c r="C68" s="325" t="s">
        <v>400</v>
      </c>
      <c r="D68" s="325" t="s">
        <v>327</v>
      </c>
      <c r="E68" s="325" t="s">
        <v>328</v>
      </c>
      <c r="F68" s="325" t="s">
        <v>550</v>
      </c>
      <c r="G68" s="324" t="s">
        <v>551</v>
      </c>
      <c r="H68" s="324" t="s">
        <v>552</v>
      </c>
      <c r="I68" s="327" t="s">
        <v>546</v>
      </c>
      <c r="J68" s="2">
        <v>3120</v>
      </c>
      <c r="K68" s="2"/>
      <c r="L68" s="2"/>
    </row>
    <row r="69" spans="1:12" ht="63" x14ac:dyDescent="0.25">
      <c r="A69" s="2">
        <v>67</v>
      </c>
      <c r="B69" s="325" t="s">
        <v>288</v>
      </c>
      <c r="C69" s="325" t="s">
        <v>400</v>
      </c>
      <c r="D69" s="325" t="s">
        <v>327</v>
      </c>
      <c r="E69" s="325" t="s">
        <v>328</v>
      </c>
      <c r="F69" s="325" t="s">
        <v>553</v>
      </c>
      <c r="G69" s="324" t="s">
        <v>554</v>
      </c>
      <c r="H69" s="324" t="s">
        <v>555</v>
      </c>
      <c r="I69" s="327" t="s">
        <v>546</v>
      </c>
      <c r="J69" s="2">
        <v>5742</v>
      </c>
      <c r="K69" s="2"/>
      <c r="L69" s="2"/>
    </row>
    <row r="70" spans="1:12" ht="63" x14ac:dyDescent="0.25">
      <c r="A70" s="2">
        <v>68</v>
      </c>
      <c r="B70" s="325" t="s">
        <v>288</v>
      </c>
      <c r="C70" s="325" t="s">
        <v>400</v>
      </c>
      <c r="D70" s="325" t="s">
        <v>327</v>
      </c>
      <c r="E70" s="325" t="s">
        <v>328</v>
      </c>
      <c r="F70" s="325" t="s">
        <v>556</v>
      </c>
      <c r="G70" s="324" t="s">
        <v>557</v>
      </c>
      <c r="H70" s="324" t="s">
        <v>558</v>
      </c>
      <c r="I70" s="327" t="s">
        <v>546</v>
      </c>
      <c r="J70" s="2">
        <v>4362</v>
      </c>
      <c r="K70" s="2"/>
      <c r="L70" s="2"/>
    </row>
    <row r="71" spans="1:12" ht="31.5" x14ac:dyDescent="0.25">
      <c r="A71" s="75">
        <v>69</v>
      </c>
      <c r="B71" s="325" t="s">
        <v>288</v>
      </c>
      <c r="C71" s="325" t="s">
        <v>400</v>
      </c>
      <c r="D71" s="325" t="s">
        <v>327</v>
      </c>
      <c r="E71" s="325" t="s">
        <v>328</v>
      </c>
      <c r="F71" s="325" t="s">
        <v>559</v>
      </c>
      <c r="G71" s="324" t="s">
        <v>560</v>
      </c>
      <c r="H71" s="324" t="s">
        <v>561</v>
      </c>
      <c r="I71" s="327" t="s">
        <v>546</v>
      </c>
      <c r="J71" s="2">
        <v>4464</v>
      </c>
      <c r="K71" s="2"/>
      <c r="L71" s="2"/>
    </row>
    <row r="72" spans="1:12" ht="31.5" x14ac:dyDescent="0.25">
      <c r="A72" s="2">
        <v>70</v>
      </c>
      <c r="B72" s="325" t="s">
        <v>288</v>
      </c>
      <c r="C72" s="325" t="s">
        <v>400</v>
      </c>
      <c r="D72" s="325" t="s">
        <v>327</v>
      </c>
      <c r="E72" s="325" t="s">
        <v>328</v>
      </c>
      <c r="F72" s="325" t="s">
        <v>562</v>
      </c>
      <c r="G72" s="324" t="s">
        <v>360</v>
      </c>
      <c r="H72" s="324" t="s">
        <v>563</v>
      </c>
      <c r="I72" s="327" t="s">
        <v>546</v>
      </c>
      <c r="J72" s="2">
        <v>1630</v>
      </c>
      <c r="K72" s="2"/>
      <c r="L72" s="2"/>
    </row>
    <row r="73" spans="1:12" ht="47.25" x14ac:dyDescent="0.25">
      <c r="A73" s="2">
        <v>71</v>
      </c>
      <c r="B73" s="325" t="s">
        <v>290</v>
      </c>
      <c r="C73" s="325" t="s">
        <v>400</v>
      </c>
      <c r="D73" s="325" t="s">
        <v>327</v>
      </c>
      <c r="E73" s="325" t="s">
        <v>328</v>
      </c>
      <c r="F73" s="325" t="s">
        <v>564</v>
      </c>
      <c r="G73" s="324" t="s">
        <v>565</v>
      </c>
      <c r="H73" s="324" t="s">
        <v>566</v>
      </c>
      <c r="I73" s="327" t="s">
        <v>407</v>
      </c>
      <c r="J73" s="2">
        <v>4626</v>
      </c>
      <c r="K73" s="2"/>
      <c r="L73" s="2"/>
    </row>
    <row r="74" spans="1:12" ht="31.5" x14ac:dyDescent="0.25">
      <c r="A74" s="2">
        <v>72</v>
      </c>
      <c r="B74" s="325" t="s">
        <v>290</v>
      </c>
      <c r="C74" s="325" t="s">
        <v>400</v>
      </c>
      <c r="D74" s="325" t="s">
        <v>327</v>
      </c>
      <c r="E74" s="325" t="s">
        <v>328</v>
      </c>
      <c r="F74" s="325" t="s">
        <v>567</v>
      </c>
      <c r="G74" s="324" t="s">
        <v>568</v>
      </c>
      <c r="H74" s="324" t="s">
        <v>569</v>
      </c>
      <c r="I74" s="327" t="s">
        <v>464</v>
      </c>
      <c r="J74" s="2">
        <v>3292</v>
      </c>
      <c r="K74" s="2"/>
      <c r="L74" s="2"/>
    </row>
    <row r="75" spans="1:12" ht="31.5" x14ac:dyDescent="0.25">
      <c r="A75" s="75">
        <v>73</v>
      </c>
      <c r="B75" s="325" t="s">
        <v>290</v>
      </c>
      <c r="C75" s="325" t="s">
        <v>400</v>
      </c>
      <c r="D75" s="325" t="s">
        <v>327</v>
      </c>
      <c r="E75" s="325" t="s">
        <v>328</v>
      </c>
      <c r="F75" s="325" t="s">
        <v>570</v>
      </c>
      <c r="G75" s="324" t="s">
        <v>394</v>
      </c>
      <c r="H75" s="324" t="s">
        <v>571</v>
      </c>
      <c r="I75" s="327" t="s">
        <v>572</v>
      </c>
      <c r="J75" s="2">
        <v>3092</v>
      </c>
      <c r="K75" s="2"/>
      <c r="L75" s="2"/>
    </row>
    <row r="76" spans="1:12" ht="31.5" x14ac:dyDescent="0.25">
      <c r="A76" s="2">
        <v>74</v>
      </c>
      <c r="B76" s="325" t="s">
        <v>290</v>
      </c>
      <c r="C76" s="325" t="s">
        <v>400</v>
      </c>
      <c r="D76" s="325" t="s">
        <v>327</v>
      </c>
      <c r="E76" s="325" t="s">
        <v>328</v>
      </c>
      <c r="F76" s="325" t="s">
        <v>573</v>
      </c>
      <c r="G76" s="324" t="s">
        <v>574</v>
      </c>
      <c r="H76" s="324" t="s">
        <v>575</v>
      </c>
      <c r="I76" s="327" t="s">
        <v>476</v>
      </c>
      <c r="J76" s="2">
        <v>2640</v>
      </c>
      <c r="K76" s="2"/>
      <c r="L76" s="2"/>
    </row>
    <row r="77" spans="1:12" ht="31.5" x14ac:dyDescent="0.25">
      <c r="A77" s="2">
        <v>75</v>
      </c>
      <c r="B77" s="325" t="s">
        <v>290</v>
      </c>
      <c r="C77" s="325" t="s">
        <v>400</v>
      </c>
      <c r="D77" s="325" t="s">
        <v>327</v>
      </c>
      <c r="E77" s="325" t="s">
        <v>328</v>
      </c>
      <c r="F77" s="325" t="s">
        <v>576</v>
      </c>
      <c r="G77" s="324" t="s">
        <v>577</v>
      </c>
      <c r="H77" s="324" t="s">
        <v>578</v>
      </c>
      <c r="I77" s="327" t="s">
        <v>579</v>
      </c>
      <c r="J77" s="2">
        <v>4540</v>
      </c>
      <c r="K77" s="2"/>
      <c r="L77" s="2"/>
    </row>
    <row r="78" spans="1:12" ht="47.25" x14ac:dyDescent="0.25">
      <c r="A78" s="2">
        <v>76</v>
      </c>
      <c r="B78" s="325" t="s">
        <v>290</v>
      </c>
      <c r="C78" s="325" t="s">
        <v>400</v>
      </c>
      <c r="D78" s="325" t="s">
        <v>327</v>
      </c>
      <c r="E78" s="325" t="s">
        <v>328</v>
      </c>
      <c r="F78" s="325" t="s">
        <v>580</v>
      </c>
      <c r="G78" s="324" t="s">
        <v>581</v>
      </c>
      <c r="H78" s="324" t="s">
        <v>582</v>
      </c>
      <c r="I78" s="327" t="s">
        <v>579</v>
      </c>
      <c r="J78" s="2">
        <v>3377</v>
      </c>
      <c r="K78" s="2"/>
      <c r="L78" s="2"/>
    </row>
    <row r="79" spans="1:12" ht="31.5" x14ac:dyDescent="0.25">
      <c r="A79" s="75">
        <v>77</v>
      </c>
      <c r="B79" s="325" t="s">
        <v>290</v>
      </c>
      <c r="C79" s="325" t="s">
        <v>400</v>
      </c>
      <c r="D79" s="325" t="s">
        <v>327</v>
      </c>
      <c r="E79" s="325" t="s">
        <v>328</v>
      </c>
      <c r="F79" s="325" t="s">
        <v>583</v>
      </c>
      <c r="G79" s="324" t="s">
        <v>584</v>
      </c>
      <c r="H79" s="324" t="s">
        <v>585</v>
      </c>
      <c r="I79" s="327" t="s">
        <v>476</v>
      </c>
      <c r="J79" s="2">
        <v>9478</v>
      </c>
      <c r="K79" s="2"/>
      <c r="L79" s="2"/>
    </row>
    <row r="80" spans="1:12" ht="31.5" x14ac:dyDescent="0.25">
      <c r="A80" s="2">
        <v>78</v>
      </c>
      <c r="B80" s="325" t="s">
        <v>290</v>
      </c>
      <c r="C80" s="325" t="s">
        <v>400</v>
      </c>
      <c r="D80" s="325" t="s">
        <v>327</v>
      </c>
      <c r="E80" s="325" t="s">
        <v>328</v>
      </c>
      <c r="F80" s="325" t="s">
        <v>586</v>
      </c>
      <c r="G80" s="324" t="s">
        <v>587</v>
      </c>
      <c r="H80" s="324" t="s">
        <v>588</v>
      </c>
      <c r="I80" s="327" t="s">
        <v>523</v>
      </c>
      <c r="J80" s="2">
        <v>3522</v>
      </c>
      <c r="K80" s="2"/>
      <c r="L80" s="2"/>
    </row>
    <row r="81" spans="1:12" ht="31.5" x14ac:dyDescent="0.25">
      <c r="A81" s="2">
        <v>79</v>
      </c>
      <c r="B81" s="325" t="s">
        <v>290</v>
      </c>
      <c r="C81" s="325" t="s">
        <v>400</v>
      </c>
      <c r="D81" s="325" t="s">
        <v>327</v>
      </c>
      <c r="E81" s="325" t="s">
        <v>328</v>
      </c>
      <c r="F81" s="325" t="s">
        <v>589</v>
      </c>
      <c r="G81" s="324" t="s">
        <v>590</v>
      </c>
      <c r="H81" s="324" t="s">
        <v>591</v>
      </c>
      <c r="I81" s="327" t="s">
        <v>440</v>
      </c>
      <c r="J81" s="2">
        <v>4010</v>
      </c>
      <c r="K81" s="2"/>
      <c r="L81" s="2"/>
    </row>
    <row r="82" spans="1:12" ht="31.5" x14ac:dyDescent="0.25">
      <c r="A82" s="2">
        <v>80</v>
      </c>
      <c r="B82" s="325" t="s">
        <v>290</v>
      </c>
      <c r="C82" s="325" t="s">
        <v>400</v>
      </c>
      <c r="D82" s="325" t="s">
        <v>327</v>
      </c>
      <c r="E82" s="325" t="s">
        <v>328</v>
      </c>
      <c r="F82" s="325" t="s">
        <v>592</v>
      </c>
      <c r="G82" s="324" t="s">
        <v>593</v>
      </c>
      <c r="H82" s="324" t="s">
        <v>594</v>
      </c>
      <c r="I82" s="327" t="s">
        <v>440</v>
      </c>
      <c r="J82" s="2">
        <v>4831</v>
      </c>
      <c r="K82" s="2"/>
      <c r="L82" s="2"/>
    </row>
    <row r="83" spans="1:12" ht="47.25" x14ac:dyDescent="0.25">
      <c r="A83" s="75">
        <v>81</v>
      </c>
      <c r="B83" s="325" t="s">
        <v>290</v>
      </c>
      <c r="C83" s="325" t="s">
        <v>400</v>
      </c>
      <c r="D83" s="325" t="s">
        <v>327</v>
      </c>
      <c r="E83" s="325" t="s">
        <v>328</v>
      </c>
      <c r="F83" s="325" t="s">
        <v>595</v>
      </c>
      <c r="G83" s="324" t="s">
        <v>596</v>
      </c>
      <c r="H83" s="324" t="s">
        <v>597</v>
      </c>
      <c r="I83" s="327" t="s">
        <v>440</v>
      </c>
      <c r="J83" s="2">
        <v>5911</v>
      </c>
      <c r="K83" s="2"/>
      <c r="L83" s="2"/>
    </row>
    <row r="84" spans="1:12" ht="63" x14ac:dyDescent="0.25">
      <c r="A84" s="2">
        <v>82</v>
      </c>
      <c r="B84" s="325" t="s">
        <v>282</v>
      </c>
      <c r="C84" s="325" t="s">
        <v>598</v>
      </c>
      <c r="D84" s="325" t="s">
        <v>327</v>
      </c>
      <c r="E84" s="325" t="s">
        <v>328</v>
      </c>
      <c r="F84" s="325" t="s">
        <v>599</v>
      </c>
      <c r="G84" s="324" t="s">
        <v>600</v>
      </c>
      <c r="H84" s="324" t="s">
        <v>601</v>
      </c>
      <c r="I84" s="327" t="s">
        <v>464</v>
      </c>
      <c r="J84" s="2">
        <v>11157</v>
      </c>
      <c r="K84" s="2"/>
      <c r="L84" s="2"/>
    </row>
    <row r="85" spans="1:12" ht="31.5" x14ac:dyDescent="0.25">
      <c r="A85" s="2">
        <v>83</v>
      </c>
      <c r="B85" s="325" t="s">
        <v>282</v>
      </c>
      <c r="C85" s="325" t="s">
        <v>598</v>
      </c>
      <c r="D85" s="325" t="s">
        <v>327</v>
      </c>
      <c r="E85" s="325" t="s">
        <v>328</v>
      </c>
      <c r="F85" s="325" t="s">
        <v>602</v>
      </c>
      <c r="G85" s="324" t="s">
        <v>603</v>
      </c>
      <c r="H85" s="324" t="s">
        <v>604</v>
      </c>
      <c r="I85" s="327" t="s">
        <v>464</v>
      </c>
      <c r="J85" s="2">
        <v>8375</v>
      </c>
      <c r="K85" s="2"/>
      <c r="L85" s="2"/>
    </row>
    <row r="86" spans="1:12" ht="63" x14ac:dyDescent="0.25">
      <c r="A86" s="2">
        <v>84</v>
      </c>
      <c r="B86" s="325" t="s">
        <v>282</v>
      </c>
      <c r="C86" s="325" t="s">
        <v>598</v>
      </c>
      <c r="D86" s="325" t="s">
        <v>327</v>
      </c>
      <c r="E86" s="325" t="s">
        <v>328</v>
      </c>
      <c r="F86" s="325" t="s">
        <v>605</v>
      </c>
      <c r="G86" s="324" t="s">
        <v>606</v>
      </c>
      <c r="H86" s="324" t="s">
        <v>607</v>
      </c>
      <c r="I86" s="327" t="s">
        <v>464</v>
      </c>
      <c r="J86" s="2">
        <v>2797</v>
      </c>
      <c r="K86" s="2"/>
      <c r="L86" s="2"/>
    </row>
    <row r="87" spans="1:12" ht="47.25" x14ac:dyDescent="0.25">
      <c r="A87" s="75">
        <v>85</v>
      </c>
      <c r="B87" s="325" t="s">
        <v>282</v>
      </c>
      <c r="C87" s="325" t="s">
        <v>598</v>
      </c>
      <c r="D87" s="325" t="s">
        <v>327</v>
      </c>
      <c r="E87" s="325" t="s">
        <v>328</v>
      </c>
      <c r="F87" s="325" t="s">
        <v>608</v>
      </c>
      <c r="G87" s="324" t="s">
        <v>609</v>
      </c>
      <c r="H87" s="324" t="s">
        <v>610</v>
      </c>
      <c r="I87" s="327" t="s">
        <v>464</v>
      </c>
      <c r="J87" s="2">
        <v>2516</v>
      </c>
      <c r="K87" s="2"/>
      <c r="L87" s="2"/>
    </row>
    <row r="88" spans="1:12" ht="47.25" x14ac:dyDescent="0.25">
      <c r="A88" s="2">
        <v>86</v>
      </c>
      <c r="B88" s="325" t="s">
        <v>282</v>
      </c>
      <c r="C88" s="325" t="s">
        <v>598</v>
      </c>
      <c r="D88" s="325" t="s">
        <v>327</v>
      </c>
      <c r="E88" s="325" t="s">
        <v>328</v>
      </c>
      <c r="F88" s="325" t="s">
        <v>611</v>
      </c>
      <c r="G88" s="324" t="s">
        <v>458</v>
      </c>
      <c r="H88" s="324" t="s">
        <v>612</v>
      </c>
      <c r="I88" s="327" t="s">
        <v>476</v>
      </c>
      <c r="J88" s="2">
        <v>10396</v>
      </c>
      <c r="K88" s="2"/>
      <c r="L88" s="2"/>
    </row>
    <row r="89" spans="1:12" ht="47.25" x14ac:dyDescent="0.25">
      <c r="A89" s="2">
        <v>87</v>
      </c>
      <c r="B89" s="325" t="s">
        <v>282</v>
      </c>
      <c r="C89" s="325" t="s">
        <v>598</v>
      </c>
      <c r="D89" s="325" t="s">
        <v>327</v>
      </c>
      <c r="E89" s="325" t="s">
        <v>328</v>
      </c>
      <c r="F89" s="325" t="s">
        <v>613</v>
      </c>
      <c r="G89" s="324" t="s">
        <v>614</v>
      </c>
      <c r="H89" s="324" t="s">
        <v>615</v>
      </c>
      <c r="I89" s="327" t="s">
        <v>476</v>
      </c>
      <c r="J89" s="2">
        <v>3800</v>
      </c>
      <c r="K89" s="2"/>
      <c r="L89" s="2"/>
    </row>
    <row r="90" spans="1:12" ht="47.25" x14ac:dyDescent="0.25">
      <c r="A90" s="2">
        <v>88</v>
      </c>
      <c r="B90" s="325" t="s">
        <v>282</v>
      </c>
      <c r="C90" s="325" t="s">
        <v>598</v>
      </c>
      <c r="D90" s="325" t="s">
        <v>327</v>
      </c>
      <c r="E90" s="325" t="s">
        <v>328</v>
      </c>
      <c r="F90" s="325" t="s">
        <v>616</v>
      </c>
      <c r="G90" s="324" t="s">
        <v>455</v>
      </c>
      <c r="H90" s="324" t="s">
        <v>617</v>
      </c>
      <c r="I90" s="327" t="s">
        <v>476</v>
      </c>
      <c r="J90" s="2">
        <v>735</v>
      </c>
      <c r="K90" s="2"/>
      <c r="L90" s="2"/>
    </row>
    <row r="91" spans="1:12" ht="31.5" x14ac:dyDescent="0.25">
      <c r="A91" s="75">
        <v>89</v>
      </c>
      <c r="B91" s="325" t="s">
        <v>282</v>
      </c>
      <c r="C91" s="325" t="s">
        <v>598</v>
      </c>
      <c r="D91" s="325" t="s">
        <v>327</v>
      </c>
      <c r="E91" s="325" t="s">
        <v>328</v>
      </c>
      <c r="F91" s="325" t="s">
        <v>618</v>
      </c>
      <c r="G91" s="324" t="s">
        <v>619</v>
      </c>
      <c r="H91" s="324" t="s">
        <v>620</v>
      </c>
      <c r="I91" s="327" t="s">
        <v>440</v>
      </c>
      <c r="J91" s="2">
        <v>7661</v>
      </c>
      <c r="K91" s="2"/>
      <c r="L91" s="2"/>
    </row>
    <row r="92" spans="1:12" ht="47.25" x14ac:dyDescent="0.25">
      <c r="A92" s="2">
        <v>90</v>
      </c>
      <c r="B92" s="325" t="s">
        <v>282</v>
      </c>
      <c r="C92" s="325" t="s">
        <v>598</v>
      </c>
      <c r="D92" s="325" t="s">
        <v>327</v>
      </c>
      <c r="E92" s="325" t="s">
        <v>328</v>
      </c>
      <c r="F92" s="325" t="s">
        <v>621</v>
      </c>
      <c r="G92" s="324" t="s">
        <v>409</v>
      </c>
      <c r="H92" s="324" t="s">
        <v>622</v>
      </c>
      <c r="I92" s="327" t="s">
        <v>440</v>
      </c>
      <c r="J92" s="2">
        <v>11824</v>
      </c>
      <c r="K92" s="2"/>
      <c r="L92" s="2"/>
    </row>
    <row r="93" spans="1:12" ht="31.5" x14ac:dyDescent="0.25">
      <c r="A93" s="2">
        <v>91</v>
      </c>
      <c r="B93" s="325" t="s">
        <v>282</v>
      </c>
      <c r="C93" s="325" t="s">
        <v>598</v>
      </c>
      <c r="D93" s="325" t="s">
        <v>327</v>
      </c>
      <c r="E93" s="325" t="s">
        <v>328</v>
      </c>
      <c r="F93" s="325" t="s">
        <v>623</v>
      </c>
      <c r="G93" s="324" t="s">
        <v>624</v>
      </c>
      <c r="H93" s="324" t="s">
        <v>625</v>
      </c>
      <c r="I93" s="327" t="s">
        <v>440</v>
      </c>
      <c r="J93" s="2">
        <v>1262</v>
      </c>
      <c r="K93" s="2"/>
      <c r="L93" s="2"/>
    </row>
    <row r="94" spans="1:12" ht="47.25" x14ac:dyDescent="0.25">
      <c r="A94" s="2">
        <v>92</v>
      </c>
      <c r="B94" s="325" t="s">
        <v>283</v>
      </c>
      <c r="C94" s="325" t="s">
        <v>598</v>
      </c>
      <c r="D94" s="325" t="s">
        <v>327</v>
      </c>
      <c r="E94" s="325" t="s">
        <v>328</v>
      </c>
      <c r="F94" s="325" t="s">
        <v>626</v>
      </c>
      <c r="G94" s="324" t="s">
        <v>627</v>
      </c>
      <c r="H94" s="324" t="s">
        <v>628</v>
      </c>
      <c r="I94" s="327" t="s">
        <v>464</v>
      </c>
      <c r="J94" s="2">
        <v>16729</v>
      </c>
      <c r="K94" s="2"/>
      <c r="L94" s="2"/>
    </row>
    <row r="95" spans="1:12" ht="78.75" x14ac:dyDescent="0.25">
      <c r="A95" s="75">
        <v>93</v>
      </c>
      <c r="B95" s="325" t="s">
        <v>283</v>
      </c>
      <c r="C95" s="325" t="s">
        <v>598</v>
      </c>
      <c r="D95" s="325" t="s">
        <v>327</v>
      </c>
      <c r="E95" s="325" t="s">
        <v>328</v>
      </c>
      <c r="F95" s="325" t="s">
        <v>629</v>
      </c>
      <c r="G95" s="324" t="s">
        <v>630</v>
      </c>
      <c r="H95" s="324" t="s">
        <v>631</v>
      </c>
      <c r="I95" s="327" t="s">
        <v>632</v>
      </c>
      <c r="J95" s="2">
        <v>2244</v>
      </c>
      <c r="K95" s="2"/>
      <c r="L95" s="2"/>
    </row>
    <row r="96" spans="1:12" ht="31.5" x14ac:dyDescent="0.25">
      <c r="A96" s="2">
        <v>94</v>
      </c>
      <c r="B96" s="325" t="s">
        <v>288</v>
      </c>
      <c r="C96" s="325" t="s">
        <v>598</v>
      </c>
      <c r="D96" s="325" t="s">
        <v>327</v>
      </c>
      <c r="E96" s="325" t="s">
        <v>328</v>
      </c>
      <c r="F96" s="325" t="s">
        <v>633</v>
      </c>
      <c r="G96" s="324" t="s">
        <v>634</v>
      </c>
      <c r="H96" s="324" t="s">
        <v>635</v>
      </c>
      <c r="I96" s="327" t="s">
        <v>464</v>
      </c>
      <c r="J96" s="2">
        <v>5145</v>
      </c>
      <c r="K96" s="2"/>
      <c r="L96" s="2"/>
    </row>
    <row r="97" spans="1:12" ht="31.5" x14ac:dyDescent="0.25">
      <c r="A97" s="2">
        <v>95</v>
      </c>
      <c r="B97" s="325" t="s">
        <v>288</v>
      </c>
      <c r="C97" s="325" t="s">
        <v>598</v>
      </c>
      <c r="D97" s="325" t="s">
        <v>327</v>
      </c>
      <c r="E97" s="325" t="s">
        <v>328</v>
      </c>
      <c r="F97" s="325" t="s">
        <v>636</v>
      </c>
      <c r="G97" s="324" t="s">
        <v>637</v>
      </c>
      <c r="H97" s="324" t="s">
        <v>638</v>
      </c>
      <c r="I97" s="327" t="s">
        <v>464</v>
      </c>
      <c r="J97" s="2">
        <v>2665</v>
      </c>
      <c r="K97" s="2"/>
      <c r="L97" s="2"/>
    </row>
    <row r="98" spans="1:12" ht="47.25" x14ac:dyDescent="0.25">
      <c r="A98" s="2">
        <v>96</v>
      </c>
      <c r="B98" s="325" t="s">
        <v>288</v>
      </c>
      <c r="C98" s="325" t="s">
        <v>598</v>
      </c>
      <c r="D98" s="325" t="s">
        <v>327</v>
      </c>
      <c r="E98" s="325" t="s">
        <v>328</v>
      </c>
      <c r="F98" s="325" t="s">
        <v>639</v>
      </c>
      <c r="G98" s="324" t="s">
        <v>640</v>
      </c>
      <c r="H98" s="324" t="s">
        <v>641</v>
      </c>
      <c r="I98" s="327" t="s">
        <v>523</v>
      </c>
      <c r="J98" s="2">
        <v>2832</v>
      </c>
      <c r="K98" s="2"/>
      <c r="L98" s="2"/>
    </row>
    <row r="99" spans="1:12" ht="31.5" x14ac:dyDescent="0.25">
      <c r="A99" s="75">
        <v>97</v>
      </c>
      <c r="B99" s="325" t="s">
        <v>288</v>
      </c>
      <c r="C99" s="325" t="s">
        <v>598</v>
      </c>
      <c r="D99" s="325" t="s">
        <v>327</v>
      </c>
      <c r="E99" s="325" t="s">
        <v>328</v>
      </c>
      <c r="F99" s="325" t="s">
        <v>642</v>
      </c>
      <c r="G99" s="324" t="s">
        <v>643</v>
      </c>
      <c r="H99" s="324" t="s">
        <v>644</v>
      </c>
      <c r="I99" s="327" t="s">
        <v>645</v>
      </c>
      <c r="J99" s="2">
        <v>661</v>
      </c>
      <c r="K99" s="2"/>
      <c r="L99" s="2"/>
    </row>
    <row r="100" spans="1:12" x14ac:dyDescent="0.25">
      <c r="A100" s="2">
        <v>98</v>
      </c>
      <c r="B100" s="325" t="s">
        <v>288</v>
      </c>
      <c r="C100" s="325" t="s">
        <v>598</v>
      </c>
      <c r="D100" s="325" t="s">
        <v>327</v>
      </c>
      <c r="E100" s="325" t="s">
        <v>328</v>
      </c>
      <c r="F100" s="325" t="s">
        <v>646</v>
      </c>
      <c r="G100" s="324" t="s">
        <v>554</v>
      </c>
      <c r="H100" s="324" t="s">
        <v>647</v>
      </c>
      <c r="I100" s="327" t="s">
        <v>546</v>
      </c>
      <c r="J100" s="2">
        <v>10203</v>
      </c>
      <c r="K100" s="2"/>
      <c r="L100" s="2"/>
    </row>
    <row r="101" spans="1:12" ht="31.5" x14ac:dyDescent="0.25">
      <c r="A101" s="2">
        <v>99</v>
      </c>
      <c r="B101" s="325" t="s">
        <v>288</v>
      </c>
      <c r="C101" s="325" t="s">
        <v>598</v>
      </c>
      <c r="D101" s="325" t="s">
        <v>327</v>
      </c>
      <c r="E101" s="325" t="s">
        <v>328</v>
      </c>
      <c r="F101" s="325" t="s">
        <v>648</v>
      </c>
      <c r="G101" s="324" t="s">
        <v>389</v>
      </c>
      <c r="H101" s="324" t="s">
        <v>740</v>
      </c>
      <c r="I101" s="327" t="s">
        <v>546</v>
      </c>
      <c r="J101" s="2">
        <v>3610</v>
      </c>
      <c r="K101" s="2"/>
      <c r="L101" s="2"/>
    </row>
    <row r="102" spans="1:12" ht="47.25" x14ac:dyDescent="0.25">
      <c r="A102" s="2">
        <v>100</v>
      </c>
      <c r="B102" s="325" t="s">
        <v>288</v>
      </c>
      <c r="C102" s="325" t="s">
        <v>598</v>
      </c>
      <c r="D102" s="325" t="s">
        <v>327</v>
      </c>
      <c r="E102" s="325" t="s">
        <v>328</v>
      </c>
      <c r="F102" s="325" t="s">
        <v>649</v>
      </c>
      <c r="G102" s="324" t="s">
        <v>650</v>
      </c>
      <c r="H102" s="324" t="s">
        <v>651</v>
      </c>
      <c r="I102" s="327" t="s">
        <v>652</v>
      </c>
      <c r="J102" s="2">
        <v>4758</v>
      </c>
      <c r="K102" s="2"/>
      <c r="L102" s="2"/>
    </row>
    <row r="103" spans="1:12" ht="31.5" x14ac:dyDescent="0.25">
      <c r="A103" s="75">
        <v>101</v>
      </c>
      <c r="B103" s="325" t="s">
        <v>288</v>
      </c>
      <c r="C103" s="325" t="s">
        <v>598</v>
      </c>
      <c r="D103" s="325" t="s">
        <v>327</v>
      </c>
      <c r="E103" s="325" t="s">
        <v>328</v>
      </c>
      <c r="F103" s="325" t="s">
        <v>653</v>
      </c>
      <c r="G103" s="324" t="s">
        <v>654</v>
      </c>
      <c r="H103" s="324" t="s">
        <v>655</v>
      </c>
      <c r="I103" s="327" t="s">
        <v>546</v>
      </c>
      <c r="J103" s="2">
        <v>2812</v>
      </c>
      <c r="K103" s="2"/>
      <c r="L103" s="2"/>
    </row>
    <row r="104" spans="1:12" x14ac:dyDescent="0.25">
      <c r="A104" s="2">
        <v>102</v>
      </c>
      <c r="B104" s="325" t="s">
        <v>288</v>
      </c>
      <c r="C104" s="325" t="s">
        <v>598</v>
      </c>
      <c r="D104" s="325" t="s">
        <v>327</v>
      </c>
      <c r="E104" s="325" t="s">
        <v>328</v>
      </c>
      <c r="F104" s="325" t="s">
        <v>656</v>
      </c>
      <c r="G104" s="324" t="s">
        <v>657</v>
      </c>
      <c r="H104" s="324" t="s">
        <v>658</v>
      </c>
      <c r="I104" s="327" t="s">
        <v>546</v>
      </c>
      <c r="J104" s="2">
        <v>597</v>
      </c>
      <c r="K104" s="2"/>
      <c r="L104" s="2"/>
    </row>
    <row r="105" spans="1:12" ht="31.5" x14ac:dyDescent="0.25">
      <c r="A105" s="2">
        <v>103</v>
      </c>
      <c r="B105" s="325" t="s">
        <v>290</v>
      </c>
      <c r="C105" s="330" t="s">
        <v>598</v>
      </c>
      <c r="D105" s="325" t="s">
        <v>327</v>
      </c>
      <c r="E105" s="325" t="s">
        <v>328</v>
      </c>
      <c r="F105" s="325" t="s">
        <v>659</v>
      </c>
      <c r="G105" s="324" t="s">
        <v>660</v>
      </c>
      <c r="H105" s="324" t="s">
        <v>661</v>
      </c>
      <c r="I105" s="327" t="s">
        <v>464</v>
      </c>
      <c r="J105" s="2">
        <v>5882</v>
      </c>
      <c r="K105" s="2"/>
      <c r="L105" s="2"/>
    </row>
    <row r="106" spans="1:12" ht="31.5" x14ac:dyDescent="0.25">
      <c r="A106" s="2">
        <v>104</v>
      </c>
      <c r="B106" s="325" t="s">
        <v>290</v>
      </c>
      <c r="C106" s="325" t="s">
        <v>598</v>
      </c>
      <c r="D106" s="325" t="s">
        <v>327</v>
      </c>
      <c r="E106" s="325" t="s">
        <v>328</v>
      </c>
      <c r="F106" s="330" t="s">
        <v>662</v>
      </c>
      <c r="G106" s="324" t="s">
        <v>663</v>
      </c>
      <c r="H106" s="324" t="s">
        <v>664</v>
      </c>
      <c r="I106" s="327" t="s">
        <v>464</v>
      </c>
      <c r="J106" s="2">
        <v>3741</v>
      </c>
      <c r="K106" s="2"/>
      <c r="L106" s="2"/>
    </row>
    <row r="107" spans="1:12" ht="31.5" x14ac:dyDescent="0.25">
      <c r="A107" s="75">
        <v>105</v>
      </c>
      <c r="B107" s="325" t="s">
        <v>290</v>
      </c>
      <c r="C107" s="325" t="s">
        <v>598</v>
      </c>
      <c r="D107" s="325" t="s">
        <v>327</v>
      </c>
      <c r="E107" s="325" t="s">
        <v>328</v>
      </c>
      <c r="F107" s="325" t="s">
        <v>665</v>
      </c>
      <c r="G107" s="324" t="s">
        <v>666</v>
      </c>
      <c r="H107" s="324" t="s">
        <v>667</v>
      </c>
      <c r="I107" s="327" t="s">
        <v>464</v>
      </c>
      <c r="J107" s="2">
        <v>4565</v>
      </c>
      <c r="K107" s="2"/>
      <c r="L107" s="2"/>
    </row>
    <row r="108" spans="1:12" ht="94.5" x14ac:dyDescent="0.25">
      <c r="A108" s="2">
        <v>106</v>
      </c>
      <c r="B108" s="325" t="s">
        <v>290</v>
      </c>
      <c r="C108" s="325" t="s">
        <v>598</v>
      </c>
      <c r="D108" s="325" t="s">
        <v>327</v>
      </c>
      <c r="E108" s="325" t="s">
        <v>328</v>
      </c>
      <c r="F108" s="325" t="s">
        <v>668</v>
      </c>
      <c r="G108" s="324" t="s">
        <v>669</v>
      </c>
      <c r="H108" s="324" t="s">
        <v>670</v>
      </c>
      <c r="I108" s="327" t="s">
        <v>464</v>
      </c>
      <c r="J108" s="2">
        <v>664</v>
      </c>
      <c r="K108" s="2"/>
      <c r="L108" s="2"/>
    </row>
    <row r="109" spans="1:12" ht="47.25" x14ac:dyDescent="0.25">
      <c r="A109" s="2">
        <v>107</v>
      </c>
      <c r="B109" s="325" t="s">
        <v>290</v>
      </c>
      <c r="C109" s="325" t="s">
        <v>598</v>
      </c>
      <c r="D109" s="325" t="s">
        <v>327</v>
      </c>
      <c r="E109" s="325" t="s">
        <v>328</v>
      </c>
      <c r="F109" s="325" t="s">
        <v>671</v>
      </c>
      <c r="G109" s="324" t="s">
        <v>574</v>
      </c>
      <c r="H109" s="324" t="s">
        <v>672</v>
      </c>
      <c r="I109" s="327" t="s">
        <v>476</v>
      </c>
      <c r="J109" s="2">
        <v>1870</v>
      </c>
      <c r="K109" s="2"/>
      <c r="L109" s="2"/>
    </row>
    <row r="110" spans="1:12" ht="31.5" x14ac:dyDescent="0.25">
      <c r="A110" s="2">
        <v>108</v>
      </c>
      <c r="B110" s="325" t="s">
        <v>290</v>
      </c>
      <c r="C110" s="325" t="s">
        <v>598</v>
      </c>
      <c r="D110" s="325" t="s">
        <v>327</v>
      </c>
      <c r="E110" s="325" t="s">
        <v>328</v>
      </c>
      <c r="F110" s="325" t="s">
        <v>673</v>
      </c>
      <c r="G110" s="324" t="s">
        <v>674</v>
      </c>
      <c r="H110" s="324" t="s">
        <v>675</v>
      </c>
      <c r="I110" s="327" t="s">
        <v>676</v>
      </c>
      <c r="J110" s="2">
        <v>5901</v>
      </c>
      <c r="K110" s="2"/>
      <c r="L110" s="2"/>
    </row>
    <row r="111" spans="1:12" x14ac:dyDescent="0.25">
      <c r="A111" s="75">
        <v>109</v>
      </c>
      <c r="B111" s="325" t="s">
        <v>290</v>
      </c>
      <c r="C111" s="325" t="s">
        <v>598</v>
      </c>
      <c r="D111" s="325" t="s">
        <v>327</v>
      </c>
      <c r="E111" s="325" t="s">
        <v>328</v>
      </c>
      <c r="F111" s="325" t="s">
        <v>677</v>
      </c>
      <c r="G111" s="324" t="s">
        <v>678</v>
      </c>
      <c r="H111" s="325" t="s">
        <v>679</v>
      </c>
      <c r="I111" s="327" t="s">
        <v>680</v>
      </c>
      <c r="J111" s="2">
        <v>3545</v>
      </c>
      <c r="K111" s="2"/>
      <c r="L111" s="2"/>
    </row>
    <row r="112" spans="1:12" ht="47.25" x14ac:dyDescent="0.25">
      <c r="A112" s="2">
        <v>110</v>
      </c>
      <c r="B112" s="325" t="s">
        <v>290</v>
      </c>
      <c r="C112" s="325" t="s">
        <v>598</v>
      </c>
      <c r="D112" s="325" t="s">
        <v>327</v>
      </c>
      <c r="E112" s="325" t="s">
        <v>328</v>
      </c>
      <c r="F112" s="325" t="s">
        <v>681</v>
      </c>
      <c r="G112" s="324" t="s">
        <v>682</v>
      </c>
      <c r="H112" s="324" t="s">
        <v>683</v>
      </c>
      <c r="I112" s="327" t="s">
        <v>684</v>
      </c>
      <c r="J112" s="2">
        <v>4828</v>
      </c>
      <c r="K112" s="2"/>
      <c r="L112" s="2"/>
    </row>
    <row r="113" spans="1:12" ht="47.25" x14ac:dyDescent="0.25">
      <c r="A113" s="2">
        <v>111</v>
      </c>
      <c r="B113" s="325" t="s">
        <v>290</v>
      </c>
      <c r="C113" s="325" t="s">
        <v>598</v>
      </c>
      <c r="D113" s="325" t="s">
        <v>327</v>
      </c>
      <c r="E113" s="325" t="s">
        <v>328</v>
      </c>
      <c r="F113" s="325" t="s">
        <v>685</v>
      </c>
      <c r="G113" s="324" t="s">
        <v>686</v>
      </c>
      <c r="H113" s="324" t="s">
        <v>687</v>
      </c>
      <c r="I113" s="327" t="s">
        <v>684</v>
      </c>
      <c r="J113" s="2">
        <v>4888</v>
      </c>
      <c r="K113" s="2"/>
      <c r="L113" s="2"/>
    </row>
    <row r="114" spans="1:12" ht="47.25" x14ac:dyDescent="0.25">
      <c r="A114" s="2">
        <v>112</v>
      </c>
      <c r="B114" s="325" t="s">
        <v>290</v>
      </c>
      <c r="C114" s="325" t="s">
        <v>598</v>
      </c>
      <c r="D114" s="325" t="s">
        <v>327</v>
      </c>
      <c r="E114" s="325" t="s">
        <v>328</v>
      </c>
      <c r="F114" s="325" t="s">
        <v>688</v>
      </c>
      <c r="G114" s="324" t="s">
        <v>689</v>
      </c>
      <c r="H114" s="324" t="s">
        <v>690</v>
      </c>
      <c r="I114" s="327" t="s">
        <v>684</v>
      </c>
      <c r="J114" s="2">
        <v>3348</v>
      </c>
      <c r="K114" s="2"/>
      <c r="L114" s="2"/>
    </row>
    <row r="115" spans="1:12" ht="47.25" x14ac:dyDescent="0.25">
      <c r="A115" s="75">
        <v>113</v>
      </c>
      <c r="B115" s="325" t="s">
        <v>290</v>
      </c>
      <c r="C115" s="325" t="s">
        <v>598</v>
      </c>
      <c r="D115" s="325" t="s">
        <v>327</v>
      </c>
      <c r="E115" s="325" t="s">
        <v>328</v>
      </c>
      <c r="F115" s="325" t="s">
        <v>691</v>
      </c>
      <c r="G115" s="324" t="s">
        <v>692</v>
      </c>
      <c r="H115" s="324" t="s">
        <v>693</v>
      </c>
      <c r="I115" s="327" t="s">
        <v>684</v>
      </c>
      <c r="J115" s="2">
        <v>959</v>
      </c>
      <c r="K115" s="2"/>
      <c r="L115" s="2"/>
    </row>
    <row r="116" spans="1:12" ht="47.25" x14ac:dyDescent="0.25">
      <c r="A116" s="2">
        <v>114</v>
      </c>
      <c r="B116" s="62" t="s">
        <v>282</v>
      </c>
      <c r="C116" s="331" t="s">
        <v>694</v>
      </c>
      <c r="D116" s="62" t="s">
        <v>327</v>
      </c>
      <c r="E116" s="62" t="s">
        <v>328</v>
      </c>
      <c r="F116" s="62" t="s">
        <v>695</v>
      </c>
      <c r="G116" s="331" t="s">
        <v>696</v>
      </c>
      <c r="H116" s="331" t="s">
        <v>697</v>
      </c>
      <c r="I116" s="332" t="s">
        <v>698</v>
      </c>
      <c r="J116" s="2">
        <v>27664</v>
      </c>
      <c r="K116" s="2"/>
      <c r="L116" s="2"/>
    </row>
    <row r="117" spans="1:12" ht="78.75" x14ac:dyDescent="0.25">
      <c r="A117" s="2">
        <v>115</v>
      </c>
      <c r="B117" s="62" t="s">
        <v>282</v>
      </c>
      <c r="C117" s="324" t="s">
        <v>699</v>
      </c>
      <c r="D117" s="62" t="s">
        <v>327</v>
      </c>
      <c r="E117" s="62" t="s">
        <v>328</v>
      </c>
      <c r="F117" s="325" t="s">
        <v>700</v>
      </c>
      <c r="G117" s="324" t="s">
        <v>341</v>
      </c>
      <c r="H117" s="324" t="s">
        <v>701</v>
      </c>
      <c r="I117" s="327" t="s">
        <v>702</v>
      </c>
      <c r="J117" s="2">
        <v>38556</v>
      </c>
      <c r="K117" s="2"/>
      <c r="L117" s="2"/>
    </row>
    <row r="118" spans="1:12" ht="63" x14ac:dyDescent="0.25">
      <c r="A118" s="2">
        <v>116</v>
      </c>
      <c r="B118" s="62" t="s">
        <v>282</v>
      </c>
      <c r="C118" s="325" t="s">
        <v>703</v>
      </c>
      <c r="D118" s="62" t="s">
        <v>327</v>
      </c>
      <c r="E118" s="62" t="s">
        <v>328</v>
      </c>
      <c r="F118" s="325" t="s">
        <v>704</v>
      </c>
      <c r="G118" s="324" t="s">
        <v>341</v>
      </c>
      <c r="H118" s="324" t="s">
        <v>705</v>
      </c>
      <c r="I118" s="327" t="s">
        <v>706</v>
      </c>
      <c r="J118" s="2">
        <v>1656</v>
      </c>
      <c r="K118" s="2"/>
      <c r="L118" s="2"/>
    </row>
    <row r="119" spans="1:12" ht="47.25" x14ac:dyDescent="0.25">
      <c r="A119" s="75">
        <v>117</v>
      </c>
      <c r="B119" s="62" t="s">
        <v>283</v>
      </c>
      <c r="C119" s="325" t="s">
        <v>707</v>
      </c>
      <c r="D119" s="62" t="s">
        <v>327</v>
      </c>
      <c r="E119" s="62" t="s">
        <v>328</v>
      </c>
      <c r="F119" s="325" t="s">
        <v>708</v>
      </c>
      <c r="G119" s="324" t="s">
        <v>709</v>
      </c>
      <c r="H119" s="324" t="s">
        <v>710</v>
      </c>
      <c r="I119" s="327" t="s">
        <v>711</v>
      </c>
      <c r="J119" s="2">
        <v>20000</v>
      </c>
      <c r="K119" s="2"/>
      <c r="L119" s="2"/>
    </row>
    <row r="120" spans="1:12" ht="31.5" x14ac:dyDescent="0.25">
      <c r="A120" s="2">
        <v>118</v>
      </c>
      <c r="B120" s="325" t="s">
        <v>288</v>
      </c>
      <c r="C120" s="325" t="s">
        <v>712</v>
      </c>
      <c r="D120" s="325" t="s">
        <v>327</v>
      </c>
      <c r="E120" s="325" t="s">
        <v>328</v>
      </c>
      <c r="F120" s="325" t="s">
        <v>713</v>
      </c>
      <c r="G120" s="324" t="s">
        <v>714</v>
      </c>
      <c r="H120" s="325" t="s">
        <v>715</v>
      </c>
      <c r="I120" s="327" t="s">
        <v>716</v>
      </c>
      <c r="J120" s="2">
        <v>7500</v>
      </c>
      <c r="K120" s="2"/>
      <c r="L120" s="2"/>
    </row>
    <row r="121" spans="1:12" ht="31.5" x14ac:dyDescent="0.25">
      <c r="A121" s="2">
        <v>119</v>
      </c>
      <c r="B121" s="325" t="s">
        <v>288</v>
      </c>
      <c r="C121" s="325" t="s">
        <v>712</v>
      </c>
      <c r="D121" s="325" t="s">
        <v>327</v>
      </c>
      <c r="E121" s="325" t="s">
        <v>328</v>
      </c>
      <c r="F121" s="325" t="s">
        <v>717</v>
      </c>
      <c r="G121" s="324" t="s">
        <v>714</v>
      </c>
      <c r="H121" s="325" t="s">
        <v>718</v>
      </c>
      <c r="I121" s="327" t="s">
        <v>716</v>
      </c>
      <c r="J121" s="2">
        <v>3900</v>
      </c>
      <c r="K121" s="2"/>
      <c r="L121" s="2"/>
    </row>
    <row r="122" spans="1:12" x14ac:dyDescent="0.25">
      <c r="A122" s="2">
        <v>120</v>
      </c>
      <c r="B122" s="325" t="s">
        <v>288</v>
      </c>
      <c r="C122" s="325" t="s">
        <v>712</v>
      </c>
      <c r="D122" s="325" t="s">
        <v>327</v>
      </c>
      <c r="E122" s="325" t="s">
        <v>328</v>
      </c>
      <c r="F122" s="325" t="s">
        <v>719</v>
      </c>
      <c r="G122" s="324" t="s">
        <v>657</v>
      </c>
      <c r="H122" s="325" t="s">
        <v>720</v>
      </c>
      <c r="I122" s="327" t="s">
        <v>721</v>
      </c>
      <c r="J122" s="2">
        <v>2200</v>
      </c>
      <c r="K122" s="2"/>
      <c r="L122" s="2"/>
    </row>
    <row r="123" spans="1:12" ht="78.75" x14ac:dyDescent="0.25">
      <c r="A123" s="75">
        <v>121</v>
      </c>
      <c r="B123" s="62" t="s">
        <v>282</v>
      </c>
      <c r="C123" s="62" t="s">
        <v>722</v>
      </c>
      <c r="D123" s="62" t="s">
        <v>327</v>
      </c>
      <c r="E123" s="62" t="s">
        <v>723</v>
      </c>
      <c r="F123" s="2" t="s">
        <v>724</v>
      </c>
      <c r="G123" s="333" t="s">
        <v>725</v>
      </c>
      <c r="H123" s="185" t="s">
        <v>726</v>
      </c>
      <c r="I123" s="28" t="s">
        <v>727</v>
      </c>
      <c r="J123" s="2">
        <v>5515</v>
      </c>
      <c r="K123" s="2"/>
      <c r="L123" s="2"/>
    </row>
    <row r="124" spans="1:12" ht="31.5" x14ac:dyDescent="0.25">
      <c r="A124" s="2">
        <v>122</v>
      </c>
      <c r="B124" s="62" t="s">
        <v>282</v>
      </c>
      <c r="C124" s="62" t="s">
        <v>728</v>
      </c>
      <c r="D124" s="62" t="s">
        <v>327</v>
      </c>
      <c r="E124" s="62" t="s">
        <v>723</v>
      </c>
      <c r="F124" s="62" t="s">
        <v>729</v>
      </c>
      <c r="G124" s="333" t="s">
        <v>696</v>
      </c>
      <c r="H124" s="185" t="s">
        <v>730</v>
      </c>
      <c r="I124" s="28" t="s">
        <v>429</v>
      </c>
      <c r="J124" s="2">
        <v>5917</v>
      </c>
      <c r="K124" s="2"/>
      <c r="L124" s="2"/>
    </row>
    <row r="125" spans="1:12" ht="63" x14ac:dyDescent="0.25">
      <c r="A125" s="2">
        <v>123</v>
      </c>
      <c r="B125" s="62" t="s">
        <v>286</v>
      </c>
      <c r="C125" s="62" t="s">
        <v>1358</v>
      </c>
      <c r="D125" s="62" t="s">
        <v>327</v>
      </c>
      <c r="E125" s="62" t="s">
        <v>723</v>
      </c>
      <c r="F125" s="62" t="s">
        <v>731</v>
      </c>
      <c r="G125" s="333" t="s">
        <v>732</v>
      </c>
      <c r="H125" s="185" t="s">
        <v>733</v>
      </c>
      <c r="I125" s="334" t="s">
        <v>734</v>
      </c>
      <c r="J125" s="2">
        <v>1851</v>
      </c>
      <c r="K125" s="2"/>
      <c r="L125" s="2"/>
    </row>
    <row r="126" spans="1:12" ht="63" x14ac:dyDescent="0.25">
      <c r="A126" s="2">
        <v>124</v>
      </c>
      <c r="B126" s="62" t="s">
        <v>288</v>
      </c>
      <c r="C126" s="333" t="s">
        <v>735</v>
      </c>
      <c r="D126" s="62" t="s">
        <v>327</v>
      </c>
      <c r="E126" s="62" t="s">
        <v>723</v>
      </c>
      <c r="F126" s="62" t="s">
        <v>736</v>
      </c>
      <c r="G126" s="333" t="s">
        <v>554</v>
      </c>
      <c r="H126" s="333" t="s">
        <v>737</v>
      </c>
      <c r="I126" s="334" t="s">
        <v>738</v>
      </c>
      <c r="J126" s="2">
        <v>700</v>
      </c>
      <c r="K126" s="2"/>
      <c r="L126" s="2"/>
    </row>
    <row r="127" spans="1:12" x14ac:dyDescent="0.25">
      <c r="J127">
        <f>SUM(J3:J126)</f>
        <v>1024224</v>
      </c>
      <c r="K127">
        <f>SUM(K3:K126)</f>
        <v>0</v>
      </c>
    </row>
    <row r="128" spans="1:12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9" fitToHeight="0" orientation="landscape" horizontalDpi="4294967295" verticalDpi="4294967295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abSelected="1" view="pageBreakPreview" zoomScaleNormal="100" zoomScaleSheetLayoutView="100" workbookViewId="0">
      <selection activeCell="G26" sqref="G26"/>
    </sheetView>
  </sheetViews>
  <sheetFormatPr defaultRowHeight="15.75" x14ac:dyDescent="0.25"/>
  <cols>
    <col min="1" max="1" width="2.25" customWidth="1"/>
    <col min="2" max="2" width="6.125" bestFit="1" customWidth="1"/>
    <col min="3" max="3" width="19.75" customWidth="1"/>
    <col min="4" max="4" width="11.125" customWidth="1"/>
    <col min="5" max="5" width="13.5" customWidth="1"/>
    <col min="6" max="6" width="26.875" customWidth="1"/>
    <col min="7" max="7" width="27.625" customWidth="1"/>
    <col min="8" max="8" width="32.25" customWidth="1"/>
    <col min="9" max="9" width="16.75" customWidth="1"/>
    <col min="10" max="10" width="17.375" customWidth="1"/>
    <col min="11" max="11" width="13.75" customWidth="1"/>
    <col min="12" max="12" width="9.375" bestFit="1" customWidth="1"/>
  </cols>
  <sheetData>
    <row r="1" spans="1:13" ht="20.25" customHeight="1" thickBot="1" x14ac:dyDescent="0.35">
      <c r="A1" s="510" t="s">
        <v>280</v>
      </c>
      <c r="B1" s="510"/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262"/>
    </row>
    <row r="2" spans="1:13" s="150" customFormat="1" ht="115.5" thickBot="1" x14ac:dyDescent="0.25">
      <c r="A2" s="146" t="s">
        <v>132</v>
      </c>
      <c r="B2" s="147" t="s">
        <v>51</v>
      </c>
      <c r="C2" s="147" t="s">
        <v>739</v>
      </c>
      <c r="D2" s="147" t="s">
        <v>182</v>
      </c>
      <c r="E2" s="147" t="s">
        <v>181</v>
      </c>
      <c r="F2" s="147" t="s">
        <v>133</v>
      </c>
      <c r="G2" s="147" t="s">
        <v>134</v>
      </c>
      <c r="H2" s="147" t="s">
        <v>120</v>
      </c>
      <c r="I2" s="147" t="s">
        <v>135</v>
      </c>
      <c r="J2" s="147" t="s">
        <v>136</v>
      </c>
      <c r="K2" s="147" t="s">
        <v>137</v>
      </c>
      <c r="L2" s="148" t="s">
        <v>138</v>
      </c>
      <c r="M2" s="149"/>
    </row>
    <row r="3" spans="1:13" ht="47.25" customHeight="1" x14ac:dyDescent="0.25">
      <c r="A3" s="62">
        <v>1</v>
      </c>
      <c r="B3" s="62" t="s">
        <v>282</v>
      </c>
      <c r="C3" s="62" t="s">
        <v>741</v>
      </c>
      <c r="D3" s="62" t="s">
        <v>327</v>
      </c>
      <c r="E3" s="62" t="s">
        <v>723</v>
      </c>
      <c r="F3" s="62" t="s">
        <v>742</v>
      </c>
      <c r="G3" s="331" t="s">
        <v>743</v>
      </c>
      <c r="H3" s="333" t="s">
        <v>744</v>
      </c>
      <c r="I3" s="15" t="s">
        <v>745</v>
      </c>
      <c r="J3" s="336">
        <v>4000</v>
      </c>
      <c r="K3" s="62"/>
      <c r="L3" s="62"/>
      <c r="M3" s="142"/>
    </row>
    <row r="4" spans="1:13" ht="47.25" customHeight="1" x14ac:dyDescent="0.25">
      <c r="A4" s="62">
        <v>2</v>
      </c>
      <c r="B4" s="62" t="s">
        <v>282</v>
      </c>
      <c r="C4" s="62" t="s">
        <v>741</v>
      </c>
      <c r="D4" s="62" t="s">
        <v>327</v>
      </c>
      <c r="E4" s="62" t="s">
        <v>723</v>
      </c>
      <c r="F4" s="62" t="s">
        <v>746</v>
      </c>
      <c r="G4" s="331" t="s">
        <v>743</v>
      </c>
      <c r="H4" s="333" t="s">
        <v>747</v>
      </c>
      <c r="I4" s="15" t="s">
        <v>748</v>
      </c>
      <c r="J4" s="336">
        <v>0</v>
      </c>
      <c r="K4" s="62"/>
      <c r="L4" s="62"/>
      <c r="M4" s="142"/>
    </row>
    <row r="5" spans="1:13" ht="47.25" customHeight="1" x14ac:dyDescent="0.25">
      <c r="A5" s="64">
        <v>3</v>
      </c>
      <c r="B5" s="62" t="s">
        <v>282</v>
      </c>
      <c r="C5" s="62" t="s">
        <v>741</v>
      </c>
      <c r="D5" s="62" t="s">
        <v>327</v>
      </c>
      <c r="E5" s="62" t="s">
        <v>723</v>
      </c>
      <c r="F5" s="62" t="s">
        <v>749</v>
      </c>
      <c r="G5" s="331" t="s">
        <v>743</v>
      </c>
      <c r="H5" s="15" t="s">
        <v>750</v>
      </c>
      <c r="I5" s="15" t="s">
        <v>751</v>
      </c>
      <c r="J5" s="62">
        <v>11856</v>
      </c>
      <c r="K5" s="62"/>
      <c r="L5" s="62"/>
      <c r="M5" s="142"/>
    </row>
    <row r="6" spans="1:13" ht="31.5" customHeight="1" x14ac:dyDescent="0.25">
      <c r="A6" s="64">
        <v>4</v>
      </c>
      <c r="B6" s="62" t="s">
        <v>282</v>
      </c>
      <c r="C6" s="62" t="s">
        <v>741</v>
      </c>
      <c r="D6" s="62" t="s">
        <v>327</v>
      </c>
      <c r="E6" s="62" t="s">
        <v>723</v>
      </c>
      <c r="F6" s="62" t="s">
        <v>752</v>
      </c>
      <c r="G6" s="331" t="s">
        <v>725</v>
      </c>
      <c r="H6" s="15" t="s">
        <v>753</v>
      </c>
      <c r="I6" s="15" t="s">
        <v>754</v>
      </c>
      <c r="J6" s="62">
        <v>101051</v>
      </c>
      <c r="K6" s="62"/>
      <c r="L6" s="62"/>
      <c r="M6" s="142"/>
    </row>
    <row r="7" spans="1:13" ht="31.5" customHeight="1" x14ac:dyDescent="0.25">
      <c r="A7" s="62">
        <v>5</v>
      </c>
      <c r="B7" s="62" t="s">
        <v>282</v>
      </c>
      <c r="C7" s="62" t="s">
        <v>741</v>
      </c>
      <c r="D7" s="62" t="s">
        <v>327</v>
      </c>
      <c r="E7" s="62" t="s">
        <v>723</v>
      </c>
      <c r="F7" s="62" t="s">
        <v>755</v>
      </c>
      <c r="G7" s="331" t="s">
        <v>1360</v>
      </c>
      <c r="H7" s="15" t="s">
        <v>756</v>
      </c>
      <c r="I7" s="15" t="s">
        <v>757</v>
      </c>
      <c r="J7" s="336">
        <v>6521</v>
      </c>
      <c r="K7" s="62"/>
      <c r="L7" s="62"/>
      <c r="M7" s="142"/>
    </row>
    <row r="8" spans="1:13" ht="63" customHeight="1" x14ac:dyDescent="0.25">
      <c r="A8" s="62">
        <v>6</v>
      </c>
      <c r="B8" s="62" t="s">
        <v>283</v>
      </c>
      <c r="C8" s="62" t="s">
        <v>741</v>
      </c>
      <c r="D8" s="62" t="s">
        <v>327</v>
      </c>
      <c r="E8" s="62" t="s">
        <v>723</v>
      </c>
      <c r="F8" s="62" t="s">
        <v>758</v>
      </c>
      <c r="G8" s="331" t="s">
        <v>759</v>
      </c>
      <c r="H8" s="333" t="s">
        <v>760</v>
      </c>
      <c r="I8" s="15" t="s">
        <v>761</v>
      </c>
      <c r="J8" s="336">
        <v>0</v>
      </c>
      <c r="K8" s="62"/>
      <c r="L8" s="62"/>
      <c r="M8" s="142"/>
    </row>
    <row r="9" spans="1:13" ht="31.5" customHeight="1" x14ac:dyDescent="0.25">
      <c r="A9" s="64">
        <v>7</v>
      </c>
      <c r="B9" s="62" t="s">
        <v>286</v>
      </c>
      <c r="C9" s="62" t="s">
        <v>741</v>
      </c>
      <c r="D9" s="62" t="s">
        <v>327</v>
      </c>
      <c r="E9" s="62" t="s">
        <v>723</v>
      </c>
      <c r="F9" s="62" t="s">
        <v>762</v>
      </c>
      <c r="G9" s="331" t="s">
        <v>763</v>
      </c>
      <c r="H9" s="15" t="s">
        <v>764</v>
      </c>
      <c r="I9" s="15" t="s">
        <v>765</v>
      </c>
      <c r="J9" s="62">
        <v>13525</v>
      </c>
      <c r="K9" s="62"/>
      <c r="L9" s="62"/>
      <c r="M9" s="142"/>
    </row>
    <row r="10" spans="1:13" ht="47.25" x14ac:dyDescent="0.25">
      <c r="A10" s="64">
        <v>8</v>
      </c>
      <c r="B10" s="15" t="s">
        <v>290</v>
      </c>
      <c r="C10" s="15" t="s">
        <v>741</v>
      </c>
      <c r="D10" s="62" t="s">
        <v>327</v>
      </c>
      <c r="E10" s="62" t="s">
        <v>723</v>
      </c>
      <c r="F10" s="15" t="s">
        <v>766</v>
      </c>
      <c r="G10" s="333" t="s">
        <v>767</v>
      </c>
      <c r="H10" s="333" t="s">
        <v>768</v>
      </c>
      <c r="I10" s="15" t="s">
        <v>476</v>
      </c>
      <c r="J10" s="336">
        <v>25899</v>
      </c>
      <c r="K10" s="2"/>
      <c r="L10" s="2"/>
      <c r="M10" s="142"/>
    </row>
    <row r="11" spans="1:13" ht="47.25" customHeight="1" x14ac:dyDescent="0.25">
      <c r="A11" s="62">
        <v>9</v>
      </c>
      <c r="B11" s="15" t="s">
        <v>290</v>
      </c>
      <c r="C11" s="15" t="s">
        <v>741</v>
      </c>
      <c r="D11" s="62" t="s">
        <v>327</v>
      </c>
      <c r="E11" s="62" t="s">
        <v>723</v>
      </c>
      <c r="F11" s="15" t="s">
        <v>769</v>
      </c>
      <c r="G11" s="333" t="s">
        <v>770</v>
      </c>
      <c r="H11" s="333" t="s">
        <v>771</v>
      </c>
      <c r="I11" s="15" t="s">
        <v>772</v>
      </c>
      <c r="J11" s="336">
        <v>0</v>
      </c>
      <c r="K11" s="2"/>
      <c r="L11" s="2"/>
      <c r="M11" s="142"/>
    </row>
    <row r="12" spans="1:13" ht="94.5" customHeight="1" x14ac:dyDescent="0.25">
      <c r="A12" s="62">
        <v>10</v>
      </c>
      <c r="B12" s="15" t="s">
        <v>290</v>
      </c>
      <c r="C12" s="15" t="s">
        <v>741</v>
      </c>
      <c r="D12" s="62" t="s">
        <v>327</v>
      </c>
      <c r="E12" s="62" t="s">
        <v>723</v>
      </c>
      <c r="F12" s="15" t="s">
        <v>773</v>
      </c>
      <c r="G12" s="333" t="s">
        <v>774</v>
      </c>
      <c r="H12" s="333" t="s">
        <v>775</v>
      </c>
      <c r="I12" s="15" t="s">
        <v>776</v>
      </c>
      <c r="J12" s="336">
        <v>14577</v>
      </c>
      <c r="K12" s="2"/>
      <c r="L12" s="2"/>
      <c r="M12" s="142"/>
    </row>
    <row r="13" spans="1:13" ht="63" customHeight="1" x14ac:dyDescent="0.25">
      <c r="A13" s="64">
        <v>11</v>
      </c>
      <c r="B13" s="15" t="s">
        <v>777</v>
      </c>
      <c r="C13" s="15" t="s">
        <v>741</v>
      </c>
      <c r="D13" s="62" t="s">
        <v>327</v>
      </c>
      <c r="E13" s="62" t="s">
        <v>723</v>
      </c>
      <c r="F13" s="15" t="s">
        <v>778</v>
      </c>
      <c r="G13" s="333" t="s">
        <v>779</v>
      </c>
      <c r="H13" s="333" t="s">
        <v>780</v>
      </c>
      <c r="I13" s="15" t="s">
        <v>781</v>
      </c>
      <c r="J13" s="2">
        <v>34797</v>
      </c>
      <c r="K13" s="2"/>
      <c r="L13" s="2"/>
      <c r="M13" s="142"/>
    </row>
    <row r="14" spans="1:13" ht="31.5" x14ac:dyDescent="0.25">
      <c r="A14" s="64">
        <v>12</v>
      </c>
      <c r="B14" s="15" t="s">
        <v>777</v>
      </c>
      <c r="C14" s="15" t="s">
        <v>741</v>
      </c>
      <c r="D14" s="62" t="s">
        <v>327</v>
      </c>
      <c r="E14" s="62" t="s">
        <v>723</v>
      </c>
      <c r="F14" s="15" t="s">
        <v>782</v>
      </c>
      <c r="G14" s="333" t="s">
        <v>779</v>
      </c>
      <c r="H14" s="333" t="s">
        <v>783</v>
      </c>
      <c r="I14" s="15" t="s">
        <v>784</v>
      </c>
      <c r="J14" s="336">
        <v>178220</v>
      </c>
      <c r="K14" s="2"/>
      <c r="L14" s="2"/>
    </row>
    <row r="15" spans="1:13" ht="31.5" x14ac:dyDescent="0.25">
      <c r="A15" s="62">
        <v>13</v>
      </c>
      <c r="B15" s="15" t="s">
        <v>777</v>
      </c>
      <c r="C15" s="15" t="s">
        <v>741</v>
      </c>
      <c r="D15" s="62" t="s">
        <v>327</v>
      </c>
      <c r="E15" s="62" t="s">
        <v>723</v>
      </c>
      <c r="F15" s="15" t="s">
        <v>785</v>
      </c>
      <c r="G15" s="333" t="s">
        <v>786</v>
      </c>
      <c r="H15" s="333" t="s">
        <v>787</v>
      </c>
      <c r="I15" s="15" t="s">
        <v>788</v>
      </c>
      <c r="J15" s="336">
        <v>379170</v>
      </c>
      <c r="K15" s="2"/>
      <c r="L15" s="2"/>
    </row>
    <row r="16" spans="1:13" ht="63" customHeight="1" x14ac:dyDescent="0.25">
      <c r="A16" s="62">
        <v>14</v>
      </c>
      <c r="B16" s="15" t="s">
        <v>777</v>
      </c>
      <c r="C16" s="15" t="s">
        <v>741</v>
      </c>
      <c r="D16" s="62" t="s">
        <v>327</v>
      </c>
      <c r="E16" s="62" t="s">
        <v>723</v>
      </c>
      <c r="F16" s="15" t="s">
        <v>789</v>
      </c>
      <c r="G16" s="333" t="s">
        <v>786</v>
      </c>
      <c r="H16" s="333" t="s">
        <v>790</v>
      </c>
      <c r="I16" s="15" t="s">
        <v>791</v>
      </c>
      <c r="J16" s="336">
        <v>197957</v>
      </c>
      <c r="K16" s="2"/>
      <c r="L16" s="2"/>
    </row>
    <row r="17" spans="1:12" ht="47.25" customHeight="1" x14ac:dyDescent="0.25">
      <c r="A17" s="64">
        <v>15</v>
      </c>
      <c r="B17" s="15" t="s">
        <v>288</v>
      </c>
      <c r="C17" s="15" t="s">
        <v>792</v>
      </c>
      <c r="D17" s="62" t="s">
        <v>327</v>
      </c>
      <c r="E17" s="62" t="s">
        <v>723</v>
      </c>
      <c r="F17" s="15" t="s">
        <v>793</v>
      </c>
      <c r="G17" s="333" t="s">
        <v>794</v>
      </c>
      <c r="H17" s="15" t="s">
        <v>795</v>
      </c>
      <c r="I17" s="15" t="s">
        <v>796</v>
      </c>
      <c r="J17" s="336">
        <v>0</v>
      </c>
      <c r="K17" s="2"/>
      <c r="L17" s="2"/>
    </row>
    <row r="18" spans="1:12" ht="31.5" customHeight="1" x14ac:dyDescent="0.25">
      <c r="A18" s="64">
        <v>16</v>
      </c>
      <c r="B18" s="15" t="s">
        <v>288</v>
      </c>
      <c r="C18" s="15" t="s">
        <v>792</v>
      </c>
      <c r="D18" s="62" t="s">
        <v>327</v>
      </c>
      <c r="E18" s="62" t="s">
        <v>723</v>
      </c>
      <c r="F18" s="15" t="s">
        <v>797</v>
      </c>
      <c r="G18" s="333" t="s">
        <v>798</v>
      </c>
      <c r="H18" s="15" t="s">
        <v>799</v>
      </c>
      <c r="I18" s="15" t="s">
        <v>800</v>
      </c>
      <c r="J18" s="336">
        <v>3000</v>
      </c>
      <c r="K18" s="2"/>
      <c r="L18" s="2"/>
    </row>
    <row r="19" spans="1:12" ht="47.25" customHeight="1" x14ac:dyDescent="0.25">
      <c r="A19" s="62">
        <v>17</v>
      </c>
      <c r="B19" s="62" t="s">
        <v>286</v>
      </c>
      <c r="C19" s="15" t="s">
        <v>801</v>
      </c>
      <c r="D19" s="62" t="s">
        <v>327</v>
      </c>
      <c r="E19" s="62" t="s">
        <v>723</v>
      </c>
      <c r="F19" s="15" t="s">
        <v>802</v>
      </c>
      <c r="G19" s="331" t="s">
        <v>803</v>
      </c>
      <c r="H19" s="15" t="s">
        <v>804</v>
      </c>
      <c r="I19" s="15" t="s">
        <v>805</v>
      </c>
      <c r="J19" s="336">
        <v>0</v>
      </c>
      <c r="K19" s="2"/>
      <c r="L19" s="2"/>
    </row>
    <row r="20" spans="1:12" ht="47.25" customHeight="1" x14ac:dyDescent="0.25">
      <c r="A20" s="62">
        <v>18</v>
      </c>
      <c r="B20" s="62" t="s">
        <v>286</v>
      </c>
      <c r="C20" s="15" t="s">
        <v>801</v>
      </c>
      <c r="D20" s="62" t="s">
        <v>327</v>
      </c>
      <c r="E20" s="62" t="s">
        <v>723</v>
      </c>
      <c r="F20" s="15" t="s">
        <v>806</v>
      </c>
      <c r="G20" s="331" t="s">
        <v>803</v>
      </c>
      <c r="H20" s="15" t="s">
        <v>804</v>
      </c>
      <c r="I20" s="15" t="s">
        <v>807</v>
      </c>
      <c r="J20" s="336">
        <v>93862</v>
      </c>
      <c r="K20" s="2"/>
      <c r="L20" s="2"/>
    </row>
    <row r="21" spans="1:12" ht="47.25" customHeight="1" x14ac:dyDescent="0.25">
      <c r="A21" s="64">
        <v>19</v>
      </c>
      <c r="B21" s="62" t="s">
        <v>286</v>
      </c>
      <c r="C21" s="15" t="s">
        <v>801</v>
      </c>
      <c r="D21" s="62" t="s">
        <v>327</v>
      </c>
      <c r="E21" s="62" t="s">
        <v>723</v>
      </c>
      <c r="F21" s="15" t="s">
        <v>808</v>
      </c>
      <c r="G21" s="331" t="s">
        <v>803</v>
      </c>
      <c r="H21" s="333" t="s">
        <v>809</v>
      </c>
      <c r="I21" s="15" t="s">
        <v>810</v>
      </c>
      <c r="J21" s="336">
        <v>0</v>
      </c>
      <c r="K21" s="2"/>
      <c r="L21" s="2"/>
    </row>
    <row r="22" spans="1:12" ht="47.25" customHeight="1" x14ac:dyDescent="0.25">
      <c r="A22" s="64">
        <v>20</v>
      </c>
      <c r="B22" s="62" t="s">
        <v>286</v>
      </c>
      <c r="C22" s="15" t="s">
        <v>801</v>
      </c>
      <c r="D22" s="62" t="s">
        <v>327</v>
      </c>
      <c r="E22" s="62" t="s">
        <v>723</v>
      </c>
      <c r="F22" s="15" t="s">
        <v>811</v>
      </c>
      <c r="G22" s="331" t="s">
        <v>803</v>
      </c>
      <c r="H22" s="333" t="s">
        <v>809</v>
      </c>
      <c r="I22" s="15" t="s">
        <v>812</v>
      </c>
      <c r="J22" s="336">
        <v>76685</v>
      </c>
      <c r="K22" s="2"/>
      <c r="L22" s="2"/>
    </row>
    <row r="23" spans="1:12" ht="94.5" customHeight="1" x14ac:dyDescent="0.25">
      <c r="A23" s="62">
        <v>21</v>
      </c>
      <c r="B23" s="15" t="s">
        <v>288</v>
      </c>
      <c r="C23" s="15" t="s">
        <v>813</v>
      </c>
      <c r="D23" s="62" t="s">
        <v>327</v>
      </c>
      <c r="E23" s="62" t="s">
        <v>723</v>
      </c>
      <c r="F23" s="15" t="s">
        <v>814</v>
      </c>
      <c r="G23" s="333" t="s">
        <v>815</v>
      </c>
      <c r="H23" s="333" t="s">
        <v>816</v>
      </c>
      <c r="I23" s="15" t="s">
        <v>817</v>
      </c>
      <c r="J23" s="15">
        <v>460</v>
      </c>
      <c r="K23" s="2"/>
      <c r="L23" s="2"/>
    </row>
    <row r="24" spans="1:12" ht="31.5" x14ac:dyDescent="0.25">
      <c r="A24" s="62">
        <v>22</v>
      </c>
      <c r="B24" s="15" t="s">
        <v>288</v>
      </c>
      <c r="C24" s="333" t="s">
        <v>818</v>
      </c>
      <c r="D24" s="62" t="s">
        <v>327</v>
      </c>
      <c r="E24" s="62" t="s">
        <v>723</v>
      </c>
      <c r="F24" s="15" t="s">
        <v>819</v>
      </c>
      <c r="G24" s="333" t="s">
        <v>820</v>
      </c>
      <c r="H24" s="15" t="s">
        <v>821</v>
      </c>
      <c r="I24" s="15" t="s">
        <v>822</v>
      </c>
      <c r="J24" s="15">
        <v>2000</v>
      </c>
      <c r="K24" s="2"/>
      <c r="L24" s="2"/>
    </row>
    <row r="25" spans="1:12" ht="31.5" x14ac:dyDescent="0.25">
      <c r="A25" s="64">
        <v>23</v>
      </c>
      <c r="B25" s="15" t="s">
        <v>288</v>
      </c>
      <c r="C25" s="333" t="s">
        <v>823</v>
      </c>
      <c r="D25" s="62" t="s">
        <v>327</v>
      </c>
      <c r="E25" s="62" t="s">
        <v>328</v>
      </c>
      <c r="F25" s="15" t="s">
        <v>824</v>
      </c>
      <c r="G25" s="333" t="s">
        <v>825</v>
      </c>
      <c r="H25" s="333" t="s">
        <v>826</v>
      </c>
      <c r="I25" s="15" t="s">
        <v>827</v>
      </c>
      <c r="J25" s="15">
        <v>1500</v>
      </c>
      <c r="K25" s="2"/>
      <c r="L25" s="2"/>
    </row>
    <row r="26" spans="1:12" ht="47.25" customHeight="1" x14ac:dyDescent="0.25">
      <c r="A26" s="64">
        <v>24</v>
      </c>
      <c r="B26" s="15" t="s">
        <v>288</v>
      </c>
      <c r="C26" s="337" t="s">
        <v>828</v>
      </c>
      <c r="D26" s="62" t="s">
        <v>327</v>
      </c>
      <c r="E26" s="62" t="s">
        <v>328</v>
      </c>
      <c r="F26" s="15" t="s">
        <v>829</v>
      </c>
      <c r="G26" s="333" t="s">
        <v>830</v>
      </c>
      <c r="H26" s="15" t="s">
        <v>831</v>
      </c>
      <c r="I26" s="15" t="s">
        <v>832</v>
      </c>
      <c r="J26" s="15">
        <v>5050</v>
      </c>
      <c r="K26" s="2"/>
      <c r="L26" s="2"/>
    </row>
    <row r="27" spans="1:12" ht="47.25" x14ac:dyDescent="0.25">
      <c r="A27" s="62">
        <v>25</v>
      </c>
      <c r="B27" s="15" t="s">
        <v>777</v>
      </c>
      <c r="C27" s="15" t="s">
        <v>833</v>
      </c>
      <c r="D27" s="62" t="s">
        <v>327</v>
      </c>
      <c r="E27" s="15" t="s">
        <v>328</v>
      </c>
      <c r="F27" s="15" t="s">
        <v>834</v>
      </c>
      <c r="G27" s="333" t="s">
        <v>786</v>
      </c>
      <c r="H27" s="333" t="s">
        <v>835</v>
      </c>
      <c r="I27" s="15" t="s">
        <v>476</v>
      </c>
      <c r="J27" s="336">
        <v>110838</v>
      </c>
      <c r="K27" s="2"/>
      <c r="L27" s="2"/>
    </row>
    <row r="28" spans="1:12" ht="63" customHeight="1" x14ac:dyDescent="0.25">
      <c r="A28" s="62">
        <v>26</v>
      </c>
      <c r="B28" s="15" t="s">
        <v>283</v>
      </c>
      <c r="C28" s="15" t="s">
        <v>833</v>
      </c>
      <c r="D28" s="62" t="s">
        <v>327</v>
      </c>
      <c r="E28" s="15" t="s">
        <v>328</v>
      </c>
      <c r="F28" s="15" t="s">
        <v>836</v>
      </c>
      <c r="G28" s="333" t="s">
        <v>837</v>
      </c>
      <c r="H28" s="333" t="s">
        <v>838</v>
      </c>
      <c r="I28" s="15" t="s">
        <v>839</v>
      </c>
      <c r="J28" s="336">
        <v>180000</v>
      </c>
      <c r="K28" s="2"/>
      <c r="L28" s="2"/>
    </row>
    <row r="29" spans="1:12" ht="63" customHeight="1" x14ac:dyDescent="0.25">
      <c r="A29" s="64">
        <v>27</v>
      </c>
      <c r="B29" s="15" t="s">
        <v>288</v>
      </c>
      <c r="C29" s="15" t="s">
        <v>833</v>
      </c>
      <c r="D29" s="62" t="s">
        <v>327</v>
      </c>
      <c r="E29" s="15" t="s">
        <v>328</v>
      </c>
      <c r="F29" s="15" t="s">
        <v>836</v>
      </c>
      <c r="G29" s="333" t="s">
        <v>840</v>
      </c>
      <c r="H29" s="333" t="s">
        <v>841</v>
      </c>
      <c r="I29" s="15" t="s">
        <v>839</v>
      </c>
      <c r="J29" s="336">
        <v>0</v>
      </c>
      <c r="K29" s="2">
        <v>43500</v>
      </c>
      <c r="L29" s="2"/>
    </row>
    <row r="30" spans="1:12" ht="31.5" customHeight="1" x14ac:dyDescent="0.25">
      <c r="A30" s="64">
        <v>28</v>
      </c>
      <c r="B30" s="15" t="s">
        <v>282</v>
      </c>
      <c r="C30" s="15" t="s">
        <v>842</v>
      </c>
      <c r="D30" s="62" t="s">
        <v>327</v>
      </c>
      <c r="E30" s="15" t="s">
        <v>328</v>
      </c>
      <c r="F30" s="15" t="s">
        <v>843</v>
      </c>
      <c r="G30" s="333" t="s">
        <v>619</v>
      </c>
      <c r="H30" s="15" t="s">
        <v>844</v>
      </c>
      <c r="I30" s="15" t="s">
        <v>845</v>
      </c>
      <c r="J30" s="336">
        <v>265340</v>
      </c>
      <c r="K30" s="2"/>
      <c r="L30" s="2"/>
    </row>
    <row r="31" spans="1:12" ht="31.5" customHeight="1" x14ac:dyDescent="0.25">
      <c r="A31" s="62">
        <v>29</v>
      </c>
      <c r="B31" s="15" t="s">
        <v>282</v>
      </c>
      <c r="C31" s="15" t="s">
        <v>842</v>
      </c>
      <c r="D31" s="62" t="s">
        <v>327</v>
      </c>
      <c r="E31" s="15" t="s">
        <v>328</v>
      </c>
      <c r="F31" s="15" t="s">
        <v>843</v>
      </c>
      <c r="G31" s="333" t="s">
        <v>619</v>
      </c>
      <c r="H31" s="15" t="s">
        <v>844</v>
      </c>
      <c r="I31" s="15" t="s">
        <v>845</v>
      </c>
      <c r="J31" s="336">
        <v>13965</v>
      </c>
      <c r="K31" s="2"/>
      <c r="L31" s="2" t="s">
        <v>846</v>
      </c>
    </row>
    <row r="32" spans="1:12" ht="47.25" x14ac:dyDescent="0.25">
      <c r="A32" s="62">
        <v>30</v>
      </c>
      <c r="B32" s="15" t="s">
        <v>283</v>
      </c>
      <c r="C32" s="333" t="s">
        <v>847</v>
      </c>
      <c r="D32" s="62" t="s">
        <v>327</v>
      </c>
      <c r="E32" s="15" t="s">
        <v>328</v>
      </c>
      <c r="F32" s="15" t="s">
        <v>848</v>
      </c>
      <c r="G32" s="333" t="s">
        <v>349</v>
      </c>
      <c r="H32" s="15" t="s">
        <v>849</v>
      </c>
      <c r="I32" s="15" t="s">
        <v>850</v>
      </c>
      <c r="J32" s="336">
        <v>4000</v>
      </c>
      <c r="K32" s="2"/>
      <c r="L32" s="2"/>
    </row>
    <row r="33" spans="1:12" ht="47.25" x14ac:dyDescent="0.25">
      <c r="A33" s="64">
        <v>31</v>
      </c>
      <c r="B33" s="15" t="s">
        <v>283</v>
      </c>
      <c r="C33" s="333" t="s">
        <v>847</v>
      </c>
      <c r="D33" s="62" t="s">
        <v>327</v>
      </c>
      <c r="E33" s="15" t="s">
        <v>328</v>
      </c>
      <c r="F33" s="15" t="s">
        <v>851</v>
      </c>
      <c r="G33" s="333" t="s">
        <v>349</v>
      </c>
      <c r="H33" s="333" t="s">
        <v>852</v>
      </c>
      <c r="I33" s="15" t="s">
        <v>853</v>
      </c>
      <c r="J33" s="336">
        <v>4000</v>
      </c>
      <c r="K33" s="2"/>
      <c r="L33" s="2"/>
    </row>
    <row r="34" spans="1:12" ht="47.25" x14ac:dyDescent="0.25">
      <c r="A34" s="64">
        <v>32</v>
      </c>
      <c r="B34" s="15" t="s">
        <v>283</v>
      </c>
      <c r="C34" s="333" t="s">
        <v>847</v>
      </c>
      <c r="D34" s="62" t="s">
        <v>327</v>
      </c>
      <c r="E34" s="15" t="s">
        <v>328</v>
      </c>
      <c r="F34" s="15" t="s">
        <v>854</v>
      </c>
      <c r="G34" s="333" t="s">
        <v>349</v>
      </c>
      <c r="H34" s="15" t="s">
        <v>855</v>
      </c>
      <c r="I34" s="15" t="s">
        <v>856</v>
      </c>
      <c r="J34" s="336">
        <v>8000</v>
      </c>
      <c r="K34" s="2"/>
      <c r="L34" s="2"/>
    </row>
    <row r="35" spans="1:12" ht="47.25" x14ac:dyDescent="0.25">
      <c r="A35" s="62">
        <v>33</v>
      </c>
      <c r="B35" s="15" t="s">
        <v>286</v>
      </c>
      <c r="C35" s="333" t="s">
        <v>847</v>
      </c>
      <c r="D35" s="62" t="s">
        <v>327</v>
      </c>
      <c r="E35" s="15" t="s">
        <v>328</v>
      </c>
      <c r="F35" s="15" t="s">
        <v>857</v>
      </c>
      <c r="G35" s="333" t="s">
        <v>858</v>
      </c>
      <c r="H35" s="15" t="s">
        <v>859</v>
      </c>
      <c r="I35" s="15" t="s">
        <v>850</v>
      </c>
      <c r="J35" s="336">
        <v>1800</v>
      </c>
      <c r="K35" s="2"/>
      <c r="L35" s="2"/>
    </row>
    <row r="36" spans="1:12" ht="47.25" x14ac:dyDescent="0.25">
      <c r="A36" s="62">
        <v>34</v>
      </c>
      <c r="B36" s="15" t="s">
        <v>286</v>
      </c>
      <c r="C36" s="333" t="s">
        <v>847</v>
      </c>
      <c r="D36" s="62" t="s">
        <v>327</v>
      </c>
      <c r="E36" s="15" t="s">
        <v>328</v>
      </c>
      <c r="F36" s="15" t="s">
        <v>860</v>
      </c>
      <c r="G36" s="333" t="s">
        <v>861</v>
      </c>
      <c r="H36" s="15" t="s">
        <v>862</v>
      </c>
      <c r="I36" s="15" t="s">
        <v>853</v>
      </c>
      <c r="J36" s="336">
        <v>1200</v>
      </c>
      <c r="K36" s="2"/>
      <c r="L36" s="2"/>
    </row>
    <row r="37" spans="1:12" ht="47.25" x14ac:dyDescent="0.25">
      <c r="A37" s="64">
        <v>35</v>
      </c>
      <c r="B37" s="15" t="s">
        <v>286</v>
      </c>
      <c r="C37" s="333" t="s">
        <v>847</v>
      </c>
      <c r="D37" s="62" t="s">
        <v>327</v>
      </c>
      <c r="E37" s="15" t="s">
        <v>328</v>
      </c>
      <c r="F37" s="15" t="s">
        <v>863</v>
      </c>
      <c r="G37" s="333" t="s">
        <v>861</v>
      </c>
      <c r="H37" s="15" t="s">
        <v>864</v>
      </c>
      <c r="I37" s="15" t="s">
        <v>853</v>
      </c>
      <c r="J37" s="336">
        <v>3000</v>
      </c>
      <c r="K37" s="2"/>
      <c r="L37" s="2"/>
    </row>
    <row r="38" spans="1:12" ht="47.25" x14ac:dyDescent="0.25">
      <c r="A38" s="64">
        <v>36</v>
      </c>
      <c r="B38" s="15" t="s">
        <v>286</v>
      </c>
      <c r="C38" s="333" t="s">
        <v>847</v>
      </c>
      <c r="D38" s="62"/>
      <c r="E38" s="15"/>
      <c r="F38" s="15" t="s">
        <v>865</v>
      </c>
      <c r="G38" s="333" t="s">
        <v>866</v>
      </c>
      <c r="H38" s="333" t="s">
        <v>867</v>
      </c>
      <c r="I38" s="15" t="s">
        <v>868</v>
      </c>
      <c r="J38" s="336">
        <v>3000</v>
      </c>
      <c r="K38" s="2"/>
      <c r="L38" s="2"/>
    </row>
    <row r="39" spans="1:12" ht="31.5" x14ac:dyDescent="0.25">
      <c r="A39" s="62">
        <v>37</v>
      </c>
      <c r="B39" s="15" t="s">
        <v>777</v>
      </c>
      <c r="C39" s="333" t="s">
        <v>712</v>
      </c>
      <c r="D39" s="62" t="s">
        <v>327</v>
      </c>
      <c r="E39" s="15" t="s">
        <v>328</v>
      </c>
      <c r="F39" s="15" t="s">
        <v>869</v>
      </c>
      <c r="G39" s="333" t="s">
        <v>870</v>
      </c>
      <c r="H39" s="333" t="s">
        <v>871</v>
      </c>
      <c r="I39" s="15" t="s">
        <v>721</v>
      </c>
      <c r="J39" s="336">
        <v>3000</v>
      </c>
      <c r="K39" s="2"/>
      <c r="L39" s="2"/>
    </row>
    <row r="40" spans="1:12" ht="31.5" x14ac:dyDescent="0.25">
      <c r="A40" s="62">
        <v>38</v>
      </c>
      <c r="B40" s="15" t="s">
        <v>282</v>
      </c>
      <c r="C40" s="15" t="s">
        <v>872</v>
      </c>
      <c r="D40" s="62" t="s">
        <v>327</v>
      </c>
      <c r="E40" s="15" t="s">
        <v>328</v>
      </c>
      <c r="F40" s="15" t="s">
        <v>873</v>
      </c>
      <c r="G40" s="333" t="s">
        <v>874</v>
      </c>
      <c r="H40" s="333" t="s">
        <v>875</v>
      </c>
      <c r="I40" s="15" t="s">
        <v>853</v>
      </c>
      <c r="J40" s="2">
        <v>1500</v>
      </c>
      <c r="K40" s="2"/>
      <c r="L40" s="2"/>
    </row>
    <row r="41" spans="1:12" ht="47.25" customHeight="1" x14ac:dyDescent="0.25">
      <c r="A41" s="64">
        <v>39</v>
      </c>
      <c r="B41" s="15" t="s">
        <v>288</v>
      </c>
      <c r="C41" s="15" t="s">
        <v>876</v>
      </c>
      <c r="D41" s="62" t="s">
        <v>327</v>
      </c>
      <c r="E41" s="15" t="s">
        <v>328</v>
      </c>
      <c r="F41" s="15" t="s">
        <v>877</v>
      </c>
      <c r="G41" s="333" t="s">
        <v>878</v>
      </c>
      <c r="H41" s="15" t="s">
        <v>879</v>
      </c>
      <c r="I41" s="15" t="s">
        <v>880</v>
      </c>
      <c r="J41" s="2">
        <v>1000</v>
      </c>
      <c r="K41" s="2"/>
      <c r="L41" s="2"/>
    </row>
    <row r="42" spans="1:12" ht="47.25" customHeight="1" x14ac:dyDescent="0.25">
      <c r="A42" s="64">
        <v>40</v>
      </c>
      <c r="B42" s="15" t="s">
        <v>288</v>
      </c>
      <c r="C42" s="15" t="s">
        <v>881</v>
      </c>
      <c r="D42" s="62" t="s">
        <v>327</v>
      </c>
      <c r="E42" s="15" t="s">
        <v>328</v>
      </c>
      <c r="F42" s="15" t="s">
        <v>882</v>
      </c>
      <c r="G42" s="333" t="s">
        <v>883</v>
      </c>
      <c r="H42" s="15" t="s">
        <v>884</v>
      </c>
      <c r="I42" s="15" t="s">
        <v>885</v>
      </c>
      <c r="J42" s="2">
        <v>1650</v>
      </c>
      <c r="K42" s="2"/>
      <c r="L42" s="2"/>
    </row>
    <row r="43" spans="1:12" ht="47.25" customHeight="1" x14ac:dyDescent="0.25">
      <c r="A43" s="62">
        <v>41</v>
      </c>
      <c r="B43" s="15" t="s">
        <v>288</v>
      </c>
      <c r="C43" s="15" t="s">
        <v>886</v>
      </c>
      <c r="D43" s="62" t="s">
        <v>327</v>
      </c>
      <c r="E43" s="15" t="s">
        <v>328</v>
      </c>
      <c r="F43" s="15" t="s">
        <v>887</v>
      </c>
      <c r="G43" s="333" t="s">
        <v>888</v>
      </c>
      <c r="H43" s="15" t="s">
        <v>889</v>
      </c>
      <c r="I43" s="15" t="s">
        <v>716</v>
      </c>
      <c r="J43" s="15">
        <v>400</v>
      </c>
      <c r="K43" s="2"/>
      <c r="L43" s="2"/>
    </row>
    <row r="44" spans="1:12" ht="31.5" customHeight="1" x14ac:dyDescent="0.25">
      <c r="A44" s="62">
        <v>42</v>
      </c>
      <c r="B44" s="15" t="s">
        <v>290</v>
      </c>
      <c r="C44" s="15" t="s">
        <v>886</v>
      </c>
      <c r="D44" s="62" t="s">
        <v>327</v>
      </c>
      <c r="E44" s="15" t="s">
        <v>328</v>
      </c>
      <c r="F44" s="15" t="s">
        <v>890</v>
      </c>
      <c r="G44" s="333" t="s">
        <v>891</v>
      </c>
      <c r="H44" s="15" t="s">
        <v>892</v>
      </c>
      <c r="I44" s="15" t="s">
        <v>893</v>
      </c>
      <c r="J44" s="336">
        <v>600</v>
      </c>
      <c r="K44" s="2"/>
      <c r="L44" s="2"/>
    </row>
    <row r="45" spans="1:12" ht="47.25" customHeight="1" x14ac:dyDescent="0.25">
      <c r="A45" s="64">
        <v>43</v>
      </c>
      <c r="B45" s="15" t="s">
        <v>290</v>
      </c>
      <c r="C45" s="15" t="s">
        <v>886</v>
      </c>
      <c r="D45" s="62" t="s">
        <v>327</v>
      </c>
      <c r="E45" s="15" t="s">
        <v>328</v>
      </c>
      <c r="F45" s="15" t="s">
        <v>894</v>
      </c>
      <c r="G45" s="333" t="s">
        <v>660</v>
      </c>
      <c r="H45" s="333" t="s">
        <v>895</v>
      </c>
      <c r="I45" s="15" t="s">
        <v>896</v>
      </c>
      <c r="J45" s="2">
        <v>300</v>
      </c>
      <c r="K45" s="2"/>
      <c r="L45" s="2"/>
    </row>
    <row r="46" spans="1:12" ht="47.25" customHeight="1" x14ac:dyDescent="0.25">
      <c r="A46" s="64">
        <v>44</v>
      </c>
      <c r="B46" s="15" t="s">
        <v>777</v>
      </c>
      <c r="C46" s="15" t="s">
        <v>886</v>
      </c>
      <c r="D46" s="62" t="s">
        <v>327</v>
      </c>
      <c r="E46" s="15" t="s">
        <v>328</v>
      </c>
      <c r="F46" s="15" t="s">
        <v>897</v>
      </c>
      <c r="G46" s="333" t="s">
        <v>898</v>
      </c>
      <c r="H46" s="15" t="s">
        <v>899</v>
      </c>
      <c r="I46" s="15" t="s">
        <v>900</v>
      </c>
      <c r="J46" s="336">
        <v>1200</v>
      </c>
      <c r="K46" s="2"/>
      <c r="L46" s="2"/>
    </row>
    <row r="47" spans="1:12" ht="31.5" x14ac:dyDescent="0.25">
      <c r="A47" s="62">
        <v>45</v>
      </c>
      <c r="B47" s="15" t="s">
        <v>777</v>
      </c>
      <c r="C47" s="333" t="s">
        <v>901</v>
      </c>
      <c r="D47" s="62" t="s">
        <v>327</v>
      </c>
      <c r="E47" s="15" t="s">
        <v>328</v>
      </c>
      <c r="F47" s="15" t="s">
        <v>902</v>
      </c>
      <c r="G47" s="333" t="s">
        <v>898</v>
      </c>
      <c r="H47" s="15" t="s">
        <v>903</v>
      </c>
      <c r="I47" s="15" t="s">
        <v>893</v>
      </c>
      <c r="J47" s="336">
        <v>1700</v>
      </c>
      <c r="K47" s="2"/>
      <c r="L47" s="2"/>
    </row>
    <row r="48" spans="1:12" x14ac:dyDescent="0.25">
      <c r="J48" s="338">
        <f>SUM(J3:J47)</f>
        <v>1756623</v>
      </c>
      <c r="K48">
        <f>SUM(K3:K47)</f>
        <v>43500</v>
      </c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orientation="landscape" horizontalDpi="4294967295" verticalDpi="4294967295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7"/>
  <sheetViews>
    <sheetView view="pageBreakPreview" topLeftCell="A79" zoomScaleNormal="100" zoomScaleSheetLayoutView="100" workbookViewId="0">
      <selection activeCell="H6" sqref="H6"/>
    </sheetView>
  </sheetViews>
  <sheetFormatPr defaultRowHeight="15.75" x14ac:dyDescent="0.25"/>
  <cols>
    <col min="1" max="1" width="18.25" customWidth="1"/>
    <col min="2" max="2" width="23.5" customWidth="1"/>
    <col min="3" max="3" width="32.75" customWidth="1"/>
    <col min="4" max="4" width="22" customWidth="1"/>
    <col min="5" max="5" width="15.875" customWidth="1"/>
  </cols>
  <sheetData>
    <row r="1" spans="1:5" ht="21" thickBot="1" x14ac:dyDescent="0.35">
      <c r="A1" s="430" t="s">
        <v>281</v>
      </c>
      <c r="B1" s="430"/>
      <c r="C1" s="430"/>
      <c r="D1" s="430"/>
      <c r="E1" s="430"/>
    </row>
    <row r="2" spans="1:5" s="1" customFormat="1" x14ac:dyDescent="0.25">
      <c r="A2" s="339" t="s">
        <v>111</v>
      </c>
      <c r="B2" s="340" t="s">
        <v>112</v>
      </c>
      <c r="C2" s="341" t="s">
        <v>113</v>
      </c>
      <c r="D2" s="341" t="s">
        <v>114</v>
      </c>
      <c r="E2" s="342" t="s">
        <v>115</v>
      </c>
    </row>
    <row r="3" spans="1:5" s="1" customFormat="1" ht="126" x14ac:dyDescent="0.25">
      <c r="A3" s="46" t="s">
        <v>904</v>
      </c>
      <c r="B3" s="15" t="s">
        <v>905</v>
      </c>
      <c r="C3" s="333" t="s">
        <v>906</v>
      </c>
      <c r="D3" s="333" t="s">
        <v>907</v>
      </c>
      <c r="E3" s="343">
        <v>43301</v>
      </c>
    </row>
    <row r="4" spans="1:5" s="1" customFormat="1" ht="47.25" x14ac:dyDescent="0.25">
      <c r="A4" s="46" t="s">
        <v>908</v>
      </c>
      <c r="B4" s="15" t="s">
        <v>909</v>
      </c>
      <c r="C4" s="333" t="s">
        <v>910</v>
      </c>
      <c r="D4" s="333" t="s">
        <v>911</v>
      </c>
      <c r="E4" s="344" t="s">
        <v>912</v>
      </c>
    </row>
    <row r="5" spans="1:5" s="1" customFormat="1" ht="31.5" x14ac:dyDescent="0.25">
      <c r="A5" s="46" t="s">
        <v>913</v>
      </c>
      <c r="B5" s="15" t="s">
        <v>914</v>
      </c>
      <c r="C5" s="333" t="s">
        <v>915</v>
      </c>
      <c r="D5" s="333" t="s">
        <v>916</v>
      </c>
      <c r="E5" s="344" t="s">
        <v>917</v>
      </c>
    </row>
    <row r="6" spans="1:5" s="1" customFormat="1" ht="173.25" x14ac:dyDescent="0.25">
      <c r="A6" s="46" t="s">
        <v>913</v>
      </c>
      <c r="B6" s="15" t="s">
        <v>918</v>
      </c>
      <c r="C6" s="333" t="s">
        <v>919</v>
      </c>
      <c r="D6" s="333" t="s">
        <v>920</v>
      </c>
      <c r="E6" s="343">
        <v>43414</v>
      </c>
    </row>
    <row r="7" spans="1:5" s="1" customFormat="1" ht="31.5" x14ac:dyDescent="0.25">
      <c r="A7" s="46" t="s">
        <v>913</v>
      </c>
      <c r="B7" s="15" t="s">
        <v>921</v>
      </c>
      <c r="C7" s="333" t="s">
        <v>922</v>
      </c>
      <c r="D7" s="333" t="s">
        <v>920</v>
      </c>
      <c r="E7" s="344" t="s">
        <v>923</v>
      </c>
    </row>
    <row r="8" spans="1:5" s="1" customFormat="1" ht="31.5" x14ac:dyDescent="0.25">
      <c r="A8" s="46" t="s">
        <v>913</v>
      </c>
      <c r="B8" s="15" t="s">
        <v>921</v>
      </c>
      <c r="C8" s="333" t="s">
        <v>924</v>
      </c>
      <c r="D8" s="333" t="s">
        <v>920</v>
      </c>
      <c r="E8" s="343">
        <v>43400</v>
      </c>
    </row>
    <row r="9" spans="1:5" ht="31.5" x14ac:dyDescent="0.25">
      <c r="A9" s="46" t="s">
        <v>913</v>
      </c>
      <c r="B9" s="15" t="s">
        <v>921</v>
      </c>
      <c r="C9" s="333" t="s">
        <v>925</v>
      </c>
      <c r="D9" s="333" t="s">
        <v>920</v>
      </c>
      <c r="E9" s="343">
        <v>43372</v>
      </c>
    </row>
    <row r="10" spans="1:5" ht="31.5" x14ac:dyDescent="0.25">
      <c r="A10" s="46" t="s">
        <v>913</v>
      </c>
      <c r="B10" s="15" t="s">
        <v>921</v>
      </c>
      <c r="C10" s="333" t="s">
        <v>926</v>
      </c>
      <c r="D10" s="333" t="s">
        <v>920</v>
      </c>
      <c r="E10" s="345">
        <v>43323</v>
      </c>
    </row>
    <row r="11" spans="1:5" ht="31.5" x14ac:dyDescent="0.25">
      <c r="A11" s="46" t="s">
        <v>913</v>
      </c>
      <c r="B11" s="15" t="s">
        <v>921</v>
      </c>
      <c r="C11" s="333" t="s">
        <v>927</v>
      </c>
      <c r="D11" s="333" t="s">
        <v>920</v>
      </c>
      <c r="E11" s="345">
        <v>43288</v>
      </c>
    </row>
    <row r="12" spans="1:5" ht="31.5" x14ac:dyDescent="0.25">
      <c r="A12" s="46" t="s">
        <v>913</v>
      </c>
      <c r="B12" s="15" t="s">
        <v>921</v>
      </c>
      <c r="C12" s="333" t="s">
        <v>928</v>
      </c>
      <c r="D12" s="333" t="s">
        <v>920</v>
      </c>
      <c r="E12" s="345">
        <v>43261</v>
      </c>
    </row>
    <row r="13" spans="1:5" ht="31.5" x14ac:dyDescent="0.25">
      <c r="A13" s="46" t="s">
        <v>913</v>
      </c>
      <c r="B13" s="15" t="s">
        <v>921</v>
      </c>
      <c r="C13" s="333" t="s">
        <v>929</v>
      </c>
      <c r="D13" s="333" t="s">
        <v>920</v>
      </c>
      <c r="E13" s="345">
        <v>43225</v>
      </c>
    </row>
    <row r="14" spans="1:5" ht="31.5" x14ac:dyDescent="0.25">
      <c r="A14" s="46" t="s">
        <v>913</v>
      </c>
      <c r="B14" s="15" t="s">
        <v>921</v>
      </c>
      <c r="C14" s="333" t="s">
        <v>930</v>
      </c>
      <c r="D14" s="333" t="s">
        <v>920</v>
      </c>
      <c r="E14" s="345">
        <v>43197</v>
      </c>
    </row>
    <row r="15" spans="1:5" ht="31.5" x14ac:dyDescent="0.25">
      <c r="A15" s="46" t="s">
        <v>913</v>
      </c>
      <c r="B15" s="15" t="s">
        <v>921</v>
      </c>
      <c r="C15" s="333" t="s">
        <v>931</v>
      </c>
      <c r="D15" s="333" t="s">
        <v>920</v>
      </c>
      <c r="E15" s="345">
        <v>43169</v>
      </c>
    </row>
    <row r="16" spans="1:5" ht="31.5" x14ac:dyDescent="0.25">
      <c r="A16" s="46" t="s">
        <v>913</v>
      </c>
      <c r="B16" s="15" t="s">
        <v>921</v>
      </c>
      <c r="C16" s="333" t="s">
        <v>932</v>
      </c>
      <c r="D16" s="333" t="s">
        <v>920</v>
      </c>
      <c r="E16" s="345">
        <v>43141</v>
      </c>
    </row>
    <row r="17" spans="1:5" ht="47.25" x14ac:dyDescent="0.25">
      <c r="A17" s="46" t="s">
        <v>913</v>
      </c>
      <c r="B17" s="15" t="s">
        <v>921</v>
      </c>
      <c r="C17" s="333" t="s">
        <v>933</v>
      </c>
      <c r="D17" s="333" t="s">
        <v>934</v>
      </c>
      <c r="E17" s="345">
        <v>43267</v>
      </c>
    </row>
    <row r="18" spans="1:5" ht="31.5" x14ac:dyDescent="0.25">
      <c r="A18" s="46" t="s">
        <v>913</v>
      </c>
      <c r="B18" s="15" t="s">
        <v>921</v>
      </c>
      <c r="C18" s="333" t="s">
        <v>935</v>
      </c>
      <c r="D18" s="333" t="s">
        <v>934</v>
      </c>
      <c r="E18" s="345">
        <v>43265</v>
      </c>
    </row>
    <row r="19" spans="1:5" ht="47.25" x14ac:dyDescent="0.25">
      <c r="A19" s="46" t="s">
        <v>913</v>
      </c>
      <c r="B19" s="15" t="s">
        <v>921</v>
      </c>
      <c r="C19" s="333" t="s">
        <v>936</v>
      </c>
      <c r="D19" s="333" t="s">
        <v>934</v>
      </c>
      <c r="E19" s="345">
        <v>43257</v>
      </c>
    </row>
    <row r="20" spans="1:5" x14ac:dyDescent="0.25">
      <c r="A20" s="46" t="s">
        <v>913</v>
      </c>
      <c r="B20" s="15" t="s">
        <v>921</v>
      </c>
      <c r="C20" s="333" t="s">
        <v>937</v>
      </c>
      <c r="D20" s="333" t="s">
        <v>934</v>
      </c>
      <c r="E20" s="345">
        <v>43253</v>
      </c>
    </row>
    <row r="21" spans="1:5" x14ac:dyDescent="0.25">
      <c r="A21" s="46" t="s">
        <v>913</v>
      </c>
      <c r="B21" s="15" t="s">
        <v>921</v>
      </c>
      <c r="C21" s="333" t="s">
        <v>938</v>
      </c>
      <c r="D21" s="333" t="s">
        <v>934</v>
      </c>
      <c r="E21" s="345">
        <v>43203</v>
      </c>
    </row>
    <row r="22" spans="1:5" ht="47.25" x14ac:dyDescent="0.25">
      <c r="A22" s="346" t="s">
        <v>939</v>
      </c>
      <c r="B22" s="15" t="s">
        <v>940</v>
      </c>
      <c r="C22" s="333" t="s">
        <v>941</v>
      </c>
      <c r="D22" s="333" t="s">
        <v>920</v>
      </c>
      <c r="E22" s="345">
        <v>43182</v>
      </c>
    </row>
    <row r="23" spans="1:5" ht="47.25" x14ac:dyDescent="0.25">
      <c r="A23" s="346" t="s">
        <v>939</v>
      </c>
      <c r="B23" s="15" t="s">
        <v>940</v>
      </c>
      <c r="C23" s="333" t="s">
        <v>942</v>
      </c>
      <c r="D23" s="333" t="s">
        <v>920</v>
      </c>
      <c r="E23" s="345">
        <v>43390</v>
      </c>
    </row>
    <row r="24" spans="1:5" ht="47.25" x14ac:dyDescent="0.25">
      <c r="A24" s="346" t="s">
        <v>939</v>
      </c>
      <c r="B24" s="15" t="s">
        <v>940</v>
      </c>
      <c r="C24" s="333" t="s">
        <v>943</v>
      </c>
      <c r="D24" s="333" t="s">
        <v>944</v>
      </c>
      <c r="E24" s="345">
        <v>43147</v>
      </c>
    </row>
    <row r="25" spans="1:5" ht="31.5" x14ac:dyDescent="0.25">
      <c r="A25" s="346" t="s">
        <v>939</v>
      </c>
      <c r="B25" s="15" t="s">
        <v>945</v>
      </c>
      <c r="C25" s="333" t="s">
        <v>946</v>
      </c>
      <c r="D25" s="333" t="s">
        <v>947</v>
      </c>
      <c r="E25" s="345">
        <v>43430</v>
      </c>
    </row>
    <row r="26" spans="1:5" ht="31.5" x14ac:dyDescent="0.25">
      <c r="A26" s="346" t="s">
        <v>939</v>
      </c>
      <c r="B26" s="15" t="s">
        <v>948</v>
      </c>
      <c r="C26" s="337" t="s">
        <v>949</v>
      </c>
      <c r="D26" s="333" t="s">
        <v>950</v>
      </c>
      <c r="E26" s="344" t="s">
        <v>951</v>
      </c>
    </row>
    <row r="27" spans="1:5" ht="31.5" x14ac:dyDescent="0.25">
      <c r="A27" s="346" t="s">
        <v>939</v>
      </c>
      <c r="B27" s="15" t="s">
        <v>952</v>
      </c>
      <c r="C27" s="333" t="s">
        <v>953</v>
      </c>
      <c r="D27" s="333" t="s">
        <v>916</v>
      </c>
      <c r="E27" s="345">
        <v>43179</v>
      </c>
    </row>
    <row r="28" spans="1:5" x14ac:dyDescent="0.25">
      <c r="A28" s="346" t="s">
        <v>954</v>
      </c>
      <c r="B28" s="15" t="s">
        <v>955</v>
      </c>
      <c r="C28" s="333" t="s">
        <v>956</v>
      </c>
      <c r="D28" s="333" t="s">
        <v>957</v>
      </c>
      <c r="E28" s="344" t="s">
        <v>958</v>
      </c>
    </row>
    <row r="29" spans="1:5" x14ac:dyDescent="0.25">
      <c r="A29" s="346" t="s">
        <v>954</v>
      </c>
      <c r="B29" s="15" t="s">
        <v>959</v>
      </c>
      <c r="C29" s="333" t="s">
        <v>956</v>
      </c>
      <c r="D29" s="333" t="s">
        <v>957</v>
      </c>
      <c r="E29" s="344" t="s">
        <v>960</v>
      </c>
    </row>
    <row r="30" spans="1:5" ht="110.25" x14ac:dyDescent="0.25">
      <c r="A30" s="346" t="s">
        <v>954</v>
      </c>
      <c r="B30" s="15" t="s">
        <v>905</v>
      </c>
      <c r="C30" s="333" t="s">
        <v>961</v>
      </c>
      <c r="D30" s="333" t="s">
        <v>962</v>
      </c>
      <c r="E30" s="345">
        <v>43206</v>
      </c>
    </row>
    <row r="31" spans="1:5" x14ac:dyDescent="0.25">
      <c r="A31" s="346" t="s">
        <v>954</v>
      </c>
      <c r="B31" s="15" t="s">
        <v>948</v>
      </c>
      <c r="C31" s="333" t="s">
        <v>963</v>
      </c>
      <c r="D31" s="333" t="s">
        <v>957</v>
      </c>
      <c r="E31" s="344" t="s">
        <v>964</v>
      </c>
    </row>
    <row r="32" spans="1:5" ht="63" x14ac:dyDescent="0.25">
      <c r="A32" s="346" t="s">
        <v>965</v>
      </c>
      <c r="B32" s="15" t="s">
        <v>918</v>
      </c>
      <c r="C32" s="333" t="s">
        <v>966</v>
      </c>
      <c r="D32" s="333" t="s">
        <v>967</v>
      </c>
      <c r="E32" s="343">
        <v>43286</v>
      </c>
    </row>
    <row r="33" spans="1:5" ht="63" x14ac:dyDescent="0.25">
      <c r="A33" s="346" t="s">
        <v>965</v>
      </c>
      <c r="B33" s="15" t="s">
        <v>918</v>
      </c>
      <c r="C33" s="333" t="s">
        <v>968</v>
      </c>
      <c r="D33" s="333" t="s">
        <v>969</v>
      </c>
      <c r="E33" s="345">
        <v>43252</v>
      </c>
    </row>
    <row r="34" spans="1:5" ht="47.25" x14ac:dyDescent="0.25">
      <c r="A34" s="346" t="s">
        <v>970</v>
      </c>
      <c r="B34" s="15" t="s">
        <v>909</v>
      </c>
      <c r="C34" s="333" t="s">
        <v>971</v>
      </c>
      <c r="D34" s="333" t="s">
        <v>972</v>
      </c>
      <c r="E34" s="344" t="s">
        <v>973</v>
      </c>
    </row>
    <row r="35" spans="1:5" ht="31.5" x14ac:dyDescent="0.25">
      <c r="A35" s="346" t="s">
        <v>970</v>
      </c>
      <c r="B35" s="15" t="s">
        <v>909</v>
      </c>
      <c r="C35" s="333" t="s">
        <v>974</v>
      </c>
      <c r="D35" s="333" t="s">
        <v>975</v>
      </c>
      <c r="E35" s="345">
        <v>43202</v>
      </c>
    </row>
    <row r="36" spans="1:5" ht="31.5" x14ac:dyDescent="0.25">
      <c r="A36" s="346" t="s">
        <v>970</v>
      </c>
      <c r="B36" s="15" t="s">
        <v>909</v>
      </c>
      <c r="C36" s="333" t="s">
        <v>976</v>
      </c>
      <c r="D36" s="333" t="s">
        <v>977</v>
      </c>
      <c r="E36" s="345">
        <v>43203</v>
      </c>
    </row>
    <row r="37" spans="1:5" ht="31.5" x14ac:dyDescent="0.25">
      <c r="A37" s="346" t="s">
        <v>970</v>
      </c>
      <c r="B37" s="15" t="s">
        <v>909</v>
      </c>
      <c r="C37" s="333" t="s">
        <v>978</v>
      </c>
      <c r="D37" s="333" t="s">
        <v>979</v>
      </c>
      <c r="E37" s="345">
        <v>43450</v>
      </c>
    </row>
    <row r="38" spans="1:5" ht="157.5" x14ac:dyDescent="0.25">
      <c r="A38" s="346" t="s">
        <v>970</v>
      </c>
      <c r="B38" s="15" t="s">
        <v>980</v>
      </c>
      <c r="C38" s="333" t="s">
        <v>981</v>
      </c>
      <c r="D38" s="333" t="s">
        <v>982</v>
      </c>
      <c r="E38" s="345">
        <v>43316</v>
      </c>
    </row>
    <row r="39" spans="1:5" ht="47.25" x14ac:dyDescent="0.25">
      <c r="A39" s="346" t="s">
        <v>983</v>
      </c>
      <c r="B39" s="15" t="s">
        <v>984</v>
      </c>
      <c r="C39" s="333" t="s">
        <v>985</v>
      </c>
      <c r="D39" s="333" t="s">
        <v>986</v>
      </c>
      <c r="E39" s="344" t="s">
        <v>987</v>
      </c>
    </row>
    <row r="40" spans="1:5" ht="157.5" x14ac:dyDescent="0.25">
      <c r="A40" s="346" t="s">
        <v>983</v>
      </c>
      <c r="B40" s="15" t="s">
        <v>905</v>
      </c>
      <c r="C40" s="333" t="s">
        <v>988</v>
      </c>
      <c r="D40" s="333" t="s">
        <v>989</v>
      </c>
      <c r="E40" s="345">
        <v>43366</v>
      </c>
    </row>
    <row r="41" spans="1:5" ht="47.25" x14ac:dyDescent="0.25">
      <c r="A41" s="346" t="s">
        <v>990</v>
      </c>
      <c r="B41" s="15" t="s">
        <v>909</v>
      </c>
      <c r="C41" s="333" t="s">
        <v>991</v>
      </c>
      <c r="D41" s="333" t="s">
        <v>992</v>
      </c>
      <c r="E41" s="344" t="s">
        <v>993</v>
      </c>
    </row>
    <row r="42" spans="1:5" ht="47.25" x14ac:dyDescent="0.25">
      <c r="A42" s="346" t="s">
        <v>990</v>
      </c>
      <c r="B42" s="15" t="s">
        <v>955</v>
      </c>
      <c r="C42" s="333" t="s">
        <v>994</v>
      </c>
      <c r="D42" s="333" t="s">
        <v>995</v>
      </c>
      <c r="E42" s="344" t="s">
        <v>951</v>
      </c>
    </row>
    <row r="43" spans="1:5" ht="47.25" x14ac:dyDescent="0.25">
      <c r="A43" s="346" t="s">
        <v>990</v>
      </c>
      <c r="B43" s="15" t="s">
        <v>955</v>
      </c>
      <c r="C43" s="333" t="s">
        <v>996</v>
      </c>
      <c r="D43" s="333" t="s">
        <v>997</v>
      </c>
      <c r="E43" s="344" t="s">
        <v>998</v>
      </c>
    </row>
    <row r="44" spans="1:5" ht="94.5" x14ac:dyDescent="0.25">
      <c r="A44" s="346" t="s">
        <v>990</v>
      </c>
      <c r="B44" s="15" t="s">
        <v>918</v>
      </c>
      <c r="C44" s="333" t="s">
        <v>999</v>
      </c>
      <c r="D44" s="333" t="s">
        <v>1000</v>
      </c>
      <c r="E44" s="345">
        <v>43412</v>
      </c>
    </row>
    <row r="45" spans="1:5" ht="47.25" x14ac:dyDescent="0.25">
      <c r="A45" s="346" t="s">
        <v>990</v>
      </c>
      <c r="B45" s="15" t="s">
        <v>948</v>
      </c>
      <c r="C45" s="333" t="s">
        <v>1001</v>
      </c>
      <c r="D45" s="333" t="s">
        <v>1002</v>
      </c>
      <c r="E45" s="344" t="s">
        <v>1003</v>
      </c>
    </row>
    <row r="46" spans="1:5" ht="47.25" x14ac:dyDescent="0.25">
      <c r="A46" s="346" t="s">
        <v>1004</v>
      </c>
      <c r="B46" s="15" t="s">
        <v>959</v>
      </c>
      <c r="C46" s="333" t="s">
        <v>1005</v>
      </c>
      <c r="D46" s="333" t="s">
        <v>1006</v>
      </c>
      <c r="E46" s="344" t="s">
        <v>1007</v>
      </c>
    </row>
    <row r="47" spans="1:5" ht="31.5" x14ac:dyDescent="0.25">
      <c r="A47" s="346" t="s">
        <v>1004</v>
      </c>
      <c r="B47" s="15" t="s">
        <v>945</v>
      </c>
      <c r="C47" s="333" t="s">
        <v>1008</v>
      </c>
      <c r="D47" s="333" t="s">
        <v>1009</v>
      </c>
      <c r="E47" s="345">
        <v>43269</v>
      </c>
    </row>
    <row r="48" spans="1:5" ht="126" x14ac:dyDescent="0.25">
      <c r="A48" s="346" t="s">
        <v>1004</v>
      </c>
      <c r="B48" s="15" t="s">
        <v>952</v>
      </c>
      <c r="C48" s="333" t="s">
        <v>1010</v>
      </c>
      <c r="D48" s="333" t="s">
        <v>1011</v>
      </c>
      <c r="E48" s="345">
        <v>43237</v>
      </c>
    </row>
    <row r="49" spans="1:5" ht="47.25" x14ac:dyDescent="0.25">
      <c r="A49" s="346" t="s">
        <v>1012</v>
      </c>
      <c r="B49" s="15" t="s">
        <v>909</v>
      </c>
      <c r="C49" s="333" t="s">
        <v>1013</v>
      </c>
      <c r="D49" s="333" t="s">
        <v>1014</v>
      </c>
      <c r="E49" s="345">
        <v>43223</v>
      </c>
    </row>
    <row r="50" spans="1:5" ht="47.25" x14ac:dyDescent="0.25">
      <c r="A50" s="346" t="s">
        <v>1015</v>
      </c>
      <c r="B50" s="15" t="s">
        <v>959</v>
      </c>
      <c r="C50" s="333" t="s">
        <v>1016</v>
      </c>
      <c r="D50" s="337" t="s">
        <v>1017</v>
      </c>
      <c r="E50" s="344">
        <v>2018</v>
      </c>
    </row>
    <row r="51" spans="1:5" ht="63" x14ac:dyDescent="0.25">
      <c r="A51" s="346" t="s">
        <v>1015</v>
      </c>
      <c r="B51" s="15" t="s">
        <v>1018</v>
      </c>
      <c r="C51" s="333" t="s">
        <v>1019</v>
      </c>
      <c r="D51" s="333" t="s">
        <v>1020</v>
      </c>
      <c r="E51" s="344">
        <v>2018</v>
      </c>
    </row>
    <row r="52" spans="1:5" ht="78.75" x14ac:dyDescent="0.25">
      <c r="A52" s="346" t="s">
        <v>1015</v>
      </c>
      <c r="B52" s="15" t="s">
        <v>1018</v>
      </c>
      <c r="C52" s="333" t="s">
        <v>1021</v>
      </c>
      <c r="D52" s="333" t="s">
        <v>1022</v>
      </c>
      <c r="E52" s="344">
        <v>2018</v>
      </c>
    </row>
    <row r="53" spans="1:5" ht="63" x14ac:dyDescent="0.25">
      <c r="A53" s="346" t="s">
        <v>1015</v>
      </c>
      <c r="B53" s="15" t="s">
        <v>1018</v>
      </c>
      <c r="C53" s="333" t="s">
        <v>1023</v>
      </c>
      <c r="D53" s="333" t="s">
        <v>1022</v>
      </c>
      <c r="E53" s="344">
        <v>2018</v>
      </c>
    </row>
    <row r="54" spans="1:5" ht="63" x14ac:dyDescent="0.25">
      <c r="A54" s="346" t="s">
        <v>1015</v>
      </c>
      <c r="B54" s="15" t="s">
        <v>1018</v>
      </c>
      <c r="C54" s="333" t="s">
        <v>1024</v>
      </c>
      <c r="D54" s="333" t="s">
        <v>1022</v>
      </c>
      <c r="E54" s="344">
        <v>2018</v>
      </c>
    </row>
    <row r="55" spans="1:5" ht="78.75" x14ac:dyDescent="0.25">
      <c r="A55" s="346" t="s">
        <v>1015</v>
      </c>
      <c r="B55" s="15" t="s">
        <v>1018</v>
      </c>
      <c r="C55" s="333" t="s">
        <v>1025</v>
      </c>
      <c r="D55" s="333" t="s">
        <v>1020</v>
      </c>
      <c r="E55" s="344">
        <v>2018</v>
      </c>
    </row>
    <row r="56" spans="1:5" ht="47.25" x14ac:dyDescent="0.25">
      <c r="A56" s="346" t="s">
        <v>1015</v>
      </c>
      <c r="B56" s="15" t="s">
        <v>1018</v>
      </c>
      <c r="C56" s="333" t="s">
        <v>1026</v>
      </c>
      <c r="D56" s="333" t="s">
        <v>1020</v>
      </c>
      <c r="E56" s="344">
        <v>2018</v>
      </c>
    </row>
    <row r="57" spans="1:5" ht="47.25" x14ac:dyDescent="0.25">
      <c r="A57" s="346" t="s">
        <v>1015</v>
      </c>
      <c r="B57" s="15" t="s">
        <v>1018</v>
      </c>
      <c r="C57" s="333" t="s">
        <v>1027</v>
      </c>
      <c r="D57" s="333" t="s">
        <v>1028</v>
      </c>
      <c r="E57" s="344">
        <v>2018</v>
      </c>
    </row>
    <row r="58" spans="1:5" ht="31.5" x14ac:dyDescent="0.25">
      <c r="A58" s="346" t="s">
        <v>1015</v>
      </c>
      <c r="B58" s="15" t="s">
        <v>1018</v>
      </c>
      <c r="C58" s="333" t="s">
        <v>1029</v>
      </c>
      <c r="D58" s="333" t="s">
        <v>1028</v>
      </c>
      <c r="E58" s="344">
        <v>2018</v>
      </c>
    </row>
    <row r="59" spans="1:5" ht="204.75" x14ac:dyDescent="0.25">
      <c r="A59" s="346" t="s">
        <v>1015</v>
      </c>
      <c r="B59" s="15" t="s">
        <v>905</v>
      </c>
      <c r="C59" s="333" t="s">
        <v>1030</v>
      </c>
      <c r="D59" s="333" t="s">
        <v>1031</v>
      </c>
      <c r="E59" s="345">
        <v>43405</v>
      </c>
    </row>
    <row r="60" spans="1:5" ht="157.5" x14ac:dyDescent="0.25">
      <c r="A60" s="346" t="s">
        <v>1015</v>
      </c>
      <c r="B60" s="15" t="s">
        <v>905</v>
      </c>
      <c r="C60" s="333" t="s">
        <v>1032</v>
      </c>
      <c r="D60" s="333" t="s">
        <v>1033</v>
      </c>
      <c r="E60" s="345">
        <v>43404</v>
      </c>
    </row>
    <row r="61" spans="1:5" ht="63" x14ac:dyDescent="0.25">
      <c r="A61" s="346" t="s">
        <v>1034</v>
      </c>
      <c r="B61" s="15" t="s">
        <v>1035</v>
      </c>
      <c r="C61" s="333" t="s">
        <v>1036</v>
      </c>
      <c r="D61" s="333" t="s">
        <v>920</v>
      </c>
      <c r="E61" s="345">
        <v>43432</v>
      </c>
    </row>
    <row r="62" spans="1:5" ht="47.25" x14ac:dyDescent="0.25">
      <c r="A62" s="346" t="s">
        <v>1034</v>
      </c>
      <c r="B62" s="15" t="s">
        <v>1035</v>
      </c>
      <c r="C62" s="333" t="s">
        <v>1037</v>
      </c>
      <c r="D62" s="333" t="s">
        <v>920</v>
      </c>
      <c r="E62" s="345">
        <v>43397</v>
      </c>
    </row>
    <row r="63" spans="1:5" ht="31.5" x14ac:dyDescent="0.25">
      <c r="A63" s="346" t="s">
        <v>1034</v>
      </c>
      <c r="B63" s="15" t="s">
        <v>1035</v>
      </c>
      <c r="C63" s="333" t="s">
        <v>1038</v>
      </c>
      <c r="D63" s="333" t="s">
        <v>920</v>
      </c>
      <c r="E63" s="345">
        <v>43264</v>
      </c>
    </row>
    <row r="64" spans="1:5" ht="31.5" x14ac:dyDescent="0.25">
      <c r="A64" s="346" t="s">
        <v>1034</v>
      </c>
      <c r="B64" s="15" t="s">
        <v>1035</v>
      </c>
      <c r="C64" s="333" t="s">
        <v>1039</v>
      </c>
      <c r="D64" s="333" t="s">
        <v>920</v>
      </c>
      <c r="E64" s="345">
        <v>43243</v>
      </c>
    </row>
    <row r="65" spans="1:5" ht="63" x14ac:dyDescent="0.25">
      <c r="A65" s="346" t="s">
        <v>1034</v>
      </c>
      <c r="B65" s="15" t="s">
        <v>1035</v>
      </c>
      <c r="C65" s="333" t="s">
        <v>1040</v>
      </c>
      <c r="D65" s="333" t="s">
        <v>1041</v>
      </c>
      <c r="E65" s="344" t="s">
        <v>1042</v>
      </c>
    </row>
    <row r="66" spans="1:5" ht="31.5" x14ac:dyDescent="0.25">
      <c r="A66" s="346" t="s">
        <v>1043</v>
      </c>
      <c r="B66" s="15" t="s">
        <v>1044</v>
      </c>
      <c r="C66" s="333" t="s">
        <v>1045</v>
      </c>
      <c r="D66" s="17" t="s">
        <v>1046</v>
      </c>
      <c r="E66" s="344" t="s">
        <v>1047</v>
      </c>
    </row>
    <row r="67" spans="1:5" ht="47.25" x14ac:dyDescent="0.25">
      <c r="A67" s="346" t="s">
        <v>1043</v>
      </c>
      <c r="B67" s="15" t="s">
        <v>952</v>
      </c>
      <c r="C67" s="333" t="s">
        <v>1048</v>
      </c>
      <c r="D67" s="333" t="s">
        <v>1049</v>
      </c>
      <c r="E67" s="343">
        <v>43234</v>
      </c>
    </row>
    <row r="68" spans="1:5" ht="31.5" x14ac:dyDescent="0.25">
      <c r="A68" s="346" t="s">
        <v>1050</v>
      </c>
      <c r="B68" s="15" t="s">
        <v>1044</v>
      </c>
      <c r="C68" s="333" t="s">
        <v>1051</v>
      </c>
      <c r="D68" s="333" t="s">
        <v>1052</v>
      </c>
      <c r="E68" s="344" t="s">
        <v>1053</v>
      </c>
    </row>
    <row r="69" spans="1:5" ht="31.5" x14ac:dyDescent="0.25">
      <c r="A69" s="346" t="s">
        <v>1054</v>
      </c>
      <c r="B69" s="15" t="s">
        <v>945</v>
      </c>
      <c r="C69" s="333" t="s">
        <v>1055</v>
      </c>
      <c r="D69" s="333" t="s">
        <v>1056</v>
      </c>
      <c r="E69" s="345">
        <v>43322</v>
      </c>
    </row>
    <row r="70" spans="1:5" ht="47.25" x14ac:dyDescent="0.25">
      <c r="A70" s="346" t="s">
        <v>1057</v>
      </c>
      <c r="B70" s="15" t="s">
        <v>945</v>
      </c>
      <c r="C70" s="333" t="s">
        <v>1058</v>
      </c>
      <c r="D70" s="333" t="s">
        <v>1059</v>
      </c>
      <c r="E70" s="345">
        <v>43387</v>
      </c>
    </row>
    <row r="71" spans="1:5" ht="47.25" x14ac:dyDescent="0.25">
      <c r="A71" s="346" t="s">
        <v>1060</v>
      </c>
      <c r="B71" s="15" t="s">
        <v>909</v>
      </c>
      <c r="C71" s="333" t="s">
        <v>1061</v>
      </c>
      <c r="D71" s="333" t="s">
        <v>1062</v>
      </c>
      <c r="E71" s="344" t="s">
        <v>1063</v>
      </c>
    </row>
    <row r="72" spans="1:5" ht="47.25" x14ac:dyDescent="0.25">
      <c r="A72" s="346" t="s">
        <v>1060</v>
      </c>
      <c r="B72" s="15" t="s">
        <v>955</v>
      </c>
      <c r="C72" s="333" t="s">
        <v>1064</v>
      </c>
      <c r="D72" s="333" t="s">
        <v>1065</v>
      </c>
      <c r="E72" s="344" t="s">
        <v>1066</v>
      </c>
    </row>
    <row r="73" spans="1:5" ht="31.5" x14ac:dyDescent="0.25">
      <c r="A73" s="346" t="s">
        <v>1067</v>
      </c>
      <c r="B73" s="15" t="s">
        <v>955</v>
      </c>
      <c r="C73" s="333" t="s">
        <v>1068</v>
      </c>
      <c r="D73" s="347" t="s">
        <v>1069</v>
      </c>
      <c r="E73" s="345">
        <v>43419</v>
      </c>
    </row>
    <row r="74" spans="1:5" ht="78.75" x14ac:dyDescent="0.25">
      <c r="A74" s="346" t="s">
        <v>1067</v>
      </c>
      <c r="B74" s="15" t="s">
        <v>905</v>
      </c>
      <c r="C74" s="333" t="s">
        <v>1070</v>
      </c>
      <c r="D74" s="333" t="s">
        <v>1071</v>
      </c>
      <c r="E74" s="345">
        <v>43461</v>
      </c>
    </row>
    <row r="75" spans="1:5" ht="157.5" x14ac:dyDescent="0.25">
      <c r="A75" s="346" t="s">
        <v>1072</v>
      </c>
      <c r="B75" s="15" t="s">
        <v>918</v>
      </c>
      <c r="C75" s="333" t="s">
        <v>1073</v>
      </c>
      <c r="D75" s="333" t="s">
        <v>920</v>
      </c>
      <c r="E75" s="345">
        <v>43448</v>
      </c>
    </row>
    <row r="76" spans="1:5" ht="78.75" x14ac:dyDescent="0.25">
      <c r="A76" s="346" t="s">
        <v>1074</v>
      </c>
      <c r="B76" s="15" t="s">
        <v>905</v>
      </c>
      <c r="C76" s="333" t="s">
        <v>1075</v>
      </c>
      <c r="D76" s="333" t="s">
        <v>1076</v>
      </c>
      <c r="E76" s="345">
        <v>43213</v>
      </c>
    </row>
    <row r="77" spans="1:5" ht="110.25" x14ac:dyDescent="0.25">
      <c r="A77" s="346" t="s">
        <v>1074</v>
      </c>
      <c r="B77" s="15" t="s">
        <v>905</v>
      </c>
      <c r="C77" s="333" t="s">
        <v>1077</v>
      </c>
      <c r="D77" s="333" t="s">
        <v>1076</v>
      </c>
      <c r="E77" s="345">
        <v>43424</v>
      </c>
    </row>
  </sheetData>
  <mergeCells count="1">
    <mergeCell ref="A1:E1"/>
  </mergeCells>
  <pageMargins left="0.7" right="0.7" top="0.75" bottom="0.75" header="0.3" footer="0.3"/>
  <pageSetup paperSize="9" fitToHeight="0" orientation="landscape" horizontalDpi="4294967295" verticalDpi="4294967295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10" zoomScale="60" zoomScaleNormal="100" workbookViewId="0">
      <selection activeCell="A10" sqref="A10"/>
    </sheetView>
  </sheetViews>
  <sheetFormatPr defaultRowHeight="15.75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8C1E7D131245459CDBF9AC4B705096" ma:contentTypeVersion="0" ma:contentTypeDescription="Umožňuje vytvoriť nový dokument." ma:contentTypeScope="" ma:versionID="b041d55f5641a4b423cfb2c47dec86a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ae51b23ceac873071d642d5069d117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0E4545-BAD6-469B-9218-C04FA07708F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EB91AD4-7E00-4272-9828-71C5A0FDEB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0E5DD19-53CA-4759-8263-5958EF8713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27</vt:i4>
      </vt:variant>
      <vt:variant>
        <vt:lpstr>Pomenované rozsahy</vt:lpstr>
      </vt:variant>
      <vt:variant>
        <vt:i4>7</vt:i4>
      </vt:variant>
    </vt:vector>
  </HeadingPairs>
  <TitlesOfParts>
    <vt:vector size="34" baseType="lpstr">
      <vt:lpstr>titulná strana</vt:lpstr>
      <vt:lpstr>zoznam tabuliek</vt:lpstr>
      <vt:lpstr>T1 počet študentov</vt:lpstr>
      <vt:lpstr>T1a vývoj počtu študentov</vt:lpstr>
      <vt:lpstr>T2 počet absolventov</vt:lpstr>
      <vt:lpstr>T3a - I.stupeň prijatia</vt:lpstr>
      <vt:lpstr>T3B - II. stupeň prijatia</vt:lpstr>
      <vt:lpstr>T3C - III stupeň prijatia</vt:lpstr>
      <vt:lpstr>T4 štruktúra platiacich</vt:lpstr>
      <vt:lpstr>T5 - úspešnosť štúdia</vt:lpstr>
      <vt:lpstr>T6 mobility študenti</vt:lpstr>
      <vt:lpstr>T7 profesori</vt:lpstr>
      <vt:lpstr>T8 docenti</vt:lpstr>
      <vt:lpstr>T9 výberové konania</vt:lpstr>
      <vt:lpstr>T10 kvalif. štruktúra učiteľov</vt:lpstr>
      <vt:lpstr>T11 mobility zam</vt:lpstr>
      <vt:lpstr>T12 záverečné práce</vt:lpstr>
      <vt:lpstr>T13 publ činnosť</vt:lpstr>
      <vt:lpstr>T14 umel.cinnost</vt:lpstr>
      <vt:lpstr>T15 štud.program - ŠP</vt:lpstr>
      <vt:lpstr>T16 pozastavene, odňaté ŠP</vt:lpstr>
      <vt:lpstr>17 HI konania</vt:lpstr>
      <vt:lpstr>18 HI pozastavene, odňatie </vt:lpstr>
      <vt:lpstr>T19 Výskumné projekty</vt:lpstr>
      <vt:lpstr>T20 Ostatné (nevýsk.) projekty</vt:lpstr>
      <vt:lpstr>T21 umelecká činnosť</vt:lpstr>
      <vt:lpstr>skratky</vt:lpstr>
      <vt:lpstr>'17 HI konania'!Oblasť_tlače</vt:lpstr>
      <vt:lpstr>'18 HI pozastavene, odňatie '!Oblasť_tlače</vt:lpstr>
      <vt:lpstr>'T12 záverečné práce'!Oblasť_tlače</vt:lpstr>
      <vt:lpstr>'T20 Ostatné (nevýsk.) projekty'!Oblasť_tlače</vt:lpstr>
      <vt:lpstr>'T3a - I.stupeň prijatia'!Oblasť_tlače</vt:lpstr>
      <vt:lpstr>'T3C - III stupeň prijatia'!Oblasť_tlače</vt:lpstr>
      <vt:lpstr>'T9 výberové konania'!Oblasť_tlače</vt:lpstr>
    </vt:vector>
  </TitlesOfParts>
  <Company>MŠSR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Jurkovič</dc:creator>
  <cp:lastModifiedBy>Používateľ systému Windows</cp:lastModifiedBy>
  <cp:lastPrinted>2019-05-20T08:28:27Z</cp:lastPrinted>
  <dcterms:created xsi:type="dcterms:W3CDTF">2010-01-11T10:19:31Z</dcterms:created>
  <dcterms:modified xsi:type="dcterms:W3CDTF">2019-05-29T06:11:35Z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0x010100DF8C1E7D131245459CDBF9AC4B705096</vt:lpwstr>
  </property>
</Properties>
</file>