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Osobný Počítač\Desktop\VS ukf 2023-final\"/>
    </mc:Choice>
  </mc:AlternateContent>
  <bookViews>
    <workbookView xWindow="0" yWindow="0" windowWidth="28800" windowHeight="12330" tabRatio="1000" firstSheet="2" activeTab="2"/>
  </bookViews>
  <sheets>
    <sheet name="titulná strana" sheetId="37" r:id="rId1"/>
    <sheet name="zoznam tabuliek" sheetId="38" r:id="rId2"/>
    <sheet name="T1 počet študentov" sheetId="41" r:id="rId3"/>
    <sheet name="T1a vývoj počtu študentov" sheetId="7" r:id="rId4"/>
    <sheet name="T2 počet absolventov" sheetId="2" r:id="rId5"/>
    <sheet name="T3a - I.stupeň prijatia" sheetId="4" r:id="rId6"/>
    <sheet name="T3B - II. stupeň prijatia" sheetId="5" r:id="rId7"/>
    <sheet name="T3C - III stupeň prijatia" sheetId="6" r:id="rId8"/>
    <sheet name="T4 štruktúra platiacich" sheetId="3" r:id="rId9"/>
    <sheet name="T5 - úspešnosť štúdia" sheetId="36" r:id="rId10"/>
    <sheet name="T6 mobility študenti" sheetId="15" r:id="rId11"/>
    <sheet name="T7 profesori" sheetId="21" r:id="rId12"/>
    <sheet name="T8 docenti" sheetId="20" r:id="rId13"/>
    <sheet name="T9 výberové konania" sheetId="19" r:id="rId14"/>
    <sheet name="T10 kvalif. štruktúra učiteľov" sheetId="13" r:id="rId15"/>
    <sheet name="T11 mobility zam" sheetId="16" r:id="rId16"/>
    <sheet name="T12 záverečné práce" sheetId="18" r:id="rId17"/>
    <sheet name="T13 publ činnosť" sheetId="40" r:id="rId18"/>
    <sheet name="T14 umel.cinnosť" sheetId="39" r:id="rId19"/>
    <sheet name="T15 štud.program - ŠP" sheetId="22" r:id="rId20"/>
    <sheet name="T16 odňaté ŠP" sheetId="27" r:id="rId21"/>
    <sheet name="17 HI konania" sheetId="30" r:id="rId22"/>
    <sheet name="18 HI odňatie " sheetId="31" r:id="rId23"/>
    <sheet name="T19 Výskumné projekty" sheetId="34" r:id="rId24"/>
    <sheet name="T20 Ostatné (nevýsk.) projekty" sheetId="35" r:id="rId25"/>
    <sheet name="T21 umelecká činnosť" sheetId="28" r:id="rId26"/>
    <sheet name="T22 odoberanie titulov" sheetId="42" r:id="rId27"/>
    <sheet name="skratky" sheetId="29" r:id="rId28"/>
  </sheets>
  <definedNames>
    <definedName name="_xlnm.Print_Area" localSheetId="21">'17 HI konania'!$A$1:$B$15</definedName>
    <definedName name="_xlnm.Print_Area" localSheetId="22">'18 HI odňatie '!$A$1:$C$8</definedName>
    <definedName name="_xlnm.Print_Area" localSheetId="16">'T12 záverečné práce'!$A$1:$K$8</definedName>
    <definedName name="_xlnm.Print_Area" localSheetId="24">'T20 Ostatné (nevýsk.) projekty'!$A$1:$L$42</definedName>
    <definedName name="_xlnm.Print_Area" localSheetId="26">'T22 odoberanie titulov'!$B$1:$R$11</definedName>
    <definedName name="_xlnm.Print_Area" localSheetId="5">'T3a - I.stupeň prijatia'!$A$1:$J$94</definedName>
    <definedName name="_xlnm.Print_Area" localSheetId="7">'T3C - III stupeň prijatia'!$A$1:$J$47</definedName>
    <definedName name="_xlnm.Print_Area" localSheetId="13">'T9 výberové konania'!$A$1:$I$21</definedName>
  </definedNames>
  <calcPr calcId="162913"/>
</workbook>
</file>

<file path=xl/calcChain.xml><?xml version="1.0" encoding="utf-8"?>
<calcChain xmlns="http://schemas.openxmlformats.org/spreadsheetml/2006/main">
  <c r="K20" i="15" l="1"/>
  <c r="J20" i="15"/>
  <c r="I20" i="15"/>
  <c r="H20" i="15"/>
  <c r="G20" i="15"/>
  <c r="F20" i="15"/>
  <c r="E20" i="15"/>
  <c r="D20" i="15"/>
  <c r="C20" i="15"/>
  <c r="B20" i="15"/>
  <c r="K10" i="15"/>
  <c r="K22" i="15" s="1"/>
  <c r="K23" i="15" s="1"/>
  <c r="J10" i="15"/>
  <c r="J22" i="15" s="1"/>
  <c r="J23" i="15" s="1"/>
  <c r="I10" i="15"/>
  <c r="H10" i="15"/>
  <c r="G10" i="15"/>
  <c r="G22" i="15" s="1"/>
  <c r="G23" i="15" s="1"/>
  <c r="F10" i="15"/>
  <c r="F22" i="15" s="1"/>
  <c r="F23" i="15" s="1"/>
  <c r="E10" i="15"/>
  <c r="E22" i="15" s="1"/>
  <c r="E23" i="15" s="1"/>
  <c r="D10" i="15"/>
  <c r="D22" i="15" s="1"/>
  <c r="D23" i="15" s="1"/>
  <c r="C10" i="15"/>
  <c r="C22" i="15" s="1"/>
  <c r="C23" i="15" s="1"/>
  <c r="B10" i="15"/>
  <c r="B22" i="15" s="1"/>
  <c r="B23" i="15" s="1"/>
  <c r="H22" i="15" l="1"/>
  <c r="H23" i="15" s="1"/>
  <c r="I22" i="15"/>
  <c r="I23" i="15" s="1"/>
  <c r="M9" i="40" l="1"/>
  <c r="Q4" i="40"/>
  <c r="G24" i="16" l="1"/>
  <c r="G25" i="16" s="1"/>
  <c r="F24" i="16"/>
  <c r="F25" i="16" s="1"/>
  <c r="K22" i="16"/>
  <c r="J22" i="16"/>
  <c r="I22" i="16"/>
  <c r="I24" i="16" s="1"/>
  <c r="I25" i="16" s="1"/>
  <c r="H22" i="16"/>
  <c r="H24" i="16" s="1"/>
  <c r="H25" i="16" s="1"/>
  <c r="G22" i="16"/>
  <c r="F22" i="16"/>
  <c r="E22" i="16"/>
  <c r="D22" i="16"/>
  <c r="C22" i="16"/>
  <c r="B22" i="16"/>
  <c r="K11" i="16"/>
  <c r="K24" i="16" s="1"/>
  <c r="K25" i="16" s="1"/>
  <c r="J11" i="16"/>
  <c r="J24" i="16" s="1"/>
  <c r="J25" i="16" s="1"/>
  <c r="I11" i="16"/>
  <c r="H11" i="16"/>
  <c r="G11" i="16"/>
  <c r="F11" i="16"/>
  <c r="E11" i="16"/>
  <c r="E24" i="16" s="1"/>
  <c r="E25" i="16" s="1"/>
  <c r="D11" i="16"/>
  <c r="D24" i="16" s="1"/>
  <c r="D25" i="16" s="1"/>
  <c r="C11" i="16"/>
  <c r="C24" i="16" s="1"/>
  <c r="C25" i="16" s="1"/>
  <c r="B11" i="16"/>
  <c r="B24" i="16" s="1"/>
  <c r="B25" i="16" s="1"/>
  <c r="B14" i="13" l="1"/>
  <c r="L13" i="13"/>
  <c r="C13" i="13"/>
  <c r="M9" i="13"/>
  <c r="M13" i="13" s="1"/>
  <c r="L9" i="13"/>
  <c r="K9" i="13"/>
  <c r="J9" i="13"/>
  <c r="J13" i="13" s="1"/>
  <c r="I9" i="13"/>
  <c r="I13" i="13" s="1"/>
  <c r="G9" i="13"/>
  <c r="G13" i="13" s="1"/>
  <c r="F9" i="13"/>
  <c r="F13" i="13" s="1"/>
  <c r="E9" i="13"/>
  <c r="E13" i="13" s="1"/>
  <c r="D9" i="13"/>
  <c r="D13" i="13" s="1"/>
  <c r="C9" i="13"/>
  <c r="H8" i="13"/>
  <c r="B8" i="13"/>
  <c r="H7" i="13"/>
  <c r="B7" i="13"/>
  <c r="H6" i="13"/>
  <c r="B6" i="13"/>
  <c r="H5" i="13"/>
  <c r="B5" i="13"/>
  <c r="H4" i="13"/>
  <c r="B4" i="13"/>
  <c r="B21" i="19"/>
  <c r="C12" i="19"/>
  <c r="B12" i="19"/>
  <c r="I6" i="19"/>
  <c r="H6" i="19"/>
  <c r="G6" i="19"/>
  <c r="F6" i="19"/>
  <c r="E6" i="19"/>
  <c r="D6" i="19"/>
  <c r="B6" i="19"/>
  <c r="C6" i="19" s="1"/>
  <c r="B9" i="13" l="1"/>
  <c r="K13" i="13"/>
  <c r="H9" i="13"/>
  <c r="L10" i="13" s="1"/>
  <c r="L14" i="13" s="1"/>
  <c r="G10" i="13" l="1"/>
  <c r="G14" i="13" s="1"/>
  <c r="B13" i="13"/>
  <c r="F10" i="13"/>
  <c r="F14" i="13" s="1"/>
  <c r="E10" i="13"/>
  <c r="E14" i="13" s="1"/>
  <c r="D10" i="13"/>
  <c r="D14" i="13" s="1"/>
  <c r="C10" i="13"/>
  <c r="C14" i="13" s="1"/>
  <c r="H13" i="13"/>
  <c r="H10" i="13"/>
  <c r="H14" i="13" s="1"/>
  <c r="I10" i="13"/>
  <c r="I14" i="13" s="1"/>
  <c r="K10" i="13"/>
  <c r="K14" i="13" s="1"/>
  <c r="J10" i="13"/>
  <c r="J14" i="13" s="1"/>
  <c r="M10" i="13"/>
  <c r="M14" i="13" s="1"/>
  <c r="J133" i="34" l="1"/>
  <c r="E10" i="39"/>
  <c r="D10" i="39"/>
  <c r="C10" i="39"/>
  <c r="B10" i="39"/>
  <c r="P10" i="40"/>
  <c r="O10" i="40"/>
  <c r="N10" i="40"/>
  <c r="M10" i="40"/>
  <c r="L10" i="40"/>
  <c r="K10" i="40"/>
  <c r="J10" i="40"/>
  <c r="I10" i="40"/>
  <c r="H10" i="40"/>
  <c r="G10" i="40"/>
  <c r="F10" i="40"/>
  <c r="E10" i="40"/>
  <c r="D10" i="40"/>
  <c r="C10" i="40"/>
  <c r="B10" i="40"/>
  <c r="Q10" i="40"/>
  <c r="I9" i="3" l="1"/>
  <c r="K4" i="41" l="1"/>
  <c r="L4" i="41"/>
  <c r="K5" i="41"/>
  <c r="L5" i="41"/>
  <c r="K6" i="41"/>
  <c r="L6" i="41"/>
  <c r="C7" i="41"/>
  <c r="D7" i="41"/>
  <c r="E7" i="41"/>
  <c r="F7" i="41"/>
  <c r="G7" i="41"/>
  <c r="H7" i="41"/>
  <c r="I7" i="41"/>
  <c r="J7" i="41"/>
  <c r="K8" i="41"/>
  <c r="L8" i="41"/>
  <c r="K9" i="41"/>
  <c r="L9" i="41"/>
  <c r="K10" i="41"/>
  <c r="L10" i="41"/>
  <c r="C11" i="41"/>
  <c r="D11" i="41"/>
  <c r="E11" i="41"/>
  <c r="F11" i="41"/>
  <c r="G11" i="41"/>
  <c r="H11" i="41"/>
  <c r="I11" i="41"/>
  <c r="J11" i="41"/>
  <c r="K12" i="41"/>
  <c r="L12" i="41"/>
  <c r="K13" i="41"/>
  <c r="L13" i="41"/>
  <c r="K14" i="41"/>
  <c r="L14" i="41"/>
  <c r="C15" i="41"/>
  <c r="D15" i="41"/>
  <c r="E15" i="41"/>
  <c r="F15" i="41"/>
  <c r="G15" i="41"/>
  <c r="H15" i="41"/>
  <c r="I15" i="41"/>
  <c r="J15" i="41"/>
  <c r="K16" i="41"/>
  <c r="L16" i="41"/>
  <c r="K17" i="41"/>
  <c r="L17" i="41"/>
  <c r="K18" i="41"/>
  <c r="L18" i="41"/>
  <c r="C19" i="41"/>
  <c r="D19" i="41"/>
  <c r="E19" i="41"/>
  <c r="F19" i="41"/>
  <c r="G19" i="41"/>
  <c r="H19" i="41"/>
  <c r="I19" i="41"/>
  <c r="J19" i="41"/>
  <c r="K20" i="41"/>
  <c r="L20" i="41"/>
  <c r="K21" i="41"/>
  <c r="L21" i="41"/>
  <c r="K22" i="41"/>
  <c r="L22" i="41"/>
  <c r="C23" i="41"/>
  <c r="D23" i="41"/>
  <c r="E23" i="41"/>
  <c r="F23" i="41"/>
  <c r="G23" i="41"/>
  <c r="H23" i="41"/>
  <c r="I23" i="41"/>
  <c r="J23" i="41"/>
  <c r="K23" i="41" l="1"/>
  <c r="L19" i="41"/>
  <c r="L7" i="41"/>
  <c r="K15" i="41"/>
  <c r="K7" i="41"/>
  <c r="L23" i="41"/>
  <c r="L15" i="41"/>
  <c r="K11" i="41"/>
  <c r="L11" i="41"/>
  <c r="K19" i="41"/>
  <c r="F18" i="3" l="1"/>
  <c r="F17" i="3"/>
  <c r="F16" i="3"/>
  <c r="F15" i="3"/>
  <c r="F14" i="3"/>
  <c r="F9" i="3"/>
  <c r="F19" i="3" l="1"/>
  <c r="C7" i="18" l="1"/>
  <c r="D7" i="18"/>
  <c r="E7" i="18"/>
  <c r="G23" i="2" l="1"/>
  <c r="H23" i="2"/>
  <c r="I23" i="2"/>
  <c r="J23" i="2"/>
  <c r="G19" i="2"/>
  <c r="H19" i="2"/>
  <c r="I19" i="2"/>
  <c r="J19" i="2"/>
  <c r="J15" i="2"/>
  <c r="G15" i="2"/>
  <c r="H15" i="2"/>
  <c r="I15" i="2"/>
  <c r="G11" i="2"/>
  <c r="H11" i="2"/>
  <c r="I11" i="2"/>
  <c r="J11" i="2"/>
  <c r="F23" i="2"/>
  <c r="K5" i="2"/>
  <c r="L5" i="2"/>
  <c r="K6" i="2"/>
  <c r="L6" i="2"/>
  <c r="K8" i="2"/>
  <c r="L8" i="2"/>
  <c r="K9" i="2"/>
  <c r="L9" i="2"/>
  <c r="K10" i="2"/>
  <c r="L10" i="2"/>
  <c r="K12" i="2"/>
  <c r="L12" i="2"/>
  <c r="K13" i="2"/>
  <c r="L13" i="2"/>
  <c r="K14" i="2"/>
  <c r="L14" i="2"/>
  <c r="K16" i="2"/>
  <c r="L16" i="2"/>
  <c r="K17" i="2"/>
  <c r="L17" i="2"/>
  <c r="K18" i="2"/>
  <c r="L18" i="2"/>
  <c r="K20" i="2"/>
  <c r="L20" i="2"/>
  <c r="K21" i="2"/>
  <c r="L21" i="2"/>
  <c r="K22" i="2"/>
  <c r="L22" i="2"/>
  <c r="G7" i="2"/>
  <c r="H7" i="2"/>
  <c r="I7" i="2"/>
  <c r="J7" i="2"/>
  <c r="L4" i="2"/>
  <c r="K4" i="2"/>
  <c r="I34" i="5" l="1"/>
  <c r="I66" i="4"/>
  <c r="H66" i="4"/>
  <c r="G66" i="4"/>
  <c r="F66" i="4"/>
  <c r="B7" i="7"/>
  <c r="B13" i="7"/>
  <c r="G18" i="7"/>
  <c r="F18" i="7"/>
  <c r="E18" i="7"/>
  <c r="D18" i="7"/>
  <c r="C18" i="7"/>
  <c r="B18" i="7"/>
  <c r="G17" i="7"/>
  <c r="F17" i="7"/>
  <c r="E17" i="7"/>
  <c r="D17" i="7"/>
  <c r="C17" i="7"/>
  <c r="B17" i="7"/>
  <c r="B16" i="7"/>
  <c r="C16" i="7"/>
  <c r="D16" i="7"/>
  <c r="E16" i="7"/>
  <c r="F16" i="7"/>
  <c r="G16" i="7"/>
  <c r="G13" i="7"/>
  <c r="G7" i="7"/>
  <c r="D7" i="7"/>
  <c r="G19" i="7" l="1"/>
  <c r="B19" i="7"/>
  <c r="E23" i="2" l="1"/>
  <c r="D23" i="2"/>
  <c r="L23" i="2" s="1"/>
  <c r="C23" i="2"/>
  <c r="F19" i="2"/>
  <c r="E19" i="2"/>
  <c r="D19" i="2"/>
  <c r="L19" i="2" s="1"/>
  <c r="C19" i="2"/>
  <c r="F15" i="2"/>
  <c r="E15" i="2"/>
  <c r="D15" i="2"/>
  <c r="C15" i="2"/>
  <c r="F11" i="2"/>
  <c r="E11" i="2"/>
  <c r="D11" i="2"/>
  <c r="L11" i="2" s="1"/>
  <c r="C11" i="2"/>
  <c r="D7" i="2"/>
  <c r="E7" i="2"/>
  <c r="F7" i="2"/>
  <c r="C7" i="2"/>
  <c r="F7" i="18"/>
  <c r="H7" i="18"/>
  <c r="K7" i="18"/>
  <c r="B7" i="18"/>
  <c r="F44" i="6"/>
  <c r="G44" i="6"/>
  <c r="H44" i="6"/>
  <c r="I44" i="6"/>
  <c r="F45" i="6"/>
  <c r="G45" i="6"/>
  <c r="H45" i="6"/>
  <c r="I45" i="6"/>
  <c r="I43" i="6"/>
  <c r="H43" i="6"/>
  <c r="G43" i="6"/>
  <c r="F43" i="6"/>
  <c r="F30" i="6"/>
  <c r="G30" i="6"/>
  <c r="H30" i="6"/>
  <c r="I30" i="6"/>
  <c r="F31" i="6"/>
  <c r="G31" i="6"/>
  <c r="H31" i="6"/>
  <c r="I31" i="6"/>
  <c r="F32" i="6"/>
  <c r="G32" i="6"/>
  <c r="H32" i="6"/>
  <c r="I32" i="6"/>
  <c r="F33" i="6"/>
  <c r="G33" i="6"/>
  <c r="H33" i="6"/>
  <c r="I33" i="6"/>
  <c r="F34" i="6"/>
  <c r="G34" i="6"/>
  <c r="H34" i="6"/>
  <c r="I34" i="6"/>
  <c r="F35" i="6"/>
  <c r="G35" i="6"/>
  <c r="H35" i="6"/>
  <c r="I35" i="6"/>
  <c r="F36" i="6"/>
  <c r="G36" i="6"/>
  <c r="H36" i="6"/>
  <c r="I36" i="6"/>
  <c r="F37" i="6"/>
  <c r="G37" i="6"/>
  <c r="H37" i="6"/>
  <c r="I37" i="6"/>
  <c r="F29" i="6"/>
  <c r="B46" i="6"/>
  <c r="C46" i="6"/>
  <c r="D46" i="6"/>
  <c r="E46" i="6"/>
  <c r="C38" i="6"/>
  <c r="D38" i="6"/>
  <c r="E38" i="6"/>
  <c r="B38" i="6"/>
  <c r="C25" i="6"/>
  <c r="D25" i="6"/>
  <c r="E25" i="6"/>
  <c r="F25" i="6"/>
  <c r="B25" i="6"/>
  <c r="C15" i="6"/>
  <c r="D15" i="6"/>
  <c r="E15" i="6"/>
  <c r="F15" i="6"/>
  <c r="B15" i="6"/>
  <c r="G20" i="6"/>
  <c r="H20" i="6"/>
  <c r="I20" i="6"/>
  <c r="J20" i="6"/>
  <c r="G21" i="6"/>
  <c r="H21" i="6"/>
  <c r="I21" i="6"/>
  <c r="J21" i="6"/>
  <c r="G22" i="6"/>
  <c r="H22" i="6"/>
  <c r="I22" i="6"/>
  <c r="J22" i="6"/>
  <c r="G23" i="6"/>
  <c r="H23" i="6"/>
  <c r="I23" i="6"/>
  <c r="J23" i="6"/>
  <c r="G24" i="6"/>
  <c r="H24" i="6"/>
  <c r="I24" i="6"/>
  <c r="J24" i="6"/>
  <c r="G5" i="6"/>
  <c r="H5" i="6"/>
  <c r="I5" i="6"/>
  <c r="J5" i="6"/>
  <c r="G6" i="6"/>
  <c r="H6" i="6"/>
  <c r="I6" i="6"/>
  <c r="J6" i="6"/>
  <c r="G7" i="6"/>
  <c r="H7" i="6"/>
  <c r="I7" i="6"/>
  <c r="J7" i="6"/>
  <c r="G8" i="6"/>
  <c r="H8" i="6"/>
  <c r="I8" i="6"/>
  <c r="J8" i="6"/>
  <c r="G9" i="6"/>
  <c r="H9" i="6"/>
  <c r="I9" i="6"/>
  <c r="J9" i="6"/>
  <c r="G10" i="6"/>
  <c r="H10" i="6"/>
  <c r="I10" i="6"/>
  <c r="J10" i="6"/>
  <c r="G11" i="6"/>
  <c r="H11" i="6"/>
  <c r="I11" i="6"/>
  <c r="J11" i="6"/>
  <c r="G12" i="6"/>
  <c r="H12" i="6"/>
  <c r="I12" i="6"/>
  <c r="J12" i="6"/>
  <c r="G13" i="6"/>
  <c r="H13" i="6"/>
  <c r="I13" i="6"/>
  <c r="J13" i="6"/>
  <c r="G14" i="6"/>
  <c r="H14" i="6"/>
  <c r="I14" i="6"/>
  <c r="J14" i="6"/>
  <c r="I29" i="6"/>
  <c r="H29" i="6"/>
  <c r="G29" i="6"/>
  <c r="J19" i="6"/>
  <c r="I19" i="6"/>
  <c r="H19" i="6"/>
  <c r="G19" i="6"/>
  <c r="J4" i="6"/>
  <c r="I4" i="6"/>
  <c r="H4" i="6"/>
  <c r="G4" i="6"/>
  <c r="F69" i="5"/>
  <c r="G69" i="5"/>
  <c r="H69" i="5"/>
  <c r="I69" i="5"/>
  <c r="F70" i="5"/>
  <c r="G70" i="5"/>
  <c r="H70" i="5"/>
  <c r="I70" i="5"/>
  <c r="F56" i="5"/>
  <c r="G56" i="5"/>
  <c r="H56" i="5"/>
  <c r="I56" i="5"/>
  <c r="F57" i="5"/>
  <c r="G57" i="5"/>
  <c r="H57" i="5"/>
  <c r="I57" i="5"/>
  <c r="F58" i="5"/>
  <c r="G58" i="5"/>
  <c r="H58" i="5"/>
  <c r="I58" i="5"/>
  <c r="F59" i="5"/>
  <c r="G59" i="5"/>
  <c r="H59" i="5"/>
  <c r="I59" i="5"/>
  <c r="F60" i="5"/>
  <c r="G60" i="5"/>
  <c r="H60" i="5"/>
  <c r="I60" i="5"/>
  <c r="F61" i="5"/>
  <c r="G61" i="5"/>
  <c r="H61" i="5"/>
  <c r="I61" i="5"/>
  <c r="F62" i="5"/>
  <c r="G62" i="5"/>
  <c r="H62" i="5"/>
  <c r="I62" i="5"/>
  <c r="F63" i="5"/>
  <c r="G63" i="5"/>
  <c r="H63" i="5"/>
  <c r="I63" i="5"/>
  <c r="F64" i="5"/>
  <c r="G64" i="5"/>
  <c r="H64" i="5"/>
  <c r="I64" i="5"/>
  <c r="F65" i="5"/>
  <c r="G65" i="5"/>
  <c r="H65" i="5"/>
  <c r="I65" i="5"/>
  <c r="F66" i="5"/>
  <c r="G66" i="5"/>
  <c r="H66" i="5"/>
  <c r="I66" i="5"/>
  <c r="F67" i="5"/>
  <c r="G67" i="5"/>
  <c r="H67" i="5"/>
  <c r="I67" i="5"/>
  <c r="F68" i="5"/>
  <c r="G68" i="5"/>
  <c r="H68" i="5"/>
  <c r="I68" i="5"/>
  <c r="G55" i="5"/>
  <c r="H55" i="5"/>
  <c r="I55" i="5"/>
  <c r="F55" i="5"/>
  <c r="F45" i="5"/>
  <c r="G45" i="5"/>
  <c r="H45" i="5"/>
  <c r="I45" i="5"/>
  <c r="F46" i="5"/>
  <c r="G46" i="5"/>
  <c r="H46" i="5"/>
  <c r="I46" i="5"/>
  <c r="F47" i="5"/>
  <c r="G47" i="5"/>
  <c r="H47" i="5"/>
  <c r="I47" i="5"/>
  <c r="F48" i="5"/>
  <c r="G48" i="5"/>
  <c r="H48" i="5"/>
  <c r="I48" i="5"/>
  <c r="F49" i="5"/>
  <c r="G49" i="5"/>
  <c r="H49" i="5"/>
  <c r="I49" i="5"/>
  <c r="F50" i="5"/>
  <c r="G50" i="5"/>
  <c r="H50" i="5"/>
  <c r="I50" i="5"/>
  <c r="F35" i="5"/>
  <c r="G35" i="5"/>
  <c r="H35" i="5"/>
  <c r="I35" i="5"/>
  <c r="F36" i="5"/>
  <c r="G36" i="5"/>
  <c r="H36" i="5"/>
  <c r="I36" i="5"/>
  <c r="F37" i="5"/>
  <c r="G37" i="5"/>
  <c r="H37" i="5"/>
  <c r="I37" i="5"/>
  <c r="F38" i="5"/>
  <c r="G38" i="5"/>
  <c r="H38" i="5"/>
  <c r="I38" i="5"/>
  <c r="F39" i="5"/>
  <c r="G39" i="5"/>
  <c r="H39" i="5"/>
  <c r="I39" i="5"/>
  <c r="F40" i="5"/>
  <c r="G40" i="5"/>
  <c r="H40" i="5"/>
  <c r="I40" i="5"/>
  <c r="F41" i="5"/>
  <c r="G41" i="5"/>
  <c r="H41" i="5"/>
  <c r="I41" i="5"/>
  <c r="F42" i="5"/>
  <c r="G42" i="5"/>
  <c r="H42" i="5"/>
  <c r="I42" i="5"/>
  <c r="F43" i="5"/>
  <c r="G43" i="5"/>
  <c r="H43" i="5"/>
  <c r="I43" i="5"/>
  <c r="F44" i="5"/>
  <c r="G44" i="5"/>
  <c r="H44" i="5"/>
  <c r="I44" i="5"/>
  <c r="H34" i="5"/>
  <c r="G34" i="5"/>
  <c r="F34" i="5"/>
  <c r="C71" i="5"/>
  <c r="D71" i="5"/>
  <c r="E71" i="5"/>
  <c r="C51" i="5"/>
  <c r="D51" i="5"/>
  <c r="E51" i="5"/>
  <c r="C30" i="5"/>
  <c r="D30" i="5"/>
  <c r="E30" i="5"/>
  <c r="F30" i="5"/>
  <c r="B71" i="5"/>
  <c r="B51" i="5"/>
  <c r="B30" i="5"/>
  <c r="G26" i="5"/>
  <c r="H26" i="5"/>
  <c r="I26" i="5"/>
  <c r="J26" i="5"/>
  <c r="G27" i="5"/>
  <c r="H27" i="5"/>
  <c r="I27" i="5"/>
  <c r="J27" i="5"/>
  <c r="G28" i="5"/>
  <c r="H28" i="5"/>
  <c r="I28" i="5"/>
  <c r="J28" i="5"/>
  <c r="G29" i="5"/>
  <c r="H29" i="5"/>
  <c r="I29" i="5"/>
  <c r="J29" i="5"/>
  <c r="J25" i="5"/>
  <c r="I25" i="5"/>
  <c r="H25" i="5"/>
  <c r="G25" i="5"/>
  <c r="C21" i="5"/>
  <c r="D21" i="5"/>
  <c r="E21" i="5"/>
  <c r="F21" i="5"/>
  <c r="B21" i="5"/>
  <c r="G5" i="5"/>
  <c r="H5" i="5"/>
  <c r="I5" i="5"/>
  <c r="J5" i="5"/>
  <c r="G6" i="5"/>
  <c r="H6" i="5"/>
  <c r="I6" i="5"/>
  <c r="J6" i="5"/>
  <c r="G7" i="5"/>
  <c r="H7" i="5"/>
  <c r="I7" i="5"/>
  <c r="J7" i="5"/>
  <c r="G8" i="5"/>
  <c r="H8" i="5"/>
  <c r="I8" i="5"/>
  <c r="J8" i="5"/>
  <c r="G9" i="5"/>
  <c r="H9" i="5"/>
  <c r="I9" i="5"/>
  <c r="J9" i="5"/>
  <c r="G10" i="5"/>
  <c r="H10" i="5"/>
  <c r="I10" i="5"/>
  <c r="J10" i="5"/>
  <c r="G11" i="5"/>
  <c r="H11" i="5"/>
  <c r="I11" i="5"/>
  <c r="J11" i="5"/>
  <c r="G12" i="5"/>
  <c r="H12" i="5"/>
  <c r="I12" i="5"/>
  <c r="J12" i="5"/>
  <c r="G13" i="5"/>
  <c r="H13" i="5"/>
  <c r="I13" i="5"/>
  <c r="J13" i="5"/>
  <c r="G14" i="5"/>
  <c r="H14" i="5"/>
  <c r="I14" i="5"/>
  <c r="J14" i="5"/>
  <c r="G15" i="5"/>
  <c r="H15" i="5"/>
  <c r="I15" i="5"/>
  <c r="J15" i="5"/>
  <c r="G16" i="5"/>
  <c r="H16" i="5"/>
  <c r="I16" i="5"/>
  <c r="J16" i="5"/>
  <c r="G17" i="5"/>
  <c r="H17" i="5"/>
  <c r="I17" i="5"/>
  <c r="J17" i="5"/>
  <c r="G18" i="5"/>
  <c r="H18" i="5"/>
  <c r="I18" i="5"/>
  <c r="J18" i="5"/>
  <c r="G19" i="5"/>
  <c r="H19" i="5"/>
  <c r="I19" i="5"/>
  <c r="J19" i="5"/>
  <c r="G20" i="5"/>
  <c r="H20" i="5"/>
  <c r="I20" i="5"/>
  <c r="J20" i="5"/>
  <c r="J4" i="5"/>
  <c r="I4" i="5"/>
  <c r="H4" i="5"/>
  <c r="G4" i="5"/>
  <c r="F77" i="4"/>
  <c r="G77" i="4"/>
  <c r="H77" i="4"/>
  <c r="I77" i="4"/>
  <c r="F78" i="4"/>
  <c r="G78" i="4"/>
  <c r="H78" i="4"/>
  <c r="I78" i="4"/>
  <c r="F79" i="4"/>
  <c r="G79" i="4"/>
  <c r="H79" i="4"/>
  <c r="I79" i="4"/>
  <c r="F80" i="4"/>
  <c r="G80" i="4"/>
  <c r="H80" i="4"/>
  <c r="I80" i="4"/>
  <c r="F81" i="4"/>
  <c r="G81" i="4"/>
  <c r="H81" i="4"/>
  <c r="I81" i="4"/>
  <c r="F82" i="4"/>
  <c r="G82" i="4"/>
  <c r="H82" i="4"/>
  <c r="I82" i="4"/>
  <c r="F83" i="4"/>
  <c r="G83" i="4"/>
  <c r="H83" i="4"/>
  <c r="I83" i="4"/>
  <c r="F84" i="4"/>
  <c r="G84" i="4"/>
  <c r="H84" i="4"/>
  <c r="I84" i="4"/>
  <c r="F85" i="4"/>
  <c r="G85" i="4"/>
  <c r="H85" i="4"/>
  <c r="I85" i="4"/>
  <c r="F86" i="4"/>
  <c r="G86" i="4"/>
  <c r="H86" i="4"/>
  <c r="I86" i="4"/>
  <c r="F87" i="4"/>
  <c r="G87" i="4"/>
  <c r="H87" i="4"/>
  <c r="I87" i="4"/>
  <c r="F88" i="4"/>
  <c r="G88" i="4"/>
  <c r="H88" i="4"/>
  <c r="I88" i="4"/>
  <c r="F89" i="4"/>
  <c r="G89" i="4"/>
  <c r="H89" i="4"/>
  <c r="I89" i="4"/>
  <c r="F90" i="4"/>
  <c r="G90" i="4"/>
  <c r="H90" i="4"/>
  <c r="I90" i="4"/>
  <c r="F91" i="4"/>
  <c r="G91" i="4"/>
  <c r="H91" i="4"/>
  <c r="I91" i="4"/>
  <c r="F92" i="4"/>
  <c r="G92" i="4"/>
  <c r="H92" i="4"/>
  <c r="I92" i="4"/>
  <c r="F67" i="4"/>
  <c r="G67" i="4"/>
  <c r="H67" i="4"/>
  <c r="I67" i="4"/>
  <c r="F68" i="4"/>
  <c r="G68" i="4"/>
  <c r="H68" i="4"/>
  <c r="I68" i="4"/>
  <c r="F69" i="4"/>
  <c r="G69" i="4"/>
  <c r="H69" i="4"/>
  <c r="I69" i="4"/>
  <c r="F70" i="4"/>
  <c r="G70" i="4"/>
  <c r="H70" i="4"/>
  <c r="I70" i="4"/>
  <c r="F71" i="4"/>
  <c r="G71" i="4"/>
  <c r="H71" i="4"/>
  <c r="I71" i="4"/>
  <c r="F72" i="4"/>
  <c r="G72" i="4"/>
  <c r="H72" i="4"/>
  <c r="I72" i="4"/>
  <c r="F73" i="4"/>
  <c r="G73" i="4"/>
  <c r="H73" i="4"/>
  <c r="I73" i="4"/>
  <c r="F74" i="4"/>
  <c r="G74" i="4"/>
  <c r="H74" i="4"/>
  <c r="I74" i="4"/>
  <c r="F75" i="4"/>
  <c r="G75" i="4"/>
  <c r="H75" i="4"/>
  <c r="I75" i="4"/>
  <c r="F76" i="4"/>
  <c r="G76" i="4"/>
  <c r="H76" i="4"/>
  <c r="I76" i="4"/>
  <c r="C93" i="4"/>
  <c r="D93" i="4"/>
  <c r="E93" i="4"/>
  <c r="B93" i="4"/>
  <c r="C62" i="4"/>
  <c r="D62" i="4"/>
  <c r="E62" i="4"/>
  <c r="F62" i="4"/>
  <c r="B62" i="4"/>
  <c r="G51" i="4"/>
  <c r="H51" i="4"/>
  <c r="I51" i="4"/>
  <c r="J51" i="4"/>
  <c r="G52" i="4"/>
  <c r="H52" i="4"/>
  <c r="I52" i="4"/>
  <c r="J52" i="4"/>
  <c r="G53" i="4"/>
  <c r="H53" i="4"/>
  <c r="I53" i="4"/>
  <c r="J53" i="4"/>
  <c r="G54" i="4"/>
  <c r="H54" i="4"/>
  <c r="I54" i="4"/>
  <c r="J54" i="4"/>
  <c r="G55" i="4"/>
  <c r="H55" i="4"/>
  <c r="I55" i="4"/>
  <c r="J55" i="4"/>
  <c r="G56" i="4"/>
  <c r="H56" i="4"/>
  <c r="I56" i="4"/>
  <c r="J56" i="4"/>
  <c r="G57" i="4"/>
  <c r="H57" i="4"/>
  <c r="I57" i="4"/>
  <c r="J57" i="4"/>
  <c r="G58" i="4"/>
  <c r="H58" i="4"/>
  <c r="I58" i="4"/>
  <c r="J58" i="4"/>
  <c r="G59" i="4"/>
  <c r="H59" i="4"/>
  <c r="I59" i="4"/>
  <c r="J59" i="4"/>
  <c r="G60" i="4"/>
  <c r="H60" i="4"/>
  <c r="I60" i="4"/>
  <c r="J60" i="4"/>
  <c r="G61" i="4"/>
  <c r="H61" i="4"/>
  <c r="I61" i="4"/>
  <c r="J61" i="4"/>
  <c r="G36" i="4"/>
  <c r="H36" i="4"/>
  <c r="I36" i="4"/>
  <c r="J36" i="4"/>
  <c r="G37" i="4"/>
  <c r="H37" i="4"/>
  <c r="I37" i="4"/>
  <c r="J37" i="4"/>
  <c r="G38" i="4"/>
  <c r="H38" i="4"/>
  <c r="I38" i="4"/>
  <c r="J38" i="4"/>
  <c r="G39" i="4"/>
  <c r="H39" i="4"/>
  <c r="I39" i="4"/>
  <c r="J39" i="4"/>
  <c r="G40" i="4"/>
  <c r="H40" i="4"/>
  <c r="I40" i="4"/>
  <c r="J40" i="4"/>
  <c r="G41" i="4"/>
  <c r="H41" i="4"/>
  <c r="I41" i="4"/>
  <c r="J41" i="4"/>
  <c r="G42" i="4"/>
  <c r="H42" i="4"/>
  <c r="I42" i="4"/>
  <c r="J42" i="4"/>
  <c r="G43" i="4"/>
  <c r="H43" i="4"/>
  <c r="I43" i="4"/>
  <c r="J43" i="4"/>
  <c r="G44" i="4"/>
  <c r="H44" i="4"/>
  <c r="I44" i="4"/>
  <c r="J44" i="4"/>
  <c r="G45" i="4"/>
  <c r="H45" i="4"/>
  <c r="I45" i="4"/>
  <c r="J45" i="4"/>
  <c r="G46" i="4"/>
  <c r="H46" i="4"/>
  <c r="I46" i="4"/>
  <c r="J46" i="4"/>
  <c r="G47" i="4"/>
  <c r="H47" i="4"/>
  <c r="I47" i="4"/>
  <c r="J47" i="4"/>
  <c r="G48" i="4"/>
  <c r="H48" i="4"/>
  <c r="I48" i="4"/>
  <c r="J48" i="4"/>
  <c r="G49" i="4"/>
  <c r="H49" i="4"/>
  <c r="I49" i="4"/>
  <c r="J49" i="4"/>
  <c r="G50" i="4"/>
  <c r="H50" i="4"/>
  <c r="I50" i="4"/>
  <c r="J50" i="4"/>
  <c r="H35" i="4"/>
  <c r="G35" i="4"/>
  <c r="J35" i="4"/>
  <c r="I35" i="4"/>
  <c r="C31" i="4"/>
  <c r="D31" i="4"/>
  <c r="E31" i="4"/>
  <c r="F31" i="4"/>
  <c r="H28" i="4"/>
  <c r="I28" i="4"/>
  <c r="J28" i="4"/>
  <c r="H29" i="4"/>
  <c r="I29" i="4"/>
  <c r="J29" i="4"/>
  <c r="H30" i="4"/>
  <c r="I30" i="4"/>
  <c r="J30" i="4"/>
  <c r="H5" i="4"/>
  <c r="I5" i="4"/>
  <c r="J5" i="4"/>
  <c r="H6" i="4"/>
  <c r="I6" i="4"/>
  <c r="J6" i="4"/>
  <c r="H7" i="4"/>
  <c r="I7" i="4"/>
  <c r="J7" i="4"/>
  <c r="H8" i="4"/>
  <c r="I8" i="4"/>
  <c r="J8" i="4"/>
  <c r="H9" i="4"/>
  <c r="I9" i="4"/>
  <c r="J9" i="4"/>
  <c r="H10" i="4"/>
  <c r="I10" i="4"/>
  <c r="J10" i="4"/>
  <c r="H11" i="4"/>
  <c r="I11" i="4"/>
  <c r="J11" i="4"/>
  <c r="H12" i="4"/>
  <c r="I12" i="4"/>
  <c r="J12" i="4"/>
  <c r="H13" i="4"/>
  <c r="I13" i="4"/>
  <c r="J13" i="4"/>
  <c r="H14" i="4"/>
  <c r="I14" i="4"/>
  <c r="J14" i="4"/>
  <c r="H15" i="4"/>
  <c r="I15" i="4"/>
  <c r="J15" i="4"/>
  <c r="H16" i="4"/>
  <c r="I16" i="4"/>
  <c r="J16" i="4"/>
  <c r="H17" i="4"/>
  <c r="I17" i="4"/>
  <c r="J17" i="4"/>
  <c r="H18" i="4"/>
  <c r="I18" i="4"/>
  <c r="J18" i="4"/>
  <c r="H19" i="4"/>
  <c r="I19" i="4"/>
  <c r="J19" i="4"/>
  <c r="H20" i="4"/>
  <c r="I20" i="4"/>
  <c r="J20" i="4"/>
  <c r="H21" i="4"/>
  <c r="I21" i="4"/>
  <c r="J21" i="4"/>
  <c r="H22" i="4"/>
  <c r="I22" i="4"/>
  <c r="J22" i="4"/>
  <c r="H23" i="4"/>
  <c r="I23" i="4"/>
  <c r="J23" i="4"/>
  <c r="H24" i="4"/>
  <c r="I24" i="4"/>
  <c r="J24" i="4"/>
  <c r="H25" i="4"/>
  <c r="I25" i="4"/>
  <c r="J25" i="4"/>
  <c r="H26" i="4"/>
  <c r="I26" i="4"/>
  <c r="J26" i="4"/>
  <c r="H27" i="4"/>
  <c r="I27" i="4"/>
  <c r="J27" i="4"/>
  <c r="J4" i="4"/>
  <c r="I4" i="4"/>
  <c r="H4" i="4"/>
  <c r="G4" i="4"/>
  <c r="C19" i="7"/>
  <c r="D19" i="7"/>
  <c r="E19" i="7"/>
  <c r="F19" i="7"/>
  <c r="C13" i="7"/>
  <c r="D13" i="7"/>
  <c r="E13" i="7"/>
  <c r="F13" i="7"/>
  <c r="C7" i="7"/>
  <c r="E7" i="7"/>
  <c r="F7" i="7"/>
  <c r="H15" i="6" l="1"/>
  <c r="G25" i="6"/>
  <c r="H25" i="6"/>
  <c r="I15" i="6"/>
  <c r="J62" i="4"/>
  <c r="I62" i="4"/>
  <c r="H62" i="4"/>
  <c r="H31" i="4"/>
  <c r="J15" i="6"/>
  <c r="G15" i="6"/>
  <c r="G21" i="5"/>
  <c r="K23" i="2"/>
  <c r="K15" i="2"/>
  <c r="I25" i="6"/>
  <c r="G30" i="5"/>
  <c r="G62" i="4"/>
  <c r="L15" i="2"/>
  <c r="H30" i="5"/>
  <c r="K11" i="2"/>
  <c r="K19" i="2"/>
  <c r="I21" i="5"/>
  <c r="K7" i="2"/>
  <c r="L7" i="2"/>
  <c r="I30" i="5"/>
  <c r="I93" i="4"/>
  <c r="G93" i="4"/>
  <c r="I31" i="4"/>
  <c r="F93" i="4"/>
  <c r="H93" i="4"/>
  <c r="F71" i="5"/>
  <c r="H51" i="5"/>
  <c r="I71" i="5"/>
  <c r="G71" i="5"/>
  <c r="H21" i="5"/>
  <c r="F51" i="5"/>
  <c r="I51" i="5"/>
  <c r="G51" i="5"/>
  <c r="H71" i="5"/>
  <c r="F38" i="6"/>
  <c r="H38" i="6"/>
  <c r="I46" i="6"/>
  <c r="G46" i="6"/>
  <c r="I38" i="6"/>
  <c r="G38" i="6"/>
  <c r="H46" i="6"/>
  <c r="F46" i="6"/>
  <c r="J21" i="5"/>
  <c r="J25" i="6"/>
  <c r="J30" i="5"/>
  <c r="K18" i="3"/>
  <c r="J18" i="3"/>
  <c r="I18" i="3"/>
  <c r="H18" i="3"/>
  <c r="G18" i="3"/>
  <c r="E18" i="3"/>
  <c r="D18" i="3"/>
  <c r="C18" i="3"/>
  <c r="K17" i="3"/>
  <c r="J17" i="3"/>
  <c r="I17" i="3"/>
  <c r="H17" i="3"/>
  <c r="G17" i="3"/>
  <c r="E17" i="3"/>
  <c r="D17" i="3"/>
  <c r="C17" i="3"/>
  <c r="K16" i="3"/>
  <c r="J16" i="3"/>
  <c r="I16" i="3"/>
  <c r="I19" i="3" s="1"/>
  <c r="H16" i="3"/>
  <c r="G16" i="3"/>
  <c r="E16" i="3"/>
  <c r="D16" i="3"/>
  <c r="D19" i="3" s="1"/>
  <c r="C16" i="3"/>
  <c r="K15" i="3"/>
  <c r="J15" i="3"/>
  <c r="I15" i="3"/>
  <c r="H15" i="3"/>
  <c r="G15" i="3"/>
  <c r="E15" i="3"/>
  <c r="E19" i="3" s="1"/>
  <c r="D15" i="3"/>
  <c r="C15" i="3"/>
  <c r="K14" i="3"/>
  <c r="J14" i="3"/>
  <c r="I14" i="3"/>
  <c r="H14" i="3"/>
  <c r="G14" i="3"/>
  <c r="E14" i="3"/>
  <c r="D14" i="3"/>
  <c r="C14" i="3"/>
  <c r="K9" i="3"/>
  <c r="J9" i="3"/>
  <c r="G9" i="3"/>
  <c r="E9" i="3"/>
  <c r="D9" i="3"/>
  <c r="C9" i="3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B31" i="4"/>
  <c r="G5" i="4"/>
  <c r="K19" i="3" l="1"/>
  <c r="J19" i="3"/>
  <c r="H19" i="3"/>
  <c r="G19" i="3"/>
  <c r="C19" i="3"/>
  <c r="G31" i="4"/>
  <c r="J31" i="4"/>
</calcChain>
</file>

<file path=xl/comments1.xml><?xml version="1.0" encoding="utf-8"?>
<comments xmlns="http://schemas.openxmlformats.org/spreadsheetml/2006/main">
  <authors>
    <author>Jozef Jurkovič</author>
  </authors>
  <commentList>
    <comment ref="E6" authorId="0" shapeId="0">
      <text>
        <r>
          <rPr>
            <b/>
            <sz val="8"/>
            <color indexed="81"/>
            <rFont val="Tahoma"/>
            <charset val="1"/>
          </rPr>
          <t>Výberové konania, v ktorých sa uzatvoríl pracovný pomer na dobu neurčitú (resp. do 70 rokov veku) sa pri výpočte priemeru nezohľadnia.</t>
        </r>
      </text>
    </comment>
  </commentList>
</comments>
</file>

<file path=xl/sharedStrings.xml><?xml version="1.0" encoding="utf-8"?>
<sst xmlns="http://schemas.openxmlformats.org/spreadsheetml/2006/main" count="4293" uniqueCount="1356">
  <si>
    <t>Vysoká škola:</t>
  </si>
  <si>
    <t>Zoznam tabuliek</t>
  </si>
  <si>
    <t>Tabuľka č. 1:</t>
  </si>
  <si>
    <t>Tabuľka č. 1a:</t>
  </si>
  <si>
    <t>Vývoj počtu študentov (stav k 31. 10. daného roka)</t>
  </si>
  <si>
    <t>Tabuľka č. 2</t>
  </si>
  <si>
    <t>Tabuľka č.3a:</t>
  </si>
  <si>
    <t>Tabuľka č.3b:</t>
  </si>
  <si>
    <t>Tabuľka č.3c:</t>
  </si>
  <si>
    <t>Tabuľka č. 4:</t>
  </si>
  <si>
    <t>Tabuľka č. 5:</t>
  </si>
  <si>
    <t>Tabuľka č. 6:</t>
  </si>
  <si>
    <t>Tabuľka č. 7:</t>
  </si>
  <si>
    <t>Tabuľka č. 8:</t>
  </si>
  <si>
    <t>Tabuľka č. 9:</t>
  </si>
  <si>
    <t>Tabuľka č. 10:</t>
  </si>
  <si>
    <t>Kvalifikačná štruktúra vysokoškolských učiteľov</t>
  </si>
  <si>
    <t>Tabuľka č. 11:</t>
  </si>
  <si>
    <t>Tabuľka č. 12:</t>
  </si>
  <si>
    <t>Tabuľka č. 13:</t>
  </si>
  <si>
    <t>Tabuľka č. 14:</t>
  </si>
  <si>
    <t>Tabuľka č. 15:</t>
  </si>
  <si>
    <t>Tabuľka č. 16:</t>
  </si>
  <si>
    <t>Tabuľka č. 17:</t>
  </si>
  <si>
    <t>Tabuľka č. 18:</t>
  </si>
  <si>
    <t>Tabuľka č. 19:</t>
  </si>
  <si>
    <t>Tabuľka č. 20:</t>
  </si>
  <si>
    <t>Tabuľka č. 21:</t>
  </si>
  <si>
    <t>Vysoká škola</t>
  </si>
  <si>
    <t>Stupeň                        štúdia</t>
  </si>
  <si>
    <t>Denná forma</t>
  </si>
  <si>
    <t>Externá forma</t>
  </si>
  <si>
    <t>Spolu</t>
  </si>
  <si>
    <t>občania SR</t>
  </si>
  <si>
    <t>z toho ženy</t>
  </si>
  <si>
    <t>cudzinci</t>
  </si>
  <si>
    <t>spolu</t>
  </si>
  <si>
    <t>1+2</t>
  </si>
  <si>
    <t>spolu podľa stupňov</t>
  </si>
  <si>
    <t xml:space="preserve">spolu vysoká škola </t>
  </si>
  <si>
    <t>1+2 - študijné programy podľa § 53 ods. 3 zákona</t>
  </si>
  <si>
    <t>Tabuľka č. 1a: Vývoj počtu študentov (stav k 31.10. daného roka)</t>
  </si>
  <si>
    <t>Stupeň</t>
  </si>
  <si>
    <t>V dennej aj v externej forme spolu</t>
  </si>
  <si>
    <t>Rok</t>
  </si>
  <si>
    <t>Stupeň štúdia</t>
  </si>
  <si>
    <t>Spolu podľa stupňov</t>
  </si>
  <si>
    <t xml:space="preserve">Spolu vysoká škola </t>
  </si>
  <si>
    <t>Študijný odbor</t>
  </si>
  <si>
    <t>Plánovaný počet</t>
  </si>
  <si>
    <t>Počet prihlášok</t>
  </si>
  <si>
    <t>Účasť</t>
  </si>
  <si>
    <t>Prijatie</t>
  </si>
  <si>
    <t>Zápis</t>
  </si>
  <si>
    <t>Prihlášky/ plán</t>
  </si>
  <si>
    <t>Prijatie/                účasť</t>
  </si>
  <si>
    <t>Zápis/            prijatie</t>
  </si>
  <si>
    <t xml:space="preserve">Zápis/                  plán           </t>
  </si>
  <si>
    <t>Z toho počet uchádzačov, ktorí získali stredoškolské vzdelanie v zahraničí</t>
  </si>
  <si>
    <t>% z celkového počtu prihlášok</t>
  </si>
  <si>
    <t>% z celkového počtu účasti</t>
  </si>
  <si>
    <t>% z celkového počtu prijatia</t>
  </si>
  <si>
    <t>% z celkového počtu zápisov</t>
  </si>
  <si>
    <t>Z toho počet absolventov svojej vysokej školy</t>
  </si>
  <si>
    <t>Z toho počet uchádzačov, ktorí získali vzdelanie nižšieho stupňa v zahraničí</t>
  </si>
  <si>
    <t>Forma štúdia</t>
  </si>
  <si>
    <t>Počet študentov</t>
  </si>
  <si>
    <t>Počty študentov</t>
  </si>
  <si>
    <t>Počet žiadostí o zníženie školného</t>
  </si>
  <si>
    <t>Počet žiadostí o odpustenie školného</t>
  </si>
  <si>
    <t>z toho počet študentov,</t>
  </si>
  <si>
    <t>stupeň</t>
  </si>
  <si>
    <t>ktorým vznikla povinnosť uhradiť školné v externej forme</t>
  </si>
  <si>
    <t>ktorým vznikla povinnosť uhradiť školné za prekročenie štandardnej dĺžky štúdia</t>
  </si>
  <si>
    <t>ktorým vznikla povinnosť uhradiť školné za štúdium v študijnom programe uskutočňovanom výlučne v inom ako štátnom jazyku</t>
  </si>
  <si>
    <t>ktorým bolo školné znížené</t>
  </si>
  <si>
    <t>ktorým bolo školné odpustené</t>
  </si>
  <si>
    <t>Spolu denná forma</t>
  </si>
  <si>
    <t>Spolu externá forma</t>
  </si>
  <si>
    <t>obe formy spolu</t>
  </si>
  <si>
    <t>Akademický rok začatia štúdia</t>
  </si>
  <si>
    <t>Stupeň dosiahnutého vzdelania</t>
  </si>
  <si>
    <t>2020 / 2021</t>
  </si>
  <si>
    <t>2019 / 2020</t>
  </si>
  <si>
    <t>2018 / 2019</t>
  </si>
  <si>
    <t>2017 / 2018</t>
  </si>
  <si>
    <t>Fakulta</t>
  </si>
  <si>
    <t>Fyzický počet vyslaných študentov</t>
  </si>
  <si>
    <t>Počet osobomesiacov vyslaných študentov</t>
  </si>
  <si>
    <t>Fyzický počet prijatých študentov</t>
  </si>
  <si>
    <t>Počet osobomesiacov, prijatých študentov</t>
  </si>
  <si>
    <t>programy ES</t>
  </si>
  <si>
    <t>NŠP</t>
  </si>
  <si>
    <t>iné (CEEPUS, NIL, ..)</t>
  </si>
  <si>
    <t>Rozdiel</t>
  </si>
  <si>
    <t xml:space="preserve">Rozdiel v % </t>
  </si>
  <si>
    <t>P.č.</t>
  </si>
  <si>
    <t>Meno a priezvisko</t>
  </si>
  <si>
    <t>Odbor habilitačného konania a inauguračného konania</t>
  </si>
  <si>
    <t>Dátum začiatku konania</t>
  </si>
  <si>
    <t>Dátum predloženia ministrovi</t>
  </si>
  <si>
    <t>Zamestnanec vysokej školy (áno/nie)</t>
  </si>
  <si>
    <t>Inauguračné konanie</t>
  </si>
  <si>
    <t>V tom počet žiadostí mimo vysokej školy</t>
  </si>
  <si>
    <t>Počet inak skončených konaní</t>
  </si>
  <si>
    <t xml:space="preserve"> - zamietnutie</t>
  </si>
  <si>
    <t xml:space="preserve"> - stiahnutie</t>
  </si>
  <si>
    <t xml:space="preserve"> - iné (smrť, odňatie práva a pod.)</t>
  </si>
  <si>
    <t>Celkový počet predložených návrhov</t>
  </si>
  <si>
    <t>Priemerný vek uchádzačov</t>
  </si>
  <si>
    <t>Dátum udelenia titulu</t>
  </si>
  <si>
    <t>Habilitačné konanie</t>
  </si>
  <si>
    <t>Celkový počet vymenovaných docentov</t>
  </si>
  <si>
    <t>Priemerný vek</t>
  </si>
  <si>
    <t>Funkcia</t>
  </si>
  <si>
    <t>Počet výberových konaní</t>
  </si>
  <si>
    <t>Priemerný počet uchádzačov na obsadenie pozície</t>
  </si>
  <si>
    <t>Priemerný počet uchádzačov, ktorí v čase výberového konania neboli v pracovnom pomere s vysokou školou</t>
  </si>
  <si>
    <t>Priemerná dĺžka uzatvorenia pracovnej zmluvy na dobu určitú</t>
  </si>
  <si>
    <t>Počet zmlúv uzatvorených na dobu neurčitú</t>
  </si>
  <si>
    <t>Počet konaní bez uzatvorenia zmluvy</t>
  </si>
  <si>
    <t>Počet konaní, do ktorých sa neprihlásil žiaden uchádzač</t>
  </si>
  <si>
    <t>Počet konaní, kde bol prihlásený vš učiteľ, ktorý opätovne obsadil to isté miesto</t>
  </si>
  <si>
    <t>Profesora</t>
  </si>
  <si>
    <t>Docenta</t>
  </si>
  <si>
    <t>Ostatné</t>
  </si>
  <si>
    <t>Počet miest obsadených bez výberového konania</t>
  </si>
  <si>
    <t>Zamestnanec</t>
  </si>
  <si>
    <t>Fyzický počet</t>
  </si>
  <si>
    <t>Prepočítaný počet</t>
  </si>
  <si>
    <t>VŠ učiteľ nad 70 rokov</t>
  </si>
  <si>
    <t>Ostatní</t>
  </si>
  <si>
    <t>Funkčné miesto</t>
  </si>
  <si>
    <t>Počet</t>
  </si>
  <si>
    <t>Docent</t>
  </si>
  <si>
    <t>Profesor</t>
  </si>
  <si>
    <t>Tabuľka č. 10: Kvalifikačná štruktúra vysokoškolských učiteľov</t>
  </si>
  <si>
    <t>Profesori, docenti s DrSc.</t>
  </si>
  <si>
    <t>Docenti, bez DrSc.</t>
  </si>
  <si>
    <t>Ostatní učitelia s DrSc.</t>
  </si>
  <si>
    <t>Ostatní učitelia s PhD, CSc.</t>
  </si>
  <si>
    <t>Ostatní učitelia bez vedeckej hodnosti</t>
  </si>
  <si>
    <t>Podiel v %</t>
  </si>
  <si>
    <t>Pozn.: Percentuálny podiel  v jednotlivých kategóriách žien je z celkového počtu žien</t>
  </si>
  <si>
    <t>Fyzický počet vyslaných zamestnancov</t>
  </si>
  <si>
    <t>Počet osobodní vyslaných zamestnancov</t>
  </si>
  <si>
    <t>Fyzický počet prijatých zamestnancov</t>
  </si>
  <si>
    <t>Počet osobodní, prijatých zamestnancov</t>
  </si>
  <si>
    <t>rozdiel</t>
  </si>
  <si>
    <t xml:space="preserve">rozdiel v % </t>
  </si>
  <si>
    <t>Záverečná práca</t>
  </si>
  <si>
    <t>Počet predložených záverečných prác</t>
  </si>
  <si>
    <t>z toho počet prác predložených ženami</t>
  </si>
  <si>
    <t>Počet obhájených prác</t>
  </si>
  <si>
    <t>Fyzický počet vedúcich záverečných prác</t>
  </si>
  <si>
    <t>Fyzický počet vedúcich záverečných prác bez PhD.</t>
  </si>
  <si>
    <t>Fyzický počet vedúcich záverečných prác (odborníci z praxe)</t>
  </si>
  <si>
    <t>Bakalárska</t>
  </si>
  <si>
    <t>Diplomová</t>
  </si>
  <si>
    <t xml:space="preserve">Dizertačná </t>
  </si>
  <si>
    <t>Rigorózna</t>
  </si>
  <si>
    <t>Kategória
fakulta</t>
  </si>
  <si>
    <t>Kategória fakulta</t>
  </si>
  <si>
    <t>Z**</t>
  </si>
  <si>
    <t>1. stupeň</t>
  </si>
  <si>
    <t>Študijný program</t>
  </si>
  <si>
    <t>Forma</t>
  </si>
  <si>
    <t>Jazyky</t>
  </si>
  <si>
    <t>Skratka titulu</t>
  </si>
  <si>
    <t>2. stupeň</t>
  </si>
  <si>
    <t>Spojený 1. a 2. stupeň</t>
  </si>
  <si>
    <t>3. stupeň</t>
  </si>
  <si>
    <t>Dátum odňatia práva, skončenia platnosti práva alebo zrušenia študijného programu</t>
  </si>
  <si>
    <t xml:space="preserve">Odbor habilitačného konania a inauguračného konania </t>
  </si>
  <si>
    <t xml:space="preserve">Dátum odňatia </t>
  </si>
  <si>
    <t>P. č.</t>
  </si>
  <si>
    <t>Poskytovateľ finančých prostriedkov (grantová agentúra, objednávateľ)</t>
  </si>
  <si>
    <t>Grant (G)/objednávka (O)</t>
  </si>
  <si>
    <t>Domáce (D)/zahraničné (Z)</t>
  </si>
  <si>
    <t>Číslo/
identifikácia projektu</t>
  </si>
  <si>
    <t xml:space="preserve">Priezvisko, meno 
a tituly zodpovedného riešiteľa projektu </t>
  </si>
  <si>
    <t xml:space="preserve">Názov projektu </t>
  </si>
  <si>
    <t>Obdobie riešenia projektu (od - do)</t>
  </si>
  <si>
    <t>Objem dotácie/finančných prostriedkov prijatých VŠ 
na jej účet 
v období od 1.1. do 31.12.
v eur
v kategórii BV</t>
  </si>
  <si>
    <t>Objem dotácie/finančných prostriedkov prijatých VŠ 
na jej účet 
v období od 1.1. do 31.12.
v eur
v kategórii KV</t>
  </si>
  <si>
    <t>Poznámky
a doplňujúce informácie</t>
  </si>
  <si>
    <t>Kategória výkonu</t>
  </si>
  <si>
    <t>Autor</t>
  </si>
  <si>
    <t>Názov projektu/umeleckého výkonu</t>
  </si>
  <si>
    <t>Miesto realizácie</t>
  </si>
  <si>
    <t>Termín realizácie</t>
  </si>
  <si>
    <t>E**</t>
  </si>
  <si>
    <t>S**</t>
  </si>
  <si>
    <t>Počet cudzincov, ktorí uhrádzajú školné</t>
  </si>
  <si>
    <t>Tabuľka č. 22:</t>
  </si>
  <si>
    <t>Rozhodnutia o neplatnosti štátnej skúšky alebo jej časti</t>
  </si>
  <si>
    <t>Rozhodnutia o neplatnosti rigoróznej skúšky alebo jej časti</t>
  </si>
  <si>
    <t>Rozhodnutia o odňatí vedecko-pedagogického alebo umelecko-pedagogického titulu docent</t>
  </si>
  <si>
    <t>Počet rozhodnutí</t>
  </si>
  <si>
    <t xml:space="preserve">Študijný odbor </t>
  </si>
  <si>
    <t>Rozhodnutia o podaní návrhu na odvolanie profesora</t>
  </si>
  <si>
    <t>Počet fyzických osôb, ktoré sa vzdali akademického titulu</t>
  </si>
  <si>
    <t>Študijný program štátnej skúšky</t>
  </si>
  <si>
    <t>Študijný odbor rigoróznej skúšky</t>
  </si>
  <si>
    <t>Počet fyzických osôb</t>
  </si>
  <si>
    <t>2021 / 2022</t>
  </si>
  <si>
    <t>V roku 2021/2022</t>
  </si>
  <si>
    <t>V1</t>
  </si>
  <si>
    <t>V2</t>
  </si>
  <si>
    <t>V3</t>
  </si>
  <si>
    <t>O1</t>
  </si>
  <si>
    <t>O2</t>
  </si>
  <si>
    <t>O3</t>
  </si>
  <si>
    <t>P1</t>
  </si>
  <si>
    <t>P2</t>
  </si>
  <si>
    <t>U1</t>
  </si>
  <si>
    <t>U2</t>
  </si>
  <si>
    <t>D1</t>
  </si>
  <si>
    <t>U3</t>
  </si>
  <si>
    <t>I**</t>
  </si>
  <si>
    <t>I1</t>
  </si>
  <si>
    <t>I2</t>
  </si>
  <si>
    <t>I3</t>
  </si>
  <si>
    <t>Tabuľková príloha
k výročnej správe o činnosti vysokej školy za rok 2023</t>
  </si>
  <si>
    <t>Počet študentov vysokej školy k 31. 10. 2023</t>
  </si>
  <si>
    <t>Prijímacie konanie na študijné programy v prvom stupni a v spojenom prvom a druhom stupni v roku 2023</t>
  </si>
  <si>
    <t>Prijímacie konanie na študijné programy v druhom stupni v roku 2023</t>
  </si>
  <si>
    <t>Prijímacie konanie na študijné programy v treťom stupni v roku 2023</t>
  </si>
  <si>
    <t>Podiel riadne skončených štúdií na celkovom počte začatých štúdií v danom akademickom roku k 31. 12. 2023</t>
  </si>
  <si>
    <t>Zoznam predložených návrhov na vymenovanie za profesora v roku 2023</t>
  </si>
  <si>
    <t>Zoznam vymenovaných docentov za rok 2023</t>
  </si>
  <si>
    <t>Výberové konania na miesta vysokoškolských učiteľov uskutočnené v roku 2023</t>
  </si>
  <si>
    <t>Informácie o záverečných prácach a rigoróznych prácach predložených na obhajobu v roku 2023</t>
  </si>
  <si>
    <t xml:space="preserve">Zoznam akreditovaných študijných programov k 31. 12. 2023
</t>
  </si>
  <si>
    <t>Zoznam študijných programov - odňatie priznaného práva, skončenie platnosti priznaného práva alebo zrušenie študijného programu v roku 2023</t>
  </si>
  <si>
    <t>Zoznam udelených akreditácií  habilitačného konania a inauguračného konania  k 31. 12. 2023</t>
  </si>
  <si>
    <t>Zoznam odňatých akreditácií habilitačného konania a inauguračného konania v roku 2023</t>
  </si>
  <si>
    <t>Finančné prostriedky na výskumné projekty získané v roku 2023</t>
  </si>
  <si>
    <t>Finančné prostriedky na ostatné (nevýskumné) projekty získané v roku 2023</t>
  </si>
  <si>
    <t>Prehľad umeleckej činnosti vysokej školy za rok 2023</t>
  </si>
  <si>
    <t>Prehľad odoberania vysokoškolských titulov, návrhov na odvolanie profesora, zneplatnenia štátnej alebo rigoróznej skúšky a vzdaní sa akademického titulu za rok 2023</t>
  </si>
  <si>
    <t>Tabuľka č. 1: Počet študentov vysokej školy k 31. 10. 2023</t>
  </si>
  <si>
    <t>Tabuľka č. 3a: Prijímacie konanie na študijné programy v prvom stupni a v spojenom prvom a druhom stupni v roku 2023</t>
  </si>
  <si>
    <t>Tabuľla č. 3b: Prijímacie konanie na študijné programy v druhom stupni v roku 2023</t>
  </si>
  <si>
    <t>Tabuľka č. 3c: Prijímacie konanie na študijné programy v treťom stupni v roku 2023</t>
  </si>
  <si>
    <t>Tabuľka č. 5: Podiel riadne skončených štúdií na celkovom počte začatých štúdií v danom akademickom roku k 31.12.2023</t>
  </si>
  <si>
    <t>Tabuľka č. 7: Zoznam predložených návrhov na vymenovanie za profesora v roku 2023</t>
  </si>
  <si>
    <t>Počet neskončených konaní: stav k 1.1.2023</t>
  </si>
  <si>
    <t>Počet neskončených konaní: stav k 31.12.2023</t>
  </si>
  <si>
    <t>Počet riadne skončených konaní k 31.12.2023</t>
  </si>
  <si>
    <t>Tabuľka č. 8: Zoznam vymenovaných docentov za rok 2023</t>
  </si>
  <si>
    <t>Tabuľka č. 9: Výberové konania na miesta vysokoškolských učiteľov uskutočnené v roku 2023</t>
  </si>
  <si>
    <t>Evidenčný prepočítaný počet vysokoškolských učiteľov k 31. 10. 2023</t>
  </si>
  <si>
    <t>Tabuľka č. 12: Informácie o záverečných prácach a rigoróznych prácach predložených na obhajobu v roku 2023</t>
  </si>
  <si>
    <t xml:space="preserve">Tabuľka č. 15: Zoznam akreditovaných študijných programov k 31. 12. 2023
</t>
  </si>
  <si>
    <t>Tabuľka č. 16: Zoznam študijných programov - odňatie priznaného práva, skončenie platnosti priznaného práva alebo zrušenie študijného programu v roku 2023</t>
  </si>
  <si>
    <t>Tabuľka č. 17: Zoznam udelených akreditácií  habilitačného konania a inauguračného konania k 31.12.2023</t>
  </si>
  <si>
    <t>Tabuľka č. 18: Zoznam odňatých akreditácií habilitačného konania a inauguračného konania v roku 2023</t>
  </si>
  <si>
    <t>Tabuľka č. 19: Finančné prostriedky na výskumné projekty získané v roku 2023</t>
  </si>
  <si>
    <t>Tabuľka č. 20: Finančné prostriedky na ostatné (nevýskumné) projekty získané v roku 2023</t>
  </si>
  <si>
    <t>Tabuľka č. 21: Prehľad umeleckej činnosti vysokej školy za rok 2023</t>
  </si>
  <si>
    <t>Tabuľka č. 22: Prehľad odoberania vysokoškolských titulov, návrhov na odvolanie profesora, zneplatnenia štátnej alebo rigoróznej skúšky a vzdaní sa akademického titulu za rok 2023</t>
  </si>
  <si>
    <t>Počet študentov, ktorí riadne skončili štúdium v akademickom roku 2022/2023</t>
  </si>
  <si>
    <t>Počet študentov uhrádzajúcich školné (ak. rok 2022/2023)</t>
  </si>
  <si>
    <t>Publikačná činnosť vysokej školy za rok 2023 a porovnanie s rokom 2022</t>
  </si>
  <si>
    <t>Umelecká činnosť vysokej školy za rok 2023 a porovnanie s rokom 2022</t>
  </si>
  <si>
    <t>Tabuľka č. 2: Počet študentov, ktorí riadne skončili štúdium v akademickom roku 2022/2023</t>
  </si>
  <si>
    <t>Tabuľka č. 4: Počet študentov uhrádzajúcich školné (ak. rok 2022/2023)</t>
  </si>
  <si>
    <t>2022 / 2023</t>
  </si>
  <si>
    <t>V roku 2022/2023</t>
  </si>
  <si>
    <t>Spolu v roku 2022</t>
  </si>
  <si>
    <t>Podiel v % 2022</t>
  </si>
  <si>
    <t>Tabuľka č. 13: Publikačná činnosť vysokej školy za rok 2023 a za rok 2022</t>
  </si>
  <si>
    <t>Tabuľka č. 14: Umelecká činnosť vysokej školy za rok 2023 a porovnanie s rokom 2022</t>
  </si>
  <si>
    <t>Prehľad akademických mobilít - študenti v akademickom roku 2022/2023 a porovnanie s akademickým rokom 2021/2022</t>
  </si>
  <si>
    <t>Prehľad akademických mobilít - zamestnanci v akademickom roku 2022/2023 a porovnanie s akademickým rokom 2021/2022</t>
  </si>
  <si>
    <t>ktorým vznikla v ak. roku 2021/2022 povinnosť uhradiť školné</t>
  </si>
  <si>
    <t>Tabuľka č. 6: Prehľad akademických mobilít - študenti v akademickom roku 2022/2023 a porovnanie s akademickým rokom 2021/2022</t>
  </si>
  <si>
    <t>Tabuľka č. 11: Prehľad akademických mobilít - zamestnanci v akademickom roku 2022/2023 a porovnanie s akademickým rokom 2021/2022</t>
  </si>
  <si>
    <t>Rok vykazovania 2023 (1.2.2023-31.1.2024)</t>
  </si>
  <si>
    <t>FPVaI</t>
  </si>
  <si>
    <t>spolu FPVaI</t>
  </si>
  <si>
    <t>FSVaZ</t>
  </si>
  <si>
    <t>spolu FSVaZ</t>
  </si>
  <si>
    <t>FSŠ</t>
  </si>
  <si>
    <t>spolu FSŠ</t>
  </si>
  <si>
    <t>FF</t>
  </si>
  <si>
    <t>spolu FF</t>
  </si>
  <si>
    <t>PF</t>
  </si>
  <si>
    <t>spolu PF</t>
  </si>
  <si>
    <t>Spolu FPVaI</t>
  </si>
  <si>
    <t>Spolu FSVaZ</t>
  </si>
  <si>
    <t>Spolu FSŠ</t>
  </si>
  <si>
    <t>Spolu FF</t>
  </si>
  <si>
    <t>Spolu PF</t>
  </si>
  <si>
    <t>biológia</t>
  </si>
  <si>
    <t>ekologické a environmentálne vedy</t>
  </si>
  <si>
    <t>ekonómia a manažment</t>
  </si>
  <si>
    <t>filológia</t>
  </si>
  <si>
    <t>filozofia</t>
  </si>
  <si>
    <t>fyzika</t>
  </si>
  <si>
    <t>historické vedy</t>
  </si>
  <si>
    <t>informatika</t>
  </si>
  <si>
    <t>matematika</t>
  </si>
  <si>
    <t>mediálne a komunikačné štúdiá</t>
  </si>
  <si>
    <t>politické vedy</t>
  </si>
  <si>
    <t>psychológia</t>
  </si>
  <si>
    <t>sociálna práca</t>
  </si>
  <si>
    <t>učiteľstvo a pedagogické vedy</t>
  </si>
  <si>
    <t>vedy o umení a kultúre</t>
  </si>
  <si>
    <t>vedy o zemi</t>
  </si>
  <si>
    <t>vedy o športe</t>
  </si>
  <si>
    <t>ošetrovateľstvo</t>
  </si>
  <si>
    <t>zdravotnícke vedy</t>
  </si>
  <si>
    <t>bezpečnostné vedy</t>
  </si>
  <si>
    <t>P</t>
  </si>
  <si>
    <t>denná</t>
  </si>
  <si>
    <t>externá</t>
  </si>
  <si>
    <t>1</t>
  </si>
  <si>
    <t>2</t>
  </si>
  <si>
    <t>3</t>
  </si>
  <si>
    <t>sociológia a sociálna antropológia</t>
  </si>
  <si>
    <t>vedy o Zemi</t>
  </si>
  <si>
    <t>Univerzita Konštantína Filozofa v Nitre</t>
  </si>
  <si>
    <t>Lucia Pašková</t>
  </si>
  <si>
    <t>pedagogická, poradenská a školská psychológia</t>
  </si>
  <si>
    <t>nie</t>
  </si>
  <si>
    <t>Zuzana Sándorová</t>
  </si>
  <si>
    <t>odborová didaktika</t>
  </si>
  <si>
    <t>áno</t>
  </si>
  <si>
    <t>Fakulta prírodných vied a informatiky</t>
  </si>
  <si>
    <t>aplikovaná ekológia a environmentalistika</t>
  </si>
  <si>
    <t>D</t>
  </si>
  <si>
    <t>S</t>
  </si>
  <si>
    <t>Bc.</t>
  </si>
  <si>
    <t>aplikovaná informatika</t>
  </si>
  <si>
    <t>DE</t>
  </si>
  <si>
    <t>geografia v regionálnom rozvoji</t>
  </si>
  <si>
    <t>matematicko-štatistické a informačné metódy v ekonómii a finančníctve</t>
  </si>
  <si>
    <t>učiteľstvo biológie (v kombinácii)</t>
  </si>
  <si>
    <t>učiteľstvo ekológie (v kombinácii)</t>
  </si>
  <si>
    <t>učiteľstvo fyziky (v kombinácii)</t>
  </si>
  <si>
    <t>učiteľstvo geografie (v kombinácii)</t>
  </si>
  <si>
    <t>učiteľstvo chémie (v kombinácii)</t>
  </si>
  <si>
    <t>učiteľstvo matematiky (v kombinácii)</t>
  </si>
  <si>
    <t>učiteľstvo informatiky (v kombinácii)</t>
  </si>
  <si>
    <t>učiteľstvo odborných ekonomických predmetov (v kombinácii)</t>
  </si>
  <si>
    <t>Fakulta sociálnych vied a zdravotníctva</t>
  </si>
  <si>
    <t>urgentná zdravotná starostlivosť</t>
  </si>
  <si>
    <t xml:space="preserve">Fakulta stredoeurópskych štúdií </t>
  </si>
  <si>
    <t>maďarsko-slovenský bilingválny mediátor</t>
  </si>
  <si>
    <t xml:space="preserve">M, S </t>
  </si>
  <si>
    <t>regionálny cestovný ruch</t>
  </si>
  <si>
    <t>M, S, A</t>
  </si>
  <si>
    <t>S, A</t>
  </si>
  <si>
    <t>stredoeurópske areálové štúdiá</t>
  </si>
  <si>
    <t>predškolská a elementárna pedagogika s vyučovacím jazykom maďarským</t>
  </si>
  <si>
    <t>M, S</t>
  </si>
  <si>
    <t>prekladateľstvo a tlmočníctvo
maďarský jazyk a kultúra (v kombinácii)</t>
  </si>
  <si>
    <t>učiteľstvo maďarského jazyka a literatúry (v kombinácii)</t>
  </si>
  <si>
    <t xml:space="preserve">Filozofická fakulta </t>
  </si>
  <si>
    <t>anglistika</t>
  </si>
  <si>
    <t>A, S</t>
  </si>
  <si>
    <t xml:space="preserve">Bc. </t>
  </si>
  <si>
    <t>aplikovaná etika - etika riadenia ľudí a práce</t>
  </si>
  <si>
    <t>archeológia</t>
  </si>
  <si>
    <t xml:space="preserve">editorstvo a vydavateľská prax </t>
  </si>
  <si>
    <t xml:space="preserve">estetika </t>
  </si>
  <si>
    <t xml:space="preserve">etnológia </t>
  </si>
  <si>
    <t>história</t>
  </si>
  <si>
    <t>kulturológia</t>
  </si>
  <si>
    <t>marketingová komunikácia a reklama</t>
  </si>
  <si>
    <t>pamiatková starostlivosť a kultúrne dedičstvo</t>
  </si>
  <si>
    <t>politológia</t>
  </si>
  <si>
    <t>riadenie kultúry a turizmu</t>
  </si>
  <si>
    <t>ruský jazyk v interkultúrnej a obchodnej komunikácii</t>
  </si>
  <si>
    <t>R, S, U</t>
  </si>
  <si>
    <t>žurnalistika</t>
  </si>
  <si>
    <t>historické vedy - filozofia</t>
  </si>
  <si>
    <t>história - filozofia</t>
  </si>
  <si>
    <t xml:space="preserve">politické vedy - filozofia </t>
  </si>
  <si>
    <t xml:space="preserve">politológia - filozofia </t>
  </si>
  <si>
    <t>mediálne a komunikačné štúdiá - historické vedy</t>
  </si>
  <si>
    <t>žurnalistika - história</t>
  </si>
  <si>
    <t xml:space="preserve">filológia </t>
  </si>
  <si>
    <t>prekladateľstvo a tlmočníctvo 
anglický jazyk a kultúra (v kombinácii)</t>
  </si>
  <si>
    <t>prekladateľstvo a tlmočníctvo 
nemecký jazyk a kultúra (v kombinácii)</t>
  </si>
  <si>
    <t>N, S</t>
  </si>
  <si>
    <t>prekladateľstvo a tlmočníctvo
ruský jazyk a kultúra (v kombinácii)</t>
  </si>
  <si>
    <t>R, S</t>
  </si>
  <si>
    <t>prekladateľstvo a tlmočníctvo
slovenský jazyk a kultúra (v kombinácii)</t>
  </si>
  <si>
    <t>prekladateľstvo a tlmočníctvo
španielsky jazyk a kultúra (v kombinácii)</t>
  </si>
  <si>
    <t>Š, S</t>
  </si>
  <si>
    <t>učiteľstvo anglického jazyka a literatúry (v kombinácii)</t>
  </si>
  <si>
    <t>učiteľstvo nemeckého jazyka a literatúry (v kombinácii)</t>
  </si>
  <si>
    <t>učiteľstvo ruského jazyka a literatúry (v kombinácii)</t>
  </si>
  <si>
    <t>učiteľstvo románskych jazykov a literatúr (v kombinácii)</t>
  </si>
  <si>
    <t>S, Š, F, I</t>
  </si>
  <si>
    <t>učiteľstvo estetickej výchovy (v kombinácii)</t>
  </si>
  <si>
    <t>učiteľstvo etickej výchovy (v kombinácii)</t>
  </si>
  <si>
    <t>učiteľstvo histórie (v kombinácii)</t>
  </si>
  <si>
    <t>učiteľstvo náboženskej výchovy (v kombinácii)</t>
  </si>
  <si>
    <t>učiteľstvo slovenského jazyka a literatúry (v kombinácii)</t>
  </si>
  <si>
    <t>učiteľstvo výchovy k občianstvu (v kombinácii)</t>
  </si>
  <si>
    <t xml:space="preserve">Pedagogická fakulta </t>
  </si>
  <si>
    <t xml:space="preserve">vzdelávanie dospelých a bezpečnosť práce </t>
  </si>
  <si>
    <t>predškolská a elementárna pedagogika</t>
  </si>
  <si>
    <t>špeciálna pedagogika, vychovávateľstvo a manažment vzdelávania</t>
  </si>
  <si>
    <t>šport a rekreácia</t>
  </si>
  <si>
    <t>učiteľstvo anglického jazyka a literatúry</t>
  </si>
  <si>
    <t>učiteľstvo hudobného umenia</t>
  </si>
  <si>
    <t>učiteľstvo praktickej prípravy</t>
  </si>
  <si>
    <t>učiteľstvo hudobného umenia (v kombinácii)</t>
  </si>
  <si>
    <t>učiteľstvo pedagogiky (v kombinácii)</t>
  </si>
  <si>
    <t>učiteľstvo psychológie (v kombinácii)</t>
  </si>
  <si>
    <t>učiteľstvo techniky (v kombinácii)</t>
  </si>
  <si>
    <t>učiteľstvo telesnej výchovy (v kombinácii)</t>
  </si>
  <si>
    <t>učiteľstvo výtvarného umenia (v kombinácii)</t>
  </si>
  <si>
    <t>výtvarná edukácia</t>
  </si>
  <si>
    <t>Mgr.</t>
  </si>
  <si>
    <t>environmentalistika v krajinnom plánovaní a v praxi</t>
  </si>
  <si>
    <t>fyzika materiálov</t>
  </si>
  <si>
    <t xml:space="preserve">Mgr. </t>
  </si>
  <si>
    <t>aplikovaná sociálna práca</t>
  </si>
  <si>
    <t>maďarský jazyk v bilingválnej administratívnej komunikácii</t>
  </si>
  <si>
    <t>manažment regionálneho cestovného ruchu</t>
  </si>
  <si>
    <t xml:space="preserve">M, S, A </t>
  </si>
  <si>
    <t>učiteľstvo pre primárne vzdelávanie s vyučovacím jazykom maďarským</t>
  </si>
  <si>
    <t>anglický jazyk v odbornej komunikácii</t>
  </si>
  <si>
    <t>aplikovaná etika - etická expertíza a etické poradenstvo</t>
  </si>
  <si>
    <t>muzeológia</t>
  </si>
  <si>
    <t>vzdelávanie dospelých a poradenstvo</t>
  </si>
  <si>
    <t xml:space="preserve">učiteľstvo pre primárne vzdelávanie  </t>
  </si>
  <si>
    <t>špeciálna pedagogika, sociálna pedagogika a manažment vzdelávania</t>
  </si>
  <si>
    <t xml:space="preserve">učiteľstvo techniky </t>
  </si>
  <si>
    <t>Fakulta prírodných vied a infomatiky</t>
  </si>
  <si>
    <t>PhD.</t>
  </si>
  <si>
    <t>environmentalistika</t>
  </si>
  <si>
    <t>teória vyučovania matematiky</t>
  </si>
  <si>
    <t>molekulárna biológia</t>
  </si>
  <si>
    <t>teória vyučovania chémie</t>
  </si>
  <si>
    <t xml:space="preserve">stredoeurópske areálové štúdiá </t>
  </si>
  <si>
    <t xml:space="preserve">PhD. </t>
  </si>
  <si>
    <t>teória vyučovania maďarského jazyka a literatúry</t>
  </si>
  <si>
    <t>Filozofická fakulta</t>
  </si>
  <si>
    <t>estetika</t>
  </si>
  <si>
    <t>etika</t>
  </si>
  <si>
    <t>etnológia</t>
  </si>
  <si>
    <t>lingvodidaktika</t>
  </si>
  <si>
    <t>slavistika - slovanské jazyky</t>
  </si>
  <si>
    <t>slovenské dejiny</t>
  </si>
  <si>
    <t>teória literatúry a dejiny konkrétnych národných literatúr</t>
  </si>
  <si>
    <t>translatológia</t>
  </si>
  <si>
    <t>Pedagogická fakulta</t>
  </si>
  <si>
    <t xml:space="preserve">pedagogika </t>
  </si>
  <si>
    <t>didaktika technických predmetov</t>
  </si>
  <si>
    <t>didaktika anglického jazyka a literatúry</t>
  </si>
  <si>
    <t>A</t>
  </si>
  <si>
    <t>pedagogika hudobného a hudobno-dramatického umenia</t>
  </si>
  <si>
    <t xml:space="preserve">vedy o športe </t>
  </si>
  <si>
    <t xml:space="preserve">športová edukológia </t>
  </si>
  <si>
    <t>ochrana a využívanie krajiny</t>
  </si>
  <si>
    <t>cudzie jazyky a kultúry</t>
  </si>
  <si>
    <t>masmediálne štúdiá</t>
  </si>
  <si>
    <t>prekladateľstvo a tlmočníctvo</t>
  </si>
  <si>
    <t>slovanské jazyky a literatúry</t>
  </si>
  <si>
    <t>APVV</t>
  </si>
  <si>
    <t>G</t>
  </si>
  <si>
    <t>APVV-18-0154</t>
  </si>
  <si>
    <t xml:space="preserve">Piršelová Beáta, doc. RNDr., PhD. </t>
  </si>
  <si>
    <t xml:space="preserve">Molekulárno-metabolomický prístup k beta-D-glukánu a jeho ochrannej funkcii v rastlinnom organizme </t>
  </si>
  <si>
    <t>7/2019 - 6/2023</t>
  </si>
  <si>
    <t>APVV-18-0473</t>
  </si>
  <si>
    <t>Munková Daša, prof. RNDr., PhD.</t>
  </si>
  <si>
    <t>Klasifikačný model chybovosti strojového prekladu: krok k objektívnej-šiemu hodnoteniu kvality prekladu</t>
  </si>
  <si>
    <t>1/2022 - 6/2023</t>
  </si>
  <si>
    <t>APVV-19-0087</t>
  </si>
  <si>
    <t xml:space="preserve">Jomová Klaudia, prof. RNDr., PhD. </t>
  </si>
  <si>
    <t xml:space="preserve">Bioaktívne komplexy prechodných kovov s magnetickou bistabilitou </t>
  </si>
  <si>
    <t xml:space="preserve">7/2020 - 6/2024 </t>
  </si>
  <si>
    <t>APVV-20-0599</t>
  </si>
  <si>
    <t>Valovičová Ľubomíra, doc. PaedDr., PhD.</t>
  </si>
  <si>
    <t>Intervenčný program v prírodných vedách a matematike</t>
  </si>
  <si>
    <t>7/2021 - 6/2025</t>
  </si>
  <si>
    <t>APVV-22-0389</t>
  </si>
  <si>
    <t>Rusnáková Jurina, doc. Mgr., PhD.</t>
  </si>
  <si>
    <t>Výskum religiozity, spirituality a non-religiozity medzi Rómami na Slovensku</t>
  </si>
  <si>
    <t>7/2023 - 6/2027</t>
  </si>
  <si>
    <t>APVV-18-0196</t>
  </si>
  <si>
    <t>Bönde Gogová Stanislava, doc. PhDr., PhD.</t>
  </si>
  <si>
    <t>Vedomosti Nitrianskej stolice M. Bela (interpretácia a aplikácia)</t>
  </si>
  <si>
    <t>APVV-19-0358</t>
  </si>
  <si>
    <t>Palárik Miroslav, doc. Mgr., PhD.</t>
  </si>
  <si>
    <t xml:space="preserve">Dejiny Hlinkovej slovenskej ľudovej strany v domácich a európskych dimenziách (1905-1945) </t>
  </si>
  <si>
    <t>7/2020 - 6/2024</t>
  </si>
  <si>
    <t>APVV-20-0044</t>
  </si>
  <si>
    <t>Beljak Pažinová Noémi, prof. PhDr., PhD.</t>
  </si>
  <si>
    <t>Vplyv využívania prírodných zdrojov na spôsob života v dobe bronzovej a v dobe železnej</t>
  </si>
  <si>
    <t>APVV-20-0179</t>
  </si>
  <si>
    <t>Gritti Fabiano, doc. Mgr., PhD.</t>
  </si>
  <si>
    <t>Interaktívny hypertextový lexikón literárnej vedy s korpusom kľúčových literárnovedných textov</t>
  </si>
  <si>
    <t>APVV-20-0334</t>
  </si>
  <si>
    <t>Krno Svetozár, prof. PhDr., CSc.</t>
  </si>
  <si>
    <t>"Nie je to pravda, ale mohla by byť": Konšpiračné teórie a hoaxy v modernom vývoji Slovenska v európskom kontexte</t>
  </si>
  <si>
    <t>APVV-20-0414</t>
  </si>
  <si>
    <t>Debnár Marek, doc. Mgr., PhD.</t>
  </si>
  <si>
    <t>Digitálna zbierka slovenskej prózy</t>
  </si>
  <si>
    <t xml:space="preserve">7/2021 - 6/2025 </t>
  </si>
  <si>
    <t>APVV-21-0198</t>
  </si>
  <si>
    <t>Zahorák Andrej, doc. PhDr., PhD.</t>
  </si>
  <si>
    <t>PREKLAD A ASPEKTY RECEPCIE SPOLOČENSKOVEDNÝCH A HUMANITNOVEDNÝCH TEXTOV AKO KULTÚRNY A LITERÁRNY TRANSFER V 20. STOROČÍ</t>
  </si>
  <si>
    <t xml:space="preserve">7/2022 - 6/2026 </t>
  </si>
  <si>
    <t>APVV-21-0373</t>
  </si>
  <si>
    <t xml:space="preserve">Beňuš Štefan, prof. Mgr., PhD. </t>
  </si>
  <si>
    <t>Diagnostika Alzheimerovej choroby z reči s použitím umelej inteligencie a sociálnej robotiky</t>
  </si>
  <si>
    <t>7/2022 - 6/2025</t>
  </si>
  <si>
    <t>APVV-22-0088</t>
  </si>
  <si>
    <t>Žeňuchová Svetlana, Mgr., PhD.</t>
  </si>
  <si>
    <t>Čo skývajú slovenské archívy? Duchovné dedičstvo Východu na Západe</t>
  </si>
  <si>
    <t>APVV-22-0204</t>
  </si>
  <si>
    <t>Kondrla Peter, doc. PhDr. PaedDr., PhD.</t>
  </si>
  <si>
    <t>Religiozita a hodnoty trvalej udržateľnosti</t>
  </si>
  <si>
    <t>APVV-18-0018</t>
  </si>
  <si>
    <t>Temiaková Dominika, doc. PhDr., PhD.</t>
  </si>
  <si>
    <t>Vyučovanie v školách druhej šance z perspektívy učiteľa a dospelého učiaceho sa</t>
  </si>
  <si>
    <t>VEGA</t>
  </si>
  <si>
    <t>1/0706/20</t>
  </si>
  <si>
    <t xml:space="preserve">Petrovič František, prof. RNDr., PhD. </t>
  </si>
  <si>
    <t xml:space="preserve">Udržateľný rozvoj miest v 21. storočí – hodnotenie kľúčových faktorov, plánovacích prístupov a environmentálnych súvislostí </t>
  </si>
  <si>
    <t xml:space="preserve">1/2020 - 12/2023 </t>
  </si>
  <si>
    <t>1/0073/20</t>
  </si>
  <si>
    <t>Ekologický potenciál vybraných poľnohospodárskych plodín pre zlepšenie kvality zaťažených pôd Slovenska</t>
  </si>
  <si>
    <t>1/0167/20</t>
  </si>
  <si>
    <t>Strejček František, prof. RNDr., PhD.</t>
  </si>
  <si>
    <t>Vnútrojadrové molekulárne markery rastúcich a plne narastených oocytov – transkriptomická a proteomická štúdia</t>
  </si>
  <si>
    <t>1/0444/20</t>
  </si>
  <si>
    <t xml:space="preserve">Martiniaková Monika, prof. RNDr., PhD. </t>
  </si>
  <si>
    <t>Analýza vplyvu vybraných prírodných a syntetických látok na štruktúru a funkciu kosti s potenciálom využitia pri liečbe ochorení postihujúcich skelet</t>
  </si>
  <si>
    <t>1/2020 - 12/2023</t>
  </si>
  <si>
    <t>1/0604/20</t>
  </si>
  <si>
    <t>Krumpálová Zuzana, prof. RNDr., PhD.</t>
  </si>
  <si>
    <t xml:space="preserve">Environmentálne hodnotenie špecifických biotopov Podunajskej nížiny </t>
  </si>
  <si>
    <t>1/0466/21</t>
  </si>
  <si>
    <t>Fiľa Milan, doc. Ing., PhD.</t>
  </si>
  <si>
    <t xml:space="preserve">Hodnotenie kvality podnikateľského prostredia na Slovensku s akcentom na vstup do podnikania v pred a po-pandemickom období </t>
  </si>
  <si>
    <t xml:space="preserve">1/2021 - 12/2023 </t>
  </si>
  <si>
    <t>1/0546/21</t>
  </si>
  <si>
    <t>Hreško Juraj, prof. RNDr., PhD.</t>
  </si>
  <si>
    <t xml:space="preserve">Zmeny krajiny v povodiach plies Vysokých Tatier </t>
  </si>
  <si>
    <t xml:space="preserve">1/2021 - 12/2024 </t>
  </si>
  <si>
    <t>1/0821/21</t>
  </si>
  <si>
    <t>Munk Michal, prof. RNDr., PhD.</t>
  </si>
  <si>
    <t xml:space="preserve">Pilier 3 – verifikácia účinnosti revízií zverejňovaných informácií komerčnými bankami v období očakávanej COVID-19 ekonomickej krízy </t>
  </si>
  <si>
    <t>1/0880/21</t>
  </si>
  <si>
    <t>Boltižiar Martin, prof. PaedDr. PhDr. RNDr., PhD.</t>
  </si>
  <si>
    <t xml:space="preserve">Transformácia Nitrianskeho kraja v meniacich sa spoločensko-ekonomických podmienkach so zvláštnym zreteľom na dopady pandémie COVID-19 </t>
  </si>
  <si>
    <t>1/0103/22</t>
  </si>
  <si>
    <t xml:space="preserve">Vojtek Matej, doc. RNDr., PhD. </t>
  </si>
  <si>
    <t>Priestorovo-časové zmeny a predikcia povodňového rizika v obciach Slovenska</t>
  </si>
  <si>
    <t>1/2022 - 12/2025</t>
  </si>
  <si>
    <t>1/0342/22</t>
  </si>
  <si>
    <t>Petluš Peter, RNDr., PhD.</t>
  </si>
  <si>
    <t>Identifikácia, hodnotenie a konsolidácia erózne ohrozených nížinných pahorkatín Slovenska</t>
  </si>
  <si>
    <t xml:space="preserve">1/2022 - 12/2025 </t>
  </si>
  <si>
    <t>1/0416/22</t>
  </si>
  <si>
    <t>Omelka Radoslav, prof. RNDr., PhD.</t>
  </si>
  <si>
    <t xml:space="preserve">Účinky prírodných a farmakologických látok s antioxidačnou aktivitou na štruktúru a funkciu diabetickej kosti in vivo a in vitro </t>
  </si>
  <si>
    <t>1/0490/22</t>
  </si>
  <si>
    <t xml:space="preserve">Drlík Martin, doc. Mgr., PhD. </t>
  </si>
  <si>
    <t>Návrh a evalvácia vybraných metód objavovania znalostí pre porozumenie a skvalitnenie procesu učenia a virtuálneho vzdelávacieho prostredia</t>
  </si>
  <si>
    <t xml:space="preserve">1/2022 - 12/2024 </t>
  </si>
  <si>
    <t>1/0517/22</t>
  </si>
  <si>
    <t xml:space="preserve">Papcunová Viera, doc. Ing., PhD. </t>
  </si>
  <si>
    <t xml:space="preserve">Mapovanie procesov a finančných dopadov na úrovni miestnych samospráv v podmienkach pandémie COVID-19 </t>
  </si>
  <si>
    <t>1/0680/22</t>
  </si>
  <si>
    <t xml:space="preserve">Sirotkin Aleksander, prof. RNDr., DrSc. </t>
  </si>
  <si>
    <t xml:space="preserve">Výskum a aplikácia RNA interferencií na kontrolu ovarialných buniek </t>
  </si>
  <si>
    <t>2/0005/23</t>
  </si>
  <si>
    <t>Boleček Peter, doc. RNDr., PhD.</t>
  </si>
  <si>
    <t>Genetická analýza borievok Juniperus communis var. communis, J. sibirica a ich predpokladaných hybridov J. communis var. intermedia na Slovensku</t>
  </si>
  <si>
    <t>1/2023 - 12/2026</t>
  </si>
  <si>
    <t>1/0080/23</t>
  </si>
  <si>
    <t>Baláž Ivan, prof. Mgr., PhD.</t>
  </si>
  <si>
    <t>Časovo-priestorová aktivita hraboša severského panónskeho v refúgiách intenzívne využívanej poľnohospodárskej krajiny</t>
  </si>
  <si>
    <t>1/0385/23</t>
  </si>
  <si>
    <t>Balogh Zoltán, prof. Ing., PhD.</t>
  </si>
  <si>
    <t>Automatické a neinvazívne získavanie fyziologických funkcií v kontexte rozpoznávania emócií</t>
  </si>
  <si>
    <t>1/2023 - 12/2025</t>
  </si>
  <si>
    <t>1/0532/23</t>
  </si>
  <si>
    <t>Pavlovičová Gabriela, doc. PaedDr., PhD.</t>
  </si>
  <si>
    <t>Matematické kompetencie v oblasti geometrie u žiakov pri ukončení nižšieho stredného vzdelávania</t>
  </si>
  <si>
    <t>1/0868/21</t>
  </si>
  <si>
    <t>Gažiková Elena, doc. PhDr., PhD.</t>
  </si>
  <si>
    <t>Využitie vybraných prvkov systémového prístupu v kontexte profesionálnych rodín</t>
  </si>
  <si>
    <t>1/2021 - 12/2023</t>
  </si>
  <si>
    <t>1/0886/21</t>
  </si>
  <si>
    <t xml:space="preserve">Rusnáková Jurina, doc. Mgr., PhD. </t>
  </si>
  <si>
    <t>Nerovnosti vo vzdelávaní a vzdelávacie ambície rómskych detí</t>
  </si>
  <si>
    <t>1/2021 - 12/2024</t>
  </si>
  <si>
    <t>1/0534/22</t>
  </si>
  <si>
    <t xml:space="preserve">Popelková Marta, doc. PhDr., PhD. </t>
  </si>
  <si>
    <t>Psychometrické vlastnosti a validita Skríningu psychomotorického vývinu (S-PMV) ako metódy monitoringu na včasné odhalenie vývinových ťažkostí u detí</t>
  </si>
  <si>
    <t>1/0777/22</t>
  </si>
  <si>
    <t>Kozubík Michal, prof. PhDr., PhD.</t>
  </si>
  <si>
    <t xml:space="preserve">Individuálne a kolektívne zmocnenie obyvateľstva marginalizovaných sídiel v oblasti terénnej a komunitnej sociálnej práce </t>
  </si>
  <si>
    <t>1/2022 - 12/2024</t>
  </si>
  <si>
    <t>1/0254/23</t>
  </si>
  <si>
    <t>prof. PhDr. Martina Mojtová, PhD.</t>
  </si>
  <si>
    <t>Možnosti kreovania profesie klinického sociálneho pracovníka v Slovenskej republike</t>
  </si>
  <si>
    <t>1/0143/21</t>
  </si>
  <si>
    <t>Zelenka Miloš, prof. PhDr., PhD.</t>
  </si>
  <si>
    <t>Antisemitské etnické stereotypy v médiách a literatúre krajín V4</t>
  </si>
  <si>
    <t>1/0316/21</t>
  </si>
  <si>
    <t>Bauko Ján, doc. PaedDr., PhD.</t>
  </si>
  <si>
    <t>Jednoduchý a organizovaný jazykový manažment v podmienkach slovensko-maďarskej dvojjazyčnosti na Slovensku</t>
  </si>
  <si>
    <t>1/0261/20</t>
  </si>
  <si>
    <t xml:space="preserve">Repka Dominik, doc. Mgr., PhD. </t>
  </si>
  <si>
    <t xml:space="preserve">Archeológia smrti. Pohrebné praktiky v období mladšieho praveku až včasnej doby dejinnej na území Slovenska </t>
  </si>
  <si>
    <t xml:space="preserve">4/2020 - 12/2023 </t>
  </si>
  <si>
    <t>2/0035/21</t>
  </si>
  <si>
    <t>Marková Dagmar, prof. PhDr., PhD.</t>
  </si>
  <si>
    <t>Rodinné konštelácie s biologickými a nie biologickými deťmi</t>
  </si>
  <si>
    <t>5/2021 - 12/2024</t>
  </si>
  <si>
    <t>2/0072/21</t>
  </si>
  <si>
    <t>Maximová Jarmila, doc. PhDr., PhD.</t>
  </si>
  <si>
    <t>Úlohy politickej filozofie v kontexte antropocénu</t>
  </si>
  <si>
    <t>5/2021 - 12/2023</t>
  </si>
  <si>
    <t>2/0083/21</t>
  </si>
  <si>
    <t>Borzová Zuzana, doc. Mgr., PhD.</t>
  </si>
  <si>
    <t>Úloha materiálnej kultúry pri formovaní ekonomických a sociálnych väzieb v neskorostredovekých a novovekých komunitách</t>
  </si>
  <si>
    <t>1/0127/21</t>
  </si>
  <si>
    <t>Čukan Jaroslav, prof. PhDr., CSc.</t>
  </si>
  <si>
    <t>Etnokultúrne aspekty nemeckých minoritných spoločenstiev s prihliadnutím na fenomén baníctva na hornej Nitre</t>
  </si>
  <si>
    <t>1/0215/21</t>
  </si>
  <si>
    <t>Jágerová Margita, doc. PhDr., PhD.</t>
  </si>
  <si>
    <t>Fašiangy v kultúrnohistorickej perspektíve a ich aktuálne podoby vo vidieckom prostredí</t>
  </si>
  <si>
    <t>1/0241/21</t>
  </si>
  <si>
    <t>Glejtek Miroslav, doc. Ing. PhDr., PhD.</t>
  </si>
  <si>
    <t>Komunikačné stratégie duchovenstva v stredovekom Uhorskom kráľovstve</t>
  </si>
  <si>
    <t>1/0547/21</t>
  </si>
  <si>
    <t>Šteiner Pavol, doc. PhDr., PhD.</t>
  </si>
  <si>
    <t>Archeologický prieskum bojísk z 2. svetovej vojny na juhozápadnom Slovensku</t>
  </si>
  <si>
    <t>1/0725/21</t>
  </si>
  <si>
    <t>Korený Peter, doc. PhDr., PhD.</t>
  </si>
  <si>
    <t>Pluralita foriem dobrého života a spory o pojem politična</t>
  </si>
  <si>
    <t>1/0763/21</t>
  </si>
  <si>
    <t>Kičková Adriana, doc. PhDr., PhD.</t>
  </si>
  <si>
    <t>Vnímanie národnej identity v medzivojnovej Československej republike. Riešenie otázok štátneho národa, menšín a ich reprezentantov.</t>
  </si>
  <si>
    <t>1/0055/22</t>
  </si>
  <si>
    <t>Čechová Mariana, doc. Mgr., PhD.</t>
  </si>
  <si>
    <t xml:space="preserve">Arcitextuálne analýzy fundamentálnych tém </t>
  </si>
  <si>
    <t xml:space="preserve">4/2022 - 12/2025 </t>
  </si>
  <si>
    <t>2/0058/22</t>
  </si>
  <si>
    <t>Revitalizácia kultúrneho dedičstva vo verejnom priestore ako reflexia globálnych vplyvov na vidiecke a mestské komunity</t>
  </si>
  <si>
    <t>1/0149/22</t>
  </si>
  <si>
    <t>Bešina Daniel, Mgr., PhD.</t>
  </si>
  <si>
    <t xml:space="preserve">Krajina ako pamiatka. Historické krajinné štruktúry a nehnuteľné pamiatky v priestorových kontextoch </t>
  </si>
  <si>
    <t xml:space="preserve">4/2022 - 12/2024 </t>
  </si>
  <si>
    <t>1/0195/22</t>
  </si>
  <si>
    <t xml:space="preserve">Hornáčková Klapicová Edita, doc. Mgr., PhD. </t>
  </si>
  <si>
    <t>Prirodzené tlmočnícke zručnosti u dvojjazyčných a viacjazyčných detí</t>
  </si>
  <si>
    <t>1/0404/22</t>
  </si>
  <si>
    <t>Fichnová Katarína, prof. Mgr., PhD.</t>
  </si>
  <si>
    <t>Racionalita a iracionalita pri kreovaní preferencií v nákupnom správaní spotrebiteľov na prahu 3. tisícročia</t>
  </si>
  <si>
    <t>2/0031/23</t>
  </si>
  <si>
    <t>Analýzy a hodnotenia environmentálnej histórie vybraných typov krajiny Slovenska od mladšieho praveku po súčasnosť</t>
  </si>
  <si>
    <t>2/0033/23</t>
  </si>
  <si>
    <t>Hajnalová Mária, doc. Mgr., PhD.</t>
  </si>
  <si>
    <t>Verifikácia jaskynných archeologických kontextov zo sklonku stredného a počiatku mladého paleolitu na Slovensku.</t>
  </si>
  <si>
    <t>2/0068/23</t>
  </si>
  <si>
    <t>Brhlíková Radoslava, Mgr., PhD.</t>
  </si>
  <si>
    <t>Podoby a mechanizmy diferenciácie a rekonfigurácie verejného a politického života. Kolektívne akcie a politické postoje.</t>
  </si>
  <si>
    <t>2/0092/23</t>
  </si>
  <si>
    <t>Perez Emília, doc. Mgr., PhD.</t>
  </si>
  <si>
    <t xml:space="preserve">Preklad a prekladanie v dejinách a súčasnosti slovenského kultúrneho priestoru. Premeny podôb, statusu a funkcií: texty, osobnosti, inštitúcie </t>
  </si>
  <si>
    <t>1/0122/23</t>
  </si>
  <si>
    <t>Jakubovská Viera, doc. Mgr., PhD.</t>
  </si>
  <si>
    <t>Nomádstvo ako transcenzus každodennosti</t>
  </si>
  <si>
    <t>1/0158/23</t>
  </si>
  <si>
    <t>Nenáboženská spirituálna gramotnosť: vznik, rozvíjanie v detstve a význam v dospelosti</t>
  </si>
  <si>
    <t>1/0279/23</t>
  </si>
  <si>
    <t>Mitterpach Klement, doc. Mgr., PhD.</t>
  </si>
  <si>
    <t>Ako myslieť svet? Limity myslenia sveta vo filozofii dejí</t>
  </si>
  <si>
    <t>1/0084/21</t>
  </si>
  <si>
    <t>Verešová Marcela, prof. PaedDr., PhD.</t>
  </si>
  <si>
    <t>Osobnostné, kognitívne a motivačné prediktory profesijných kompetencií učiteľov v pregraduálnej príprave a v praxi</t>
  </si>
  <si>
    <t>1/0140/22</t>
  </si>
  <si>
    <t>Horička Pavol, doc. PaedDr., PhD.</t>
  </si>
  <si>
    <t xml:space="preserve">Hodnotenie rozhodovacích funkcií športovca vo vybraných kolektívnych a individuálnych športoch </t>
  </si>
  <si>
    <t xml:space="preserve">1/2022 - 1/2024 </t>
  </si>
  <si>
    <t>1/0313/22</t>
  </si>
  <si>
    <t>Paška Ľubomír, Mgr., PhD.</t>
  </si>
  <si>
    <t>Identifikácia faktorov reakčnej agility v kolektívnych športoch</t>
  </si>
  <si>
    <t>1/0213/23</t>
  </si>
  <si>
    <t>Hašková Alena, prof. PaedDr., CSc.</t>
  </si>
  <si>
    <t>Rozvíjanie učebného potenciálu detí predškolského a mladšieho školského veku v zameraní na koncepciu STEM vzdelávania</t>
  </si>
  <si>
    <t>1/0460/23</t>
  </si>
  <si>
    <t>Kanásová Janka, doc. PaedDr., PhD.</t>
  </si>
  <si>
    <t>Posturálne zdravie u detí a adolescentov a možnosti jeho ovplyvňovania</t>
  </si>
  <si>
    <t>1/0642/23</t>
  </si>
  <si>
    <t>Čierna Alena, Mgr., PhD.</t>
  </si>
  <si>
    <t>Akustické vlastnosti a hudobno-kultúrne kontexty historických a sakrálnych priestorov v Bratislave</t>
  </si>
  <si>
    <t>KEGA</t>
  </si>
  <si>
    <t>015UKF-4/2021</t>
  </si>
  <si>
    <t>Medová Janka, doc. PaedDr., PhD.</t>
  </si>
  <si>
    <t xml:space="preserve">Spolupráca ako prostriedok profesionálneho rastu učiteľov matematiky </t>
  </si>
  <si>
    <t>019UKF-4/2021</t>
  </si>
  <si>
    <t xml:space="preserve">Tvorba a inovácia vzdelávania - Zoológia pre ekológov, časť Evertebrata </t>
  </si>
  <si>
    <t>026UKF-4/2021</t>
  </si>
  <si>
    <t>Štubňa Ján, PaedDr., PhD.</t>
  </si>
  <si>
    <t xml:space="preserve">Identifikácia gemologických materiálov </t>
  </si>
  <si>
    <t>031UKF-4/2021</t>
  </si>
  <si>
    <t>Zelenický Ľubomír, prof. RNDr., CSc.</t>
  </si>
  <si>
    <t xml:space="preserve">Celoživotná podpora učiteľov základných škôl pre kvalitné vyučovanie – manažment rozvoja vedeckých a bádateľských kompetencií žiakov v oblasti fyzikálneho vzdelávania </t>
  </si>
  <si>
    <t>039UKF-4/2021</t>
  </si>
  <si>
    <t>Babosová Ramona, RNDr., PhD.</t>
  </si>
  <si>
    <t xml:space="preserve">Biologické študijné inovácie </t>
  </si>
  <si>
    <t>002UKF-4/2022</t>
  </si>
  <si>
    <t>Langraf Vladimír, RNDr., PhD.</t>
  </si>
  <si>
    <t xml:space="preserve">Metaanalýza v biológii a ekológii (databázy a štatistická analýza dát) </t>
  </si>
  <si>
    <t xml:space="preserve">4/2022 - 10/2024 </t>
  </si>
  <si>
    <t>029UKF-4/2022</t>
  </si>
  <si>
    <t>Urbaníková Marta, doc. RNDr., CSc.</t>
  </si>
  <si>
    <t xml:space="preserve">Príprava štruktúry a obsahu predmetu, učebnice a e-learningového kurzu " Podnikateľské zručnosti" pre neekonomické študijné programy s fokusom na online prostredie </t>
  </si>
  <si>
    <t xml:space="preserve">5/2022 - 12/2024 </t>
  </si>
  <si>
    <t>034UKF-4/2022</t>
  </si>
  <si>
    <t>Mondočková Vladimíra, doc. RNDr., PhD.</t>
  </si>
  <si>
    <t>Biomedicínske a bioinformatické databázy v biologických študijných programoch s aplikáciou do praxe</t>
  </si>
  <si>
    <t>043UKF-4/2022</t>
  </si>
  <si>
    <t xml:space="preserve">Mišovičová Regina, Ing., PhD. </t>
  </si>
  <si>
    <t>Vplyv cestovného ruchu na zmeny využívania krajiny na vybraných lokalitách Slovenska</t>
  </si>
  <si>
    <t>009UKF-4/2023</t>
  </si>
  <si>
    <t>Kuna Peter, Ing. Mgr., PhD.</t>
  </si>
  <si>
    <t>Virtuálna realita v programovaní PLC systémov</t>
  </si>
  <si>
    <t>4/2023 - 12/2025</t>
  </si>
  <si>
    <t>012UKF-4/2023</t>
  </si>
  <si>
    <t>Kováčová Veronika, RNDr., PhD.</t>
  </si>
  <si>
    <t>Implementácia inovácií do edukačného procesu predmetov všeobecná a špeciálna histológia živočíchov s orientáciou na prax</t>
  </si>
  <si>
    <t>013UKF-4/2023</t>
  </si>
  <si>
    <t>Rumanová Lucia, doc. PaedDr., PhD.</t>
  </si>
  <si>
    <t>Inovatívne prístupy v problematike zobrazovania priestoru s ohľadom na technicky orientované študijné odbory v kontexte aktuálnych potrieb praxe</t>
  </si>
  <si>
    <t>014UKF-4/2023</t>
  </si>
  <si>
    <t>Švecová Valéria, doc. PhDr. PaedDr., PhD.</t>
  </si>
  <si>
    <t>Inovácia vzdelávania v príprave učiteľov matematiky v oblasti tvorby úloh s dôrazom na kriteriálne testovanie</t>
  </si>
  <si>
    <t>033UKF-4/2023</t>
  </si>
  <si>
    <t>Vojteková Jana, doc. RNDr., PhD.</t>
  </si>
  <si>
    <t>Implementácia digitálnych technológií do výučby geografie</t>
  </si>
  <si>
    <t>039UMB-4/2021</t>
  </si>
  <si>
    <t>Overenie efektívnosti alternatívnych foriem praxí zameraných na rozvoj profesijných kompetencií v pregraduálnej príprave pomáhajúcich profesionálov</t>
  </si>
  <si>
    <t xml:space="preserve">1/2021 - 12/2023   </t>
  </si>
  <si>
    <t>011UKF-4/2022</t>
  </si>
  <si>
    <t xml:space="preserve">Juríková Tunde, doc. RNDr., PhD. </t>
  </si>
  <si>
    <t>Inovatívne vzdelávacie materiály s dôrazom na výchovu zdraviu a environmentálnu výchovu žiakov 3. a 4. ročníka ZŠ</t>
  </si>
  <si>
    <t>3/2022 - 12/2024</t>
  </si>
  <si>
    <t>001UKF-4/2021</t>
  </si>
  <si>
    <t>Záhumenská Lucia, PaedDr., PhD.</t>
  </si>
  <si>
    <t>Tradičná kultúra regiónov Slovenska v cudzojazyčnom vzdelávaní dištančnou formou</t>
  </si>
  <si>
    <t>032UKF-4/2021</t>
  </si>
  <si>
    <t>Lesková Andrea, PhDr., PhD.</t>
  </si>
  <si>
    <t>Mládež v mediálne saturovanej spoločnosti</t>
  </si>
  <si>
    <t>035UKF-4/2021</t>
  </si>
  <si>
    <t>Hetényi Martin, prof. PhDr., PhD.</t>
  </si>
  <si>
    <t>Kultúrna, osvetová, výchovno-vzdelávacia a sociálna politika na Slovensku v 20. storočí. Interaktívna učebná pomôcka pre štúdium dejepisu na stredných školách</t>
  </si>
  <si>
    <t>041UKF-4/2021</t>
  </si>
  <si>
    <t xml:space="preserve">Spálová Lucia, doc. Mgr., PhD. </t>
  </si>
  <si>
    <t>Digitálni influenceri - edukačné roviny rozvoja kritického myslenia a angažovanosti generácie Z</t>
  </si>
  <si>
    <t>047UKF-4/2021</t>
  </si>
  <si>
    <t>Ambrózová Jana, Mgr., PhD.</t>
  </si>
  <si>
    <t>„Kultúrne dedičstvo a tradičná ľudová kultúra zodpovedne“ – Scenáre aktivít na vyučovacie hodiny pre učiteľov základných škôl a prierezová téma Regionálna výchova a tradičná ľudová kultúra</t>
  </si>
  <si>
    <t>009UKF-4/2022</t>
  </si>
  <si>
    <t xml:space="preserve">Hricková Mária, doc. PhDr., PhD. </t>
  </si>
  <si>
    <t xml:space="preserve">Poézia ako lingua franca – efektívne prístupy k vyučovaniu poézie ako prostriedku osobného rastu v kontexte medzinárodnej kultúrnej komunikácie </t>
  </si>
  <si>
    <t>010UKF-4/2022</t>
  </si>
  <si>
    <t xml:space="preserve">Hodáková Soňa, doc. Mgr., PhD. </t>
  </si>
  <si>
    <t>Návrh kolaboratívneho vzdelávania v oblasti PSI na Slovensku: dizajn, implementácia a evaluácia kurzov zameraných na tréning tlmočníkov vo verejnej službe</t>
  </si>
  <si>
    <t>026UKF-4/2022</t>
  </si>
  <si>
    <t xml:space="preserve">India v súčasných medzinárodných vzťahoch </t>
  </si>
  <si>
    <t>038UKF-4/2022</t>
  </si>
  <si>
    <t xml:space="preserve">Zahorák Andrej, doc. PhDr., PhD. </t>
  </si>
  <si>
    <t xml:space="preserve">Precedentnosť ako nástroj v testovaní a zdokonaľovaní interkultúrnej kompetencie študentov prekladateľstva </t>
  </si>
  <si>
    <t>041UKF-4/2022</t>
  </si>
  <si>
    <t xml:space="preserve">Ballay Miroslav, doc. Mgr., PhD. </t>
  </si>
  <si>
    <t xml:space="preserve">Príprava učebných textov nosných predmetov študijného programu kulturológia </t>
  </si>
  <si>
    <t>042UKF-4/2022</t>
  </si>
  <si>
    <t xml:space="preserve">Štúr Martin, doc. Mgr., PhD. </t>
  </si>
  <si>
    <t xml:space="preserve">Elektronická vysokoškolská učebnica gramatiky španielskeho jazyka </t>
  </si>
  <si>
    <t>020UKF-4/2023</t>
  </si>
  <si>
    <t>Blaščíková Andrea, doc. Mgr., PhD.</t>
  </si>
  <si>
    <t>Inovácia učiteľských študijných programov náboženská výchova, etická výchova a výchova k občianstvu so zameraním na rozvoj kompetencií</t>
  </si>
  <si>
    <t>021UKF-4/2023</t>
  </si>
  <si>
    <t>Stranovská Eva, prof. PaedDr., PhD.</t>
  </si>
  <si>
    <t>Rozvoj prediktorov pre cudzojazyčné čítanie s porozumením prostredníctvom intervencie</t>
  </si>
  <si>
    <t>014UKF-4/2021</t>
  </si>
  <si>
    <t>Hollá Katarína, doc. PaedDr., PhD.</t>
  </si>
  <si>
    <t>(e-)Prevencia kyberagresie u generácie Z</t>
  </si>
  <si>
    <t>6/2021 - 12/2023</t>
  </si>
  <si>
    <t>020UKF-4/2021</t>
  </si>
  <si>
    <t>Halmová Nora, doc. PaedDr., PhD.</t>
  </si>
  <si>
    <t>Zdravie, s ním súvisiace správanie adolescentov a možnosti prevencie pred civilizačnými ochoreniami</t>
  </si>
  <si>
    <t>025UKF-4/2021</t>
  </si>
  <si>
    <t>Brezina Pavol, doc. Mgr., PhD.</t>
  </si>
  <si>
    <t>Vývoj pokročilých funkcií hudobno-vzdelávacieho softvéru Albrechtic</t>
  </si>
  <si>
    <t>029UKF-4/2021</t>
  </si>
  <si>
    <t>Kručayová Alena, doc. Mgr., PhD.</t>
  </si>
  <si>
    <t>Pedagogická interpretácia hudobného diela</t>
  </si>
  <si>
    <t>066UK-4/2021</t>
  </si>
  <si>
    <t>Pisoňová Mária, prof. PaedDr., PhD.</t>
  </si>
  <si>
    <t>Elektronická podpora pregraduálnej prípravy študentov učiteľstva v oblasti triedneho manažmentu - tvorba webového portálu a vysokoškolskej učebnice</t>
  </si>
  <si>
    <t>006UMB-4/2022</t>
  </si>
  <si>
    <t>Tomková Viera, doc. PaedDr., PhD.</t>
  </si>
  <si>
    <t xml:space="preserve">Implementácia bádateľsky orientovaného modelu vzdelávania v predmete technika v nižšom strednom vzdelávaní so zameraním na kognitívnu oblasť </t>
  </si>
  <si>
    <t>011UKF-4/2023</t>
  </si>
  <si>
    <t>Sender Barbora, PaedDr., PhD.</t>
  </si>
  <si>
    <t>Podporný artefiletický program pre žiakov stredných škôl s vývinovými poruchami učenia</t>
  </si>
  <si>
    <t>6/2023 - 12/2025</t>
  </si>
  <si>
    <t>018UKF-4/2023</t>
  </si>
  <si>
    <t>Lukáčová Danka, doc. PaedDr., PhD.</t>
  </si>
  <si>
    <t>Ďalšie vzdelávanie učiteľov vzdelávacej oblasti Človek a svet práce</t>
  </si>
  <si>
    <t>019UKF-4/2023</t>
  </si>
  <si>
    <t>Šebo Miroslav, Mgr., PhD.</t>
  </si>
  <si>
    <t>Mikrokontroléry v interdisciplinárnej edukácii</t>
  </si>
  <si>
    <t xml:space="preserve">Výskumná agentúra </t>
  </si>
  <si>
    <t>052/2020/OPII/VA/</t>
  </si>
  <si>
    <t>Mederly Peter, prof. RNDr. PhD.</t>
  </si>
  <si>
    <t xml:space="preserve">Údajová a vedomostná podpora pre systémy rozhodovania a strategického plánovania v oblasti adaptácie poľnohospodárskej krajiny na klimatické zmeny a minimalizáciu degradácie poľnohospodárskych pôd </t>
  </si>
  <si>
    <t>1/2020 - 6/2023</t>
  </si>
  <si>
    <t>NFP313010BVY7</t>
  </si>
  <si>
    <t>Petrovič František, prof. RNDr., PhD.</t>
  </si>
  <si>
    <t>Podpora výskumno-vývojových aktivít jedinečného riešiteľského tímu</t>
  </si>
  <si>
    <t>3/2022 - 9/2023</t>
  </si>
  <si>
    <t>Jaguar Land Rover Slovakia</t>
  </si>
  <si>
    <t>O</t>
  </si>
  <si>
    <t>ZML-2022/1-632:191006</t>
  </si>
  <si>
    <t xml:space="preserve">Baláž Ivan, prof. Mgr., PhD. </t>
  </si>
  <si>
    <t>Biomonitoring areálu závodu JLR 3</t>
  </si>
  <si>
    <t>6/2022 - 3/2023</t>
  </si>
  <si>
    <t>Consult ITpro</t>
  </si>
  <si>
    <t xml:space="preserve">ZML-2023/1-82:191006: </t>
  </si>
  <si>
    <t>Grežo Henrich, doc. Mgr., PhD.</t>
  </si>
  <si>
    <t>Spracovanie databázy, mapovanie krajinných štruktúr na zadefinovaných lokalitách a ich hodnotenie</t>
  </si>
  <si>
    <t>2/2023 - 2/2023</t>
  </si>
  <si>
    <t>Wienerberger, s.r.o.</t>
  </si>
  <si>
    <t>ZML-2023/1-137:191006</t>
  </si>
  <si>
    <t>Kramáreková Hilda, RNDr., PhD.</t>
  </si>
  <si>
    <t>Biomonitoring vybraných skupín živočíchov v areáli závodu Wienerberger, s.r.o., Zlaté Moravce</t>
  </si>
  <si>
    <t>2/2023 - 12/2023</t>
  </si>
  <si>
    <t>ETI Slovensko</t>
  </si>
  <si>
    <t>ZML-2023/1-83:191006</t>
  </si>
  <si>
    <t>Petrikovičová Lucia, RNDr., PhD.</t>
  </si>
  <si>
    <t>Demografická analýza a správanie klientov v post pandemickom období</t>
  </si>
  <si>
    <t>2/2023 - 3/2023</t>
  </si>
  <si>
    <t xml:space="preserve">Constellium Extrusion Levice, s.r.o. </t>
  </si>
  <si>
    <t>ZML-2022/1-22:191006</t>
  </si>
  <si>
    <t>Spracovanie procesných dát priemyselnej výroby.</t>
  </si>
  <si>
    <t>2/2022 - 1/2023</t>
  </si>
  <si>
    <t>ZML – 2023/1-1166:191006</t>
  </si>
  <si>
    <t>Návrh a implementácia modelu zvyšovania kvalifikácie zamestnancov v oblasti priemyselnej automatizácie</t>
  </si>
  <si>
    <t>8/2023 - 8/2024</t>
  </si>
  <si>
    <t>ZML – 2023/1-1167:191006</t>
  </si>
  <si>
    <t>Modely výrobných procesov v systémoch virtuálnej reality</t>
  </si>
  <si>
    <t>ZML-2023/1-1606:191006</t>
  </si>
  <si>
    <t>Detekcia únikov vo vodovodných distribučných systémoch s využitím umelej inteligencie</t>
  </si>
  <si>
    <t>11/2023 - 12/2024</t>
  </si>
  <si>
    <t>Gestamp, s.r.o.</t>
  </si>
  <si>
    <t>ZML-2023/1-1372:191006</t>
  </si>
  <si>
    <t>Súčasné trendy vyučovania španielskeho jazyka a literatúry v kontexte rozvíjania kultúrneho povedomia hispánskej kultúry na Slovensku</t>
  </si>
  <si>
    <t>9/2023 - 6/2024</t>
  </si>
  <si>
    <t xml:space="preserve">LITA, autorská spoločnosť  </t>
  </si>
  <si>
    <t>2023/920-03</t>
  </si>
  <si>
    <t>Inštitorisová Dagmar, prof. PhDr., PhD.</t>
  </si>
  <si>
    <t>PQ 2023, Pražské Quadriennale scénografie a divadelního prostoru</t>
  </si>
  <si>
    <t>3/2023 - 6/2023</t>
  </si>
  <si>
    <t xml:space="preserve">Escape Motions, s.r.o.  </t>
  </si>
  <si>
    <t>ZML-2022/1-212:191006</t>
  </si>
  <si>
    <t>Zabadal Ľubomír, Mgr., PhD.</t>
  </si>
  <si>
    <t>„Návrh a vývoj softvérových nástrojov pre softvér maliarsky softvér Rebelle”</t>
  </si>
  <si>
    <t>3/2022 - 3/2023</t>
  </si>
  <si>
    <t xml:space="preserve">Horizon Europe </t>
  </si>
  <si>
    <t>Z</t>
  </si>
  <si>
    <t>Planning Land Use Strategies: Meeting biodiversity, climate and social objectives in a Changing world (PLUS Change)</t>
  </si>
  <si>
    <t>6/2023 - 5/2027</t>
  </si>
  <si>
    <t xml:space="preserve">Horizon 2020 </t>
  </si>
  <si>
    <t>ZML-2020/1-817:191006</t>
  </si>
  <si>
    <t xml:space="preserve">Biodiversity and Infrastructure Synergies and Opportunities for European transport Networks - BISON </t>
  </si>
  <si>
    <t>1/2021 - 6/2023</t>
  </si>
  <si>
    <t>H2020-870644</t>
  </si>
  <si>
    <t>Social and innovative platform on cultural tourism and its potential towards deepening Europeanisation (SPOT)</t>
  </si>
  <si>
    <t>1/2020 - 7/2023</t>
  </si>
  <si>
    <t xml:space="preserve">ERASMUS+  </t>
  </si>
  <si>
    <t>021-1-SK01-KA220-HED-000032095</t>
  </si>
  <si>
    <t xml:space="preserve">Skalka Ján, RNDr., PhD. </t>
  </si>
  <si>
    <t>Future IT Professionals Education in Artificial Intelligence</t>
  </si>
  <si>
    <t>11/2021 - 10/2024</t>
  </si>
  <si>
    <t>ZML-2020/1-669:191006</t>
  </si>
  <si>
    <t>Gadušová Zdenka, prof. PaedDr., CSc.</t>
  </si>
  <si>
    <t xml:space="preserve">Mentor Training </t>
  </si>
  <si>
    <t>9/2020 - 8/2023</t>
  </si>
  <si>
    <t>2021-1-CZ01-KA220-HED-EB5BFEF6</t>
  </si>
  <si>
    <t>Enhancing Quality Teaching of Humanities and Social Sciences in Higher Education for 21+</t>
  </si>
  <si>
    <t>1/2022 - 10/2024</t>
  </si>
  <si>
    <t>COST</t>
  </si>
  <si>
    <t>COST Action CA21114</t>
  </si>
  <si>
    <t>Kováčiková Elena, doc. Mgr., PhD.</t>
  </si>
  <si>
    <t>CLIL network for languages in education: towards bi- and multilingual disciplinary literacies (CLIL NetLE)</t>
  </si>
  <si>
    <t xml:space="preserve">10/2022 - 10/2026 </t>
  </si>
  <si>
    <t xml:space="preserve">Maďarská akadémia vied  </t>
  </si>
  <si>
    <t>HSZ-1/2022</t>
  </si>
  <si>
    <t xml:space="preserve">Vančo Ildikó, prof. Mgr., PhD. </t>
  </si>
  <si>
    <t>Vzdelávanie v štátnom jazyku a autonómia - politický úspech alebo segregácia</t>
  </si>
  <si>
    <t>5/2022 - 1/2023</t>
  </si>
  <si>
    <t>HSZ-2/2023</t>
  </si>
  <si>
    <t>Characteristics of state language education in the Baltic countries (A Baltikum országaiban folyó államnyelvoktatás ismérvei és tanulságai)</t>
  </si>
  <si>
    <t>4/2023 - 5/2024</t>
  </si>
  <si>
    <t>Západoslo-venská vodárenská spoločnosť, a.s.</t>
  </si>
  <si>
    <t>DS-FR-22-0003</t>
  </si>
  <si>
    <t>Benc Michal, RNDr., PhD.</t>
  </si>
  <si>
    <t>Druhovo špecifický vplyv jadierka v embryonálnom vývoji</t>
  </si>
  <si>
    <t>7/2023 - 6/2025</t>
  </si>
  <si>
    <t>SK-SRB-21-0025</t>
  </si>
  <si>
    <t xml:space="preserve">Vademecum mentora </t>
  </si>
  <si>
    <t xml:space="preserve">1/2022 - 12/2023 </t>
  </si>
  <si>
    <t xml:space="preserve">GAMETHERAPY s.r.o. </t>
  </si>
  <si>
    <t>ZML-2023/1-682:191006</t>
  </si>
  <si>
    <t>Získavanie fyziologických funkcií v kontexte rozpoznávania emócií</t>
  </si>
  <si>
    <t>5/2023 - 12/2023</t>
  </si>
  <si>
    <t>Fond na podporu kultúry národnostných menšín</t>
  </si>
  <si>
    <t>22-130-01473</t>
  </si>
  <si>
    <t>Tóth Anikó, doc. Mgr., PhD.</t>
  </si>
  <si>
    <t>Legere - literárna súťaž pre stredoškolákov</t>
  </si>
  <si>
    <t>5/2022 - 3/2023</t>
  </si>
  <si>
    <t>23-130-00020</t>
  </si>
  <si>
    <t>1/2023 - 12/2023</t>
  </si>
  <si>
    <t>22-220-00615</t>
  </si>
  <si>
    <t>Benyovszky Kristian, prof. PaedDr., PhD.</t>
  </si>
  <si>
    <t>Partitúra</t>
  </si>
  <si>
    <t>2/2022 - 3/2023</t>
  </si>
  <si>
    <t>23-220-00027</t>
  </si>
  <si>
    <t>23-220-00019</t>
  </si>
  <si>
    <t>Vargová Zuzana, doc. PhDr., PhD.</t>
  </si>
  <si>
    <t>Stredoeurópske pohľady</t>
  </si>
  <si>
    <t>Granty EHP a Nórska</t>
  </si>
  <si>
    <t>FBR-PDI-018</t>
  </si>
  <si>
    <t>Ficzere Anikó, Mgr., PhD.</t>
  </si>
  <si>
    <t>Novel Techniques and Approaches in Language Teaching</t>
  </si>
  <si>
    <t>7/2023 - 5/2024</t>
  </si>
  <si>
    <t>Nitrianska komunitná nadácia</t>
  </si>
  <si>
    <t>11-SS-2023</t>
  </si>
  <si>
    <t>Csalová Oľga, Mgr., PhD.</t>
  </si>
  <si>
    <t>Úvodný kurz slovenského jazyka a kultúry pre ukrajinskjých študentov</t>
  </si>
  <si>
    <t>7/2023 - 11/2023</t>
  </si>
  <si>
    <t>Literárny fond</t>
  </si>
  <si>
    <t>529/2023</t>
  </si>
  <si>
    <t>Chobotnička Emka</t>
  </si>
  <si>
    <t>9/2023 - 12/2023</t>
  </si>
  <si>
    <t>Fond na podporu umenia</t>
  </si>
  <si>
    <t>23-152-02214</t>
  </si>
  <si>
    <t>Jahodová kolobežka 2023 (Dagmar Inštitorisová: Chobotnička Emka)</t>
  </si>
  <si>
    <t>7/2023 - 6/2024</t>
  </si>
  <si>
    <t>23-710-01845</t>
  </si>
  <si>
    <t>Konvergencie a divergencie umení, vedecké sympózium s medzinárodnou účasťou</t>
  </si>
  <si>
    <t>23-710-01849</t>
  </si>
  <si>
    <t>Štrbák Marek, Mgr. art., PhD., ArtD.</t>
  </si>
  <si>
    <t>Petr Eben - Faust</t>
  </si>
  <si>
    <t>UKF</t>
  </si>
  <si>
    <t>Mesto Nitra</t>
  </si>
  <si>
    <t>ZML-2023/1-1010:191006</t>
  </si>
  <si>
    <t>Tvrdík Miroslav, Mgr., PhD.</t>
  </si>
  <si>
    <t>Nitrianske univerzitné dni</t>
  </si>
  <si>
    <t>Nitriansky samosprávny kraj</t>
  </si>
  <si>
    <t>ZML-2023/1-1102:191006</t>
  </si>
  <si>
    <t>Kultúrne dedičstvo sv. Cyrila a Metoda na Veľkej Morave</t>
  </si>
  <si>
    <t>7/2023 - 12/2023</t>
  </si>
  <si>
    <t xml:space="preserve">Európsky fond regionálneho rozvoja </t>
  </si>
  <si>
    <t>340/2018-2060-2200-T510</t>
  </si>
  <si>
    <t>Business Roentgen</t>
  </si>
  <si>
    <t>7/2020 - 7/2023</t>
  </si>
  <si>
    <t>310041U599</t>
  </si>
  <si>
    <t>Lachká Ľubica, Mgr.</t>
  </si>
  <si>
    <t xml:space="preserve">Zníženie energetickej náročnosti budov UKF v Nitre </t>
  </si>
  <si>
    <t xml:space="preserve">7/2019 - 7/2023 </t>
  </si>
  <si>
    <t>Operačný program Ľudské zdroje</t>
  </si>
  <si>
    <t>312011BDW8</t>
  </si>
  <si>
    <t xml:space="preserve">Duchovičová Jana, prof. PaedDr., PhD. </t>
  </si>
  <si>
    <t>Podpora vnútorných systémov zabezpečovania kvality na UKF v Nitre</t>
  </si>
  <si>
    <t>312011Z815</t>
  </si>
  <si>
    <t>Skvalitňovanie praktickej prípravy budúcich pedagogických zamestnancov na UKF v Nitre</t>
  </si>
  <si>
    <t>9/2020 - 6/2023</t>
  </si>
  <si>
    <t xml:space="preserve">ERASMUS+ </t>
  </si>
  <si>
    <t>2019-1-AT01-KA203-051222</t>
  </si>
  <si>
    <t xml:space="preserve">Čeretková Soňa, doc. PaedDr., PhD. </t>
  </si>
  <si>
    <t>Developing Bridging Courses for Mathematics and Science Teacher Students, Bridge2Teach</t>
  </si>
  <si>
    <t xml:space="preserve">10/2019 - 3/2024 </t>
  </si>
  <si>
    <t>2021-1-SK01-KA220-SCH-000032754</t>
  </si>
  <si>
    <t>Jakab Imrich, Mgr., PhD.</t>
  </si>
  <si>
    <t>TEACHING GREEN - From Climate Change Education and Awareness to Citizen Science Action</t>
  </si>
  <si>
    <t xml:space="preserve">11/2021 - 12/2023 </t>
  </si>
  <si>
    <t>101052670 — proSTEM — ERASMUS-EDU-2021-PEX-TEACH-A</t>
  </si>
  <si>
    <t>ICSE Academy - European collaboration and mobility in professional development of pre- and in-service STEM teachers</t>
  </si>
  <si>
    <t>6/2022 - 5/2023</t>
  </si>
  <si>
    <t>2023-1-SK01-KA220-SCH-000155430</t>
  </si>
  <si>
    <t>AVATAR - caring for All Vulnerable Animals Through an Active Relationship with nature</t>
  </si>
  <si>
    <t>12/2023 - 11/2026</t>
  </si>
  <si>
    <t>2023-1-DE03-KA220-SCH-000156434</t>
  </si>
  <si>
    <t>MATRIX – Math Trails with an Inclusive Perspective on Students Experiences</t>
  </si>
  <si>
    <t>9/2023 - 8/2027</t>
  </si>
  <si>
    <t>2023-1-SK01-KA220-HED-000166871</t>
  </si>
  <si>
    <t>Inovácia štruktúry a obsahu vzdelávania v odbore ekonomika a manažment s akcentom na digitalizáciu, udržateľnosť a začlenenie migrantov</t>
  </si>
  <si>
    <t>9/2023 - 8/2026</t>
  </si>
  <si>
    <t xml:space="preserve">2019-1 -KA201-061564 </t>
  </si>
  <si>
    <t xml:space="preserve">Čerešníková Miroslava, PhDr., PhD. </t>
  </si>
  <si>
    <t xml:space="preserve">"Roma - Narrowing the Gap and Aiding Integration" </t>
  </si>
  <si>
    <t>9/2019 - 3/2023</t>
  </si>
  <si>
    <t>2021-1-SK01-KA220-HED-000023291</t>
  </si>
  <si>
    <t>Beták Norbert, Ing., PhD.</t>
  </si>
  <si>
    <t>Inovácia profesijnej prípravy budúcich odborníkov cestovného ruchu využitím fiktívneho cvičného hotela</t>
  </si>
  <si>
    <t>2021-2-CZ01-KA210-VET-000049509</t>
  </si>
  <si>
    <t xml:space="preserve">The Framework for FrontOffice Employees Development </t>
  </si>
  <si>
    <t xml:space="preserve">3/2022 - 2/2024 </t>
  </si>
  <si>
    <t>2020-1-SK01-KA204-078381</t>
  </si>
  <si>
    <t xml:space="preserve">Temiaková Dominika, doc. PhDr., PhD. </t>
  </si>
  <si>
    <t>Local Adult Education Policy (LEAP)</t>
  </si>
  <si>
    <t xml:space="preserve">11/2022 - 2/2023 </t>
  </si>
  <si>
    <t>2021-1-CZ01-KA220-HED-000031180</t>
  </si>
  <si>
    <t>Poláčková Vladimíra, PaedDr., PhD.</t>
  </si>
  <si>
    <t>Changing Our Story: The Pursuit of Inclusive Education</t>
  </si>
  <si>
    <t>11/2021 - 11/2024</t>
  </si>
  <si>
    <t>2020-1-SK01-KA107-078059</t>
  </si>
  <si>
    <t xml:space="preserve">Pavlíková Martina, doc. PhDr., PhD. </t>
  </si>
  <si>
    <t xml:space="preserve">Mobility študentov a zamestnancov vysokých škôl medzi krajinami programu a partnerskými krajinami KA107 </t>
  </si>
  <si>
    <t xml:space="preserve">8/2020 - 7/2023 </t>
  </si>
  <si>
    <t>2021-1-SK01-KA131-HED-000004660</t>
  </si>
  <si>
    <t xml:space="preserve">Mobility študentov a zamestnancov vysokých škôl medzi krajinami programu </t>
  </si>
  <si>
    <t>9/2021 - 10/2023</t>
  </si>
  <si>
    <t>2022-1-SK01-KA131-HED-000065945</t>
  </si>
  <si>
    <t xml:space="preserve">Projekt mobility vysokoškolských študentov a zamestnancov </t>
  </si>
  <si>
    <t xml:space="preserve">6/2022 - 7/2024 </t>
  </si>
  <si>
    <t>2023-1-SK01-KA131-HED-000130451</t>
  </si>
  <si>
    <t>Projekt mobility vysokoškolských študentov a zamestnancov v rámci programu Erasmus+</t>
  </si>
  <si>
    <t>6/2023 - 7/2025</t>
  </si>
  <si>
    <t>2023-1-SK01-KA171-HED-000138130</t>
  </si>
  <si>
    <t>8/2023 - 7/2026</t>
  </si>
  <si>
    <t xml:space="preserve">Bethlen Gábor Alap </t>
  </si>
  <si>
    <t>BGA 4961/4/2023</t>
  </si>
  <si>
    <t>Bárcziová  Žofia, Dr. habil. PaedDr., PhD.</t>
  </si>
  <si>
    <t>Podpora študentských štipendií a na zabezpečenie doktorandského študijného programu</t>
  </si>
  <si>
    <t>MIRRI SR</t>
  </si>
  <si>
    <t>SKHU/1902/4.1/053</t>
  </si>
  <si>
    <t>Digital and Interactive Financial Literacy Tales</t>
  </si>
  <si>
    <t xml:space="preserve">Ministerstvo zahraničních věcí ČR </t>
  </si>
  <si>
    <t>2413-1/2023-MZV/BRAT</t>
  </si>
  <si>
    <t>Gallik Ján, doc. PhDr., PhD.</t>
  </si>
  <si>
    <t>Spirituálno-religiózne motívy v slovenskej a českej literatúre i v audiovizuálnych médiách</t>
  </si>
  <si>
    <t>9/2023 - 9/2023</t>
  </si>
  <si>
    <t xml:space="preserve">Ministerstvo zahraničných vecí TR </t>
  </si>
  <si>
    <t>CAP.2619/2-ES.FIN.2021</t>
  </si>
  <si>
    <t>Rusnáková Natália, PhDr. Mgr., PhD.</t>
  </si>
  <si>
    <t>Dotácia na podporu rozvoja talianskej kultúry a jazyka vo svete</t>
  </si>
  <si>
    <t>9/2021 - 8/2023</t>
  </si>
  <si>
    <t>SM1 - štandardný výstup medzinárodného dosahu s veľkým rozsahom</t>
  </si>
  <si>
    <t>Štrbák, Marek</t>
  </si>
  <si>
    <t xml:space="preserve">2. Miedzynarodowy Bemowski Festiwal Organowy [klasická hudba] </t>
  </si>
  <si>
    <t>Varšava (Poľsko) : Miedzynarodowy Bemowski Festiwal Organowy</t>
  </si>
  <si>
    <t>19.03.2023-15.10.2023</t>
  </si>
  <si>
    <t>Toman, Juraj</t>
  </si>
  <si>
    <t xml:space="preserve">View [kresba, maľba] </t>
  </si>
  <si>
    <t>Turín (Taliansko)</t>
  </si>
  <si>
    <t xml:space="preserve"> 02.11.2023-05.11.2023</t>
  </si>
  <si>
    <t>SM2 - štandardný výstup medzinárodného dosahu so stredným rozsahom</t>
  </si>
  <si>
    <t>Szalai, Daniel</t>
  </si>
  <si>
    <t xml:space="preserve">Detská hra diptych I., II. [socha, plastika, objekt] [Children ́s game diptych I.,II.] </t>
  </si>
  <si>
    <t>Muzeum Jindřichohradecka, Minoritský klášter, Jindřichův Hradec (Česko)</t>
  </si>
  <si>
    <t xml:space="preserve"> 28.05.2023-22.10.2023</t>
  </si>
  <si>
    <t>Night walk [kresba, maľba]</t>
  </si>
  <si>
    <t xml:space="preserve">Park situation [kresba, maľba] </t>
  </si>
  <si>
    <t>02.11.2023-05.11.2023</t>
  </si>
  <si>
    <t>SM3 - štandardný výstup medzinárodného dosahu s malým rozsahom</t>
  </si>
  <si>
    <t xml:space="preserve">Dusk [kresba, maľba] </t>
  </si>
  <si>
    <t xml:space="preserve">Friends [kresba, maľba] </t>
  </si>
  <si>
    <t>Miláno (Taliansko)</t>
  </si>
  <si>
    <t>03.03.2023-05.03.2023</t>
  </si>
  <si>
    <t>Nadya [kresba, maľba] / Nástupište 1-12 [Podporujúca inštitúcia]</t>
  </si>
  <si>
    <t>Nadya and Fargo [kresba, maľba] / Nástupište 1-12 [Podporujúca inštitúcia]</t>
  </si>
  <si>
    <t xml:space="preserve">Night lamp [kresba, maľba] </t>
  </si>
  <si>
    <t>SN1 - štandardný výstup národného dosahu s veľkým rozsahom</t>
  </si>
  <si>
    <t>Čierna, Alena</t>
  </si>
  <si>
    <t xml:space="preserve">20. ročník festivalu umení Konfrontácie 2023 [dramaturgický projekt] </t>
  </si>
  <si>
    <t>Synagóga v Nitre, koncertná a výstavná sieň mesta Nitra (Slovensko)</t>
  </si>
  <si>
    <t xml:space="preserve"> 20.11.2023-16.12.2023</t>
  </si>
  <si>
    <t>Hubinská, Zuzana
Štrbák, Marek</t>
  </si>
  <si>
    <t xml:space="preserve">Křížová cesta [klasická hudba] </t>
  </si>
  <si>
    <t>Brno (Česko) : Varhanní koncert,</t>
  </si>
  <si>
    <t xml:space="preserve">Billa Gold [socha, plastika, objekt] : diptych </t>
  </si>
  <si>
    <t>Galéria Pálffy (Slovensko)</t>
  </si>
  <si>
    <t>28.06.2023-26.07.2023</t>
  </si>
  <si>
    <t>Zabadal, Ľubomír</t>
  </si>
  <si>
    <t xml:space="preserve">Depešová, Jana. 2023. Terminologický slovník pre učiteľov techniky [vizuálna komunikácia - obálka] = Terminological Dictionary for Teachers of Technology. Терминологический словарь для учителей технологии. Термінологічний словник для вчителів технології </t>
  </si>
  <si>
    <t>Nitra (Slovensko) : Univerzita Konštantína Filozofa v Nitre</t>
  </si>
  <si>
    <t>Fenyvesiová, Lívia – Marcineková, Tatiana. 2023. Terminologický slovník pedagogických pojmov pre študentov učiteľských študijných programov [vizuálna komunikácia - obálka] = Terminological Dictionary of Pedagogical Terms for Students of Teacher Training  Study Programs. Терминологический словарь педагогических терминов для студентов педагогических программ подготовки. Термінологічний словник педагогічних термінів для студентів педагогічних програм підготовки</t>
  </si>
  <si>
    <t xml:space="preserve">Gatial, Viktor – Süttö, Lucia. 2023. Terminologický slovník – vybrané pojmy z oblasti psychológie [vizuálna komunikácia - obálka] = Terminological Dictionary – Selected Terms From the Field of Psychology. Терминологический словарь – избранные термины из области психологии. Термінологічний словник – вибрані терміни з галузі психології </t>
  </si>
  <si>
    <t xml:space="preserve">Halmová, Nora – Broďáni, Jaroslav. 2023. Terminologický slovník pre študentov vo Vedách o športe [vizuálna komunikácia - obálka] = Terminology dictionary for students in Sports Sciences. Терминологический словарь для студентов спортивных наук. Термінологічний словник для студентів спеціальності «Спортивні науки» </t>
  </si>
  <si>
    <t xml:space="preserve">Listy odinakiaľ 2. [kresba, maľba] </t>
  </si>
  <si>
    <t xml:space="preserve">Listy odinakiaľ 4. [kresba, maľba] </t>
  </si>
  <si>
    <t xml:space="preserve">Listy odinakiaľ 5. [kresba, maľba] </t>
  </si>
  <si>
    <t>Listy odinakiaľ 6. [kresba, maľba]</t>
  </si>
  <si>
    <t xml:space="preserve">Listy odinakiaľ 7. [kresba, maľba] </t>
  </si>
  <si>
    <t xml:space="preserve">Listy odinakiaľ 9. [kresba, maľba] </t>
  </si>
  <si>
    <t>Premietanie, JISK [socha, plastika, objekt] : diptych</t>
  </si>
  <si>
    <t>SME názor [socha, plastika, objekt] : diptych</t>
  </si>
  <si>
    <t xml:space="preserve">Štrbák, Marek – Hubinská, Zuzana – Tischler, Ladislav:Terminologický slovník – hudba, tanec, divadlo [vizuálna komunikácia - obálka] = Terminological dictionary – Music, Dance, Theatre. Терминологический словарь – музыка, танец, театр. Термінологічний словник – музика, танець, театр </t>
  </si>
  <si>
    <t xml:space="preserve">Tureková, Ivana. 2023. Terminologický slovník – bezpečnosť a ochrana zdravia pri práci vo vzdelávaní [vizuálna komunikácia - obálka] = Terminological Dictionary – Occupational Safety and Health in Education. Терминологический словарь - безопасность и охрана здоровья при работе в образовании. Термінологічний словник - безпека і охорона здоров'я на виробництві в освіті </t>
  </si>
  <si>
    <t>SN2 - štandardný výstup národného dosahu so stredným rozsahom</t>
  </si>
  <si>
    <t>Dizajn grafického softvéru Rebelle 7 [art dizajn] : Selected stencils, brushes and canvases</t>
  </si>
  <si>
    <t>(Slovensko) : Escape Motions, s.r.o</t>
  </si>
  <si>
    <t xml:space="preserve">Obraz s prilbou a telefónom [kresba, maľba] </t>
  </si>
  <si>
    <t>Galéria Schemnitz, Banská Štiavnica (Slovensko)</t>
  </si>
  <si>
    <t>11.03.2023-09.04.2023</t>
  </si>
  <si>
    <t>Récka, Adriana – Kratochvil, Martin – Satková, Janka. 2023. Terminologický slovník učiteľstva výtvarného umenia [vizuálna komunikácia - obálka] = Terminological Dictionary for Teacher Training of Fine Arts. Tерминологический словарь преподавания изобразительного искусства. Tермінологічний словник навчання образотворчого мистецтва</t>
  </si>
  <si>
    <t>Récka, Adriana</t>
  </si>
  <si>
    <t>Rozhovor / Dialogue [skupinová krátkodobá výstava]</t>
  </si>
  <si>
    <t>20.11.2023-16.12.2023</t>
  </si>
  <si>
    <t>Stavebný [kresba, maľba]</t>
  </si>
  <si>
    <t xml:space="preserve">Galéria Schemnitz, Banská Štiavnica (Slovensko) </t>
  </si>
  <si>
    <t>SN3 - štandardný výstup národného dosahu s malým rozsahom</t>
  </si>
  <si>
    <t>Pastorková, Jana</t>
  </si>
  <si>
    <t xml:space="preserve">Á Chloris [klasická hudba] </t>
  </si>
  <si>
    <t>Ružomberok (Slovensko) : Hudba u Fullu 2023</t>
  </si>
  <si>
    <t xml:space="preserve">Alma redemptoris mater [klasická hudba] </t>
  </si>
  <si>
    <t>Zlaté Moravce (Slovensko) : Hudobná jar</t>
  </si>
  <si>
    <t xml:space="preserve">Ave verum [klasická hudba] </t>
  </si>
  <si>
    <t xml:space="preserve">Dans les ruines d’une abbaye [klasická hudba] </t>
  </si>
  <si>
    <t xml:space="preserve">Élégie [klasická hudba] </t>
  </si>
  <si>
    <t xml:space="preserve">Hai luli! [klasická hudba] </t>
  </si>
  <si>
    <t>Chanson d’amour [klasická hudba]</t>
  </si>
  <si>
    <t xml:space="preserve">L’infini [klasická hudba] </t>
  </si>
  <si>
    <t>Le secret [klasická hudba]</t>
  </si>
  <si>
    <t>Modlitbičky [klasická hudba]</t>
  </si>
  <si>
    <t xml:space="preserve">Smolík, Pavol </t>
  </si>
  <si>
    <t>Na indexe [hrané dielo - audiorelácia] : 18. časť</t>
  </si>
  <si>
    <t>Bratislava (Slovensko) : Rádio a televízia Slovenska</t>
  </si>
  <si>
    <t>Smolík, Pavol</t>
  </si>
  <si>
    <t>Nehádžte perly sviniam! [hrané dielo - audiorelácia] : 19. časť</t>
  </si>
  <si>
    <t xml:space="preserve">Pie Jesu [klasická hudba] </t>
  </si>
  <si>
    <t xml:space="preserve">Regina Caeli [klasická hudba] </t>
  </si>
  <si>
    <t xml:space="preserve">Seule! [klasická hudba] </t>
  </si>
  <si>
    <t xml:space="preserve">Tri slovenské balady pre spev a gitaru [klasická hudba] </t>
  </si>
  <si>
    <t>Mináriková, Jana</t>
  </si>
  <si>
    <t xml:space="preserve">Babky demokratky [dokumentárne dielo - film] : Fetiše republiky </t>
  </si>
  <si>
    <t xml:space="preserve">Červený ateliér [kresba, maľba] </t>
  </si>
  <si>
    <t xml:space="preserve">Destroy of Merina in proces I.II. [kresba, maľba] </t>
  </si>
  <si>
    <t>Slovenský inštitút v Berlíne (Nemecko)</t>
  </si>
  <si>
    <t>20.10.2022-13.01.2023</t>
  </si>
  <si>
    <t xml:space="preserve">Fenomén Jurkovič [dokumentárne dielo - film] : (Fenomén Jurkovič) : Epizoda  8 :  Kultúrne a prírodné klenoty česko - slovenského pohraničia / Rádio a televízia Slovenska [Autorská korporácia] </t>
  </si>
  <si>
    <t>Merina - Pohľad na nakladaciu rampu s výťahom [kresba, maľba]</t>
  </si>
  <si>
    <t xml:space="preserve">My stromy [dokumentárne dielo - film] : Dokumentárny cyklus o ľuďoch žijúcich v česko-slovenskom pohraničí. </t>
  </si>
  <si>
    <t xml:space="preserve"> 04.06.2023</t>
  </si>
  <si>
    <t>Nakladacia rampa v Merine [kresba, maľba]</t>
  </si>
  <si>
    <t xml:space="preserve"> 11.03.2023-09.04.2023</t>
  </si>
  <si>
    <t xml:space="preserve">Nočná návšteva Natália a Martin [kresba, maľba] </t>
  </si>
  <si>
    <t xml:space="preserve">Nočná smena [kresba, maľba] </t>
  </si>
  <si>
    <t>Kratochvil, Martin</t>
  </si>
  <si>
    <t xml:space="preserve">Spod nožníc 1 [socha, plastika, objekt] : (Baletka) </t>
  </si>
  <si>
    <t xml:space="preserve">Galéria Umelka, Bratislava (Slovensko) </t>
  </si>
  <si>
    <t>22.11.2023-10.12.2023</t>
  </si>
  <si>
    <t>Spod nožníc 2 [socha, plastika, objekt] : (Smutná)</t>
  </si>
  <si>
    <t xml:space="preserve">Spod nožníc 3 [socha, plastika, objekt] : (Divoška) </t>
  </si>
  <si>
    <t xml:space="preserve">Visit [kresba, maľba] </t>
  </si>
  <si>
    <t>SR1 - štandardný výstup regionálneho dosahu s veľkým rozsahom</t>
  </si>
  <si>
    <t xml:space="preserve">Štrbák, Marek </t>
  </si>
  <si>
    <t xml:space="preserve">Alpská symfónia, op. 64 [klasická hudba] / Rádio a televízia Slovenska. Symfonický orchester Slovenského rozhlasu [Autorská korporácia] </t>
  </si>
  <si>
    <t>(Slovensko) : Rádio a televízia Slovenska</t>
  </si>
  <si>
    <t xml:space="preserve"> 22.09.2023</t>
  </si>
  <si>
    <t xml:space="preserve">Detské kráľovstvo [muzikál] </t>
  </si>
  <si>
    <t>Trenčín (Slovensko) : Kaufland Detský festival</t>
  </si>
  <si>
    <t xml:space="preserve"> 30.07.2023</t>
  </si>
  <si>
    <t>Droga Krzyzowa [klasická hudba]</t>
  </si>
  <si>
    <t>Varšava (Poľsko)</t>
  </si>
  <si>
    <t xml:space="preserve"> 18.03.2023</t>
  </si>
  <si>
    <t>Hubinská, Zuzana</t>
  </si>
  <si>
    <t xml:space="preserve">Faust [klasická hudba] </t>
  </si>
  <si>
    <t>Nitra (Slovensko) : Konfrontácie 2023</t>
  </si>
  <si>
    <t>Faust [tanečná performancia]</t>
  </si>
  <si>
    <t>Faust [klasická hudba]</t>
  </si>
  <si>
    <t>Topoľčany (Slovensko) : Faust</t>
  </si>
  <si>
    <t xml:space="preserve"> 04.12.2023</t>
  </si>
  <si>
    <t xml:space="preserve">Four Biblical Dances [improvizovaný tanec] </t>
  </si>
  <si>
    <t>Tešín (Poľsko) : Koncert</t>
  </si>
  <si>
    <t>Šašinová, Dana</t>
  </si>
  <si>
    <t xml:space="preserve">Klavírny recitál [klasická hudba] </t>
  </si>
  <si>
    <t xml:space="preserve"> Nitra (Slovensko) : Konfrontácie 2023</t>
  </si>
  <si>
    <t xml:space="preserve">Koncert [klasická hudba] </t>
  </si>
  <si>
    <t xml:space="preserve">Katedrála sv. Martina, Bratislava (Slovensko) : Koncert </t>
  </si>
  <si>
    <t>Martinček, Suchoň, Rajter, Schneider-Trnavský [klasická hudba] : KH Komorná hudba</t>
  </si>
  <si>
    <t>Bratislava (Slovensko) : Slovenská filharmónia</t>
  </si>
  <si>
    <t xml:space="preserve"> 17.10.2023</t>
  </si>
  <si>
    <t>Mikuláš s Úsmevom [performance]</t>
  </si>
  <si>
    <t>Bratislava (Slovensko) : Kaufland Detský festival</t>
  </si>
  <si>
    <t xml:space="preserve">Mikuláš s Úsmevom [performance] </t>
  </si>
  <si>
    <t xml:space="preserve">Odpad je poklad [moderný tanec] </t>
  </si>
  <si>
    <t>Nitra (Slovensko)</t>
  </si>
  <si>
    <t xml:space="preserve">Organový recitál [klasická hudba] </t>
  </si>
  <si>
    <t>Banská Štiavnica (Slovensko) : BachTribute 2023</t>
  </si>
  <si>
    <t>05.07.2023-08.07.2023</t>
  </si>
  <si>
    <t>Organový recitál [klasická hudba]</t>
  </si>
  <si>
    <t>Trenčín (Slovensko) : Hudba pod hradom 2023</t>
  </si>
  <si>
    <t xml:space="preserve">Orgelkonzert mit Marek Štrbák [klasická hudba] </t>
  </si>
  <si>
    <t>Filderstadt-Bernhausen (Nemecko) : Orgelsommer 2023</t>
  </si>
  <si>
    <t>Orgelkonzert mit Marek Štrbák [klasická hudba]</t>
  </si>
  <si>
    <t>Filderstadt-Harthausen (Nemecko) : Orgelsommer 2023</t>
  </si>
  <si>
    <t xml:space="preserve">Requiem [klasická hudba] </t>
  </si>
  <si>
    <t>Katedrála sv. Martina (Slovensko) : Requiem</t>
  </si>
  <si>
    <t xml:space="preserve">Svatojakubský koncert [klasická hudba] </t>
  </si>
  <si>
    <t>Polička (Česko) : Svatojakubský koncert</t>
  </si>
  <si>
    <t xml:space="preserve">Parazit 1 [fotografia] </t>
  </si>
  <si>
    <t>Zelená galerijná stena, Kníhkupectvo Pod Vŕškom, Nitra (Slovensko)</t>
  </si>
  <si>
    <t xml:space="preserve"> 27.10.2023-31.01.2024</t>
  </si>
  <si>
    <t xml:space="preserve">Parazit 2 [fotografia] </t>
  </si>
  <si>
    <t>Parazit 3 [fotografia]</t>
  </si>
  <si>
    <t>Parazit 4 [fotografia]</t>
  </si>
  <si>
    <t>SR2 - štandardný výstup regionálneho dosahu so stredným rozsahom</t>
  </si>
  <si>
    <t>Four Biblical Dances [klasická hudba]</t>
  </si>
  <si>
    <t xml:space="preserve">Koncert organowy d-moll BWV 1052 [klasická hudba] </t>
  </si>
  <si>
    <t xml:space="preserve">Chorzów (Poľsko) : Koncert </t>
  </si>
  <si>
    <t>Missa angelica [klasická hudba] / Musica Cordis Chamber Choir [Autorská korporácia]</t>
  </si>
  <si>
    <t xml:space="preserve">Odpad je poklad [muzikál] </t>
  </si>
  <si>
    <t xml:space="preserve">Nitra (Slovensko) </t>
  </si>
  <si>
    <t xml:space="preserve">Suita zrkadiel pre soprán a komorný súbor [klasická hudba] / Quasars Ensemble [Autorská korporácia] </t>
  </si>
  <si>
    <t>Bratislava (Slovensko)</t>
  </si>
  <si>
    <t xml:space="preserve">Toggenburger Hausorgeltänze [improvizovaný tanec] </t>
  </si>
  <si>
    <t xml:space="preserve">Night scene with dog and smoking men [kresba, maľba] </t>
  </si>
  <si>
    <t>A7 Gallery (Slovensko)</t>
  </si>
  <si>
    <t>27.01.2023-28.02.2023</t>
  </si>
  <si>
    <t xml:space="preserve">October night situation [kresba, maľba] </t>
  </si>
  <si>
    <t>Baus, Jozef</t>
  </si>
  <si>
    <t xml:space="preserve">Récka, Adriana (edit.). 2023. DIPLOM 2023 : absolventi Katedry výtvarnej tvorby a výchovy Pedagogickej fakulty UKF v Nitre v akademickom roku 2022/2023. Zborník vydaný pri príležitosti 25. ročníka prezentácie tvorby absolventov katedry formou výstavy DIPLOM 2023. Nitra [vizuálna komunikácia - identita] </t>
  </si>
  <si>
    <t>SR3 - štandardný výstup regionálneho dosahu s malým rozsahom</t>
  </si>
  <si>
    <t xml:space="preserve">Jankechová, Katarína </t>
  </si>
  <si>
    <t xml:space="preserve">Eva Bodo: Urban voids [samostatná krátkodobá výstava] </t>
  </si>
  <si>
    <t xml:space="preserve">Galéria Čin Čin (Slovensko) </t>
  </si>
  <si>
    <t>17.01.2023-10.02.2023</t>
  </si>
  <si>
    <t>Pastorková, Jana
Kompas, Karol</t>
  </si>
  <si>
    <t>Á Chloris [klasická hudba]</t>
  </si>
  <si>
    <t>Nitra (Slovensko) : Slávnostný koncert pedagógov Katedry hudby PF UKF v Nitre</t>
  </si>
  <si>
    <t xml:space="preserve"> Spišská Nová Ves (Slovensko) : X-ART / Koncert v galérii 2023</t>
  </si>
  <si>
    <t xml:space="preserve">Alma Dei creatoris KV 277 [klasická hudba] </t>
  </si>
  <si>
    <t>Trnava (Slovensko) : Trnavská hudobná jar 2023</t>
  </si>
  <si>
    <t xml:space="preserve">Alma Dei creatoris, KV 277 [klasická hudba] </t>
  </si>
  <si>
    <t>Dolný Kubín (Slovensko) : Kubínsky organový festival 2023</t>
  </si>
  <si>
    <t xml:space="preserve">Ave Maria [klasická hudba] </t>
  </si>
  <si>
    <t>Luków (Poľsko) : Lukowski Koncert Koledowy</t>
  </si>
  <si>
    <t>Ave Maria [klasická hudba]</t>
  </si>
  <si>
    <t>Kloczew (Poľsko) : Festiwal Muzyki Kościelnej Diecezji Siedleckiej</t>
  </si>
  <si>
    <t xml:space="preserve"> 07.01.2023</t>
  </si>
  <si>
    <t>Ave Verum, op. 65, č. 1 [klasická hudba]</t>
  </si>
  <si>
    <t>Kostol Najsvätejšieho Spasiteľa v Bratislave (Jezuiti) (Slovensko)</t>
  </si>
  <si>
    <t xml:space="preserve">Balada seria č. 1 pre klavír sólo [klasická hudba] </t>
  </si>
  <si>
    <t xml:space="preserve">Básne o láske [klasická hudba] </t>
  </si>
  <si>
    <t>Česká mariánská muzika [klasická hudba]</t>
  </si>
  <si>
    <t xml:space="preserve">Česká mariánská muzika [klasická hudba] </t>
  </si>
  <si>
    <t>Dans les ruines d’une abbaye [klasická hudba]</t>
  </si>
  <si>
    <t>Spišská Nová Ves (Slovensko) : X-ART / Koncert v galérii 2023</t>
  </si>
  <si>
    <t xml:space="preserve">De nativitate Domini Nostri Jesu Christi [klasická hudba] </t>
  </si>
  <si>
    <t xml:space="preserve"> 06.01.2023</t>
  </si>
  <si>
    <t>De nativitate Domini Nostri Jesu Christi [klasická hudba]</t>
  </si>
  <si>
    <t xml:space="preserve">Ecce sacerdos magnus, WAB 13 [klasická hudba] : J Cyklus Junior </t>
  </si>
  <si>
    <t>Élégie [klasická hudba]</t>
  </si>
  <si>
    <t xml:space="preserve"> 28.06.2023</t>
  </si>
  <si>
    <t>Festive Toccata [klasická hudba]</t>
  </si>
  <si>
    <t>Jasov (Slovensko) : Benefičný koncert Chvála vzájomnosti</t>
  </si>
  <si>
    <t>Hai luli! [klasická hudba]</t>
  </si>
  <si>
    <t xml:space="preserve">Chanson [klasická hudba] </t>
  </si>
  <si>
    <t>Trenčín (Slovensko) : Hudba pod hradom 2024</t>
  </si>
  <si>
    <t xml:space="preserve">Chanson d’amour [klasická hudba] </t>
  </si>
  <si>
    <t>Trenčín (Slovensko) : Hudba pod hradom 2025</t>
  </si>
  <si>
    <t xml:space="preserve">Je te veux [klasická hudba] </t>
  </si>
  <si>
    <t xml:space="preserve">La Follia [klasická hudba] </t>
  </si>
  <si>
    <t>Evanjelický a.v. kostol Svätého Ducha v Nitre (Slovensko) : Benefičný koncert ECAV Nitra</t>
  </si>
  <si>
    <t>Laudate Dominum [klasická hudba]</t>
  </si>
  <si>
    <t xml:space="preserve">Laudate Dominum [klasická hudba] </t>
  </si>
  <si>
    <t>Laudate Dominum (Vesperae solennes de confessore, KV 339) [klasická hudba]</t>
  </si>
  <si>
    <t xml:space="preserve"> 03.05.2023</t>
  </si>
  <si>
    <t xml:space="preserve">Maykomashmalon [klasická hudba] </t>
  </si>
  <si>
    <t>Veľký kostol (Slovensko) : Ekumenický modlitebný večer</t>
  </si>
  <si>
    <t>Méditation religieuse [klasická hudba]</t>
  </si>
  <si>
    <t xml:space="preserve">Missa Brevis Sancti Joannes de Deo [klasická hudba] </t>
  </si>
  <si>
    <t>Missa Brevis Sancti Joannes de Deo (Kleine Orgelsolomesse) [klasická hudba]</t>
  </si>
  <si>
    <t>O Magnum Mysterium [klasická hudba] : J Cyklus Junior</t>
  </si>
  <si>
    <t xml:space="preserve">O salutaris hostia [klasická hudba] </t>
  </si>
  <si>
    <t>O salutaris hostia [klasická hudba]</t>
  </si>
  <si>
    <t>Záhorská Bystrica (Slovensko) : Kaufland Detský festival</t>
  </si>
  <si>
    <t>Polskie koledy [klasická hudba] /</t>
  </si>
  <si>
    <t xml:space="preserve">Polskie koledy [klasická hudba] </t>
  </si>
  <si>
    <t>Sous le ciel l’infini [klasická hudba]</t>
  </si>
  <si>
    <t xml:space="preserve">Tanz-Toccata [klasická hudba] </t>
  </si>
  <si>
    <t xml:space="preserve">Three Organ Dances [klasická hudba] </t>
  </si>
  <si>
    <t>Toccata d mol [klasická hudba]</t>
  </si>
  <si>
    <t>Jasov (Slovensko) : Benefičný koncert Chvála vzájomnosti,</t>
  </si>
  <si>
    <t xml:space="preserve">Toggenburger Hausorgeltänze [klasická hudba] </t>
  </si>
  <si>
    <t xml:space="preserve">Tota pulchra est Maria, WAB 46 [klasická hudba] : J Cyklus Junior </t>
  </si>
  <si>
    <t xml:space="preserve">Tri slovenské balady [klasická hudba] </t>
  </si>
  <si>
    <t xml:space="preserve">Trois mélodies z roku 1886 [klasická hudba] </t>
  </si>
  <si>
    <t xml:space="preserve">Variácie a finále na „God Save the King“ [klasická hudba] </t>
  </si>
  <si>
    <t xml:space="preserve">Variácie na „Christus vincit“ [klasická hudba] </t>
  </si>
  <si>
    <t xml:space="preserve">Variácie na „Christus Vincit“ [klasická hudba] </t>
  </si>
  <si>
    <t>Enter [kresba, maľba]</t>
  </si>
  <si>
    <t xml:space="preserve">Enter II. [kresba, maľba] </t>
  </si>
  <si>
    <t xml:space="preserve">Housing estate in the night [kresba, maľba] </t>
  </si>
  <si>
    <t xml:space="preserve">Katalóg Artklub Hurbanovo 2023 [vizuálna komunikácia - identita] </t>
  </si>
  <si>
    <t>Hurbanovo (Slovensko) : Občianske združenie Artcentrum Hurbanovo</t>
  </si>
  <si>
    <t xml:space="preserve">Natália a Martin [kresba, maľba] </t>
  </si>
  <si>
    <t>Galéria Pálffy, Bratislava (Slovensko)</t>
  </si>
  <si>
    <t>07.09.2022-05.10.2022</t>
  </si>
  <si>
    <t>Night periphery [kresba, maľba]</t>
  </si>
  <si>
    <t xml:space="preserve">Night playground [kresba, maľba] </t>
  </si>
  <si>
    <t xml:space="preserve">Night plein air autoportrait [kresba, maľba] </t>
  </si>
  <si>
    <t>Night scene in Merina [kresba, maľba]</t>
  </si>
  <si>
    <t>Night still life [kresba, maľba]</t>
  </si>
  <si>
    <t xml:space="preserve">Night winter city scape [kresba, maľba] </t>
  </si>
  <si>
    <t xml:space="preserve">Orange light in dark [kresba, maľba] </t>
  </si>
  <si>
    <t xml:space="preserve">Pink lightboard [kresba, maľba] </t>
  </si>
  <si>
    <t>Pink lightboard [kresba, maľba]</t>
  </si>
  <si>
    <t>Platform [kresba, maľba]</t>
  </si>
  <si>
    <t xml:space="preserve">Rodinné záležitosti [dokumentárne dielo - film] </t>
  </si>
  <si>
    <t>23.06.2023-30.09.2024</t>
  </si>
  <si>
    <t xml:space="preserve">Toman, Juraj </t>
  </si>
  <si>
    <t xml:space="preserve">Slide I. [kresba, maľba] </t>
  </si>
  <si>
    <t xml:space="preserve">Slide II. [kresba, maľba] </t>
  </si>
  <si>
    <t xml:space="preserve">Tuja [kresba, maľba] </t>
  </si>
  <si>
    <t>ZM2 - zásadný výstup medzinárodného dosahu so stredným rozsahom</t>
  </si>
  <si>
    <t xml:space="preserve">Destroying [kresba, maľba] </t>
  </si>
  <si>
    <t>Galerie Géraldine Banier, Paris (Francúzsko)</t>
  </si>
  <si>
    <t>14.12.2023-13.01.2024</t>
  </si>
  <si>
    <t>ZM3 - zásadný výstup medzinárodného dosahu s malým rozsahom</t>
  </si>
  <si>
    <t xml:space="preserve">Andrej playing piano II [kresba, maľba] </t>
  </si>
  <si>
    <t xml:space="preserve">Autoportrét [kresba, maľba] </t>
  </si>
  <si>
    <t>Jozef [kresba, maľba]</t>
  </si>
  <si>
    <t xml:space="preserve">Naďa and Alex [kresba, maľba] </t>
  </si>
  <si>
    <t xml:space="preserve"> Night scene [kresba, maľba] </t>
  </si>
  <si>
    <t>ZN1 - zásadný výstup národného dosahu s veľkým rozsahom</t>
  </si>
  <si>
    <t>Symfónia č. 3 (Organová) c mol, op. 78 [klasická hudba] / Rádio a televízia Slovenska. Symfonický orchester Slovenského rozhlasu [Autorská korporácia]</t>
  </si>
  <si>
    <t>ZN2 - zásadný výstup národného dosahu so stredným rozsahom</t>
  </si>
  <si>
    <t>Manfred [klasická hudba] / Rádio a televízia Slovenska. Symfonický orchester Slovenského rozhlasu [Autorská korporácia]</t>
  </si>
  <si>
    <t xml:space="preserve"> Bratislava (Slovensko) : Rádio a televízia Slovenska</t>
  </si>
  <si>
    <t xml:space="preserve">Počet obsadených funkčných miest docenta a profesora osobami bez príslušného vedecko-pedagogického titulu alebo bez umelecko-pedagogického titulu </t>
  </si>
  <si>
    <t>1714 Fa prírodných vied UKF</t>
  </si>
  <si>
    <t>1762 Fa stredoeur.štúdií UKF</t>
  </si>
  <si>
    <t>1764 Filozofická fakulta UKF</t>
  </si>
  <si>
    <t>1768 Fa sociálnych vied UKF</t>
  </si>
  <si>
    <t>1771 Pedagogická fakulta UKF</t>
  </si>
  <si>
    <t>Rozdiel 2023 - 2022</t>
  </si>
  <si>
    <t>Rozdiel v % 2023 - 2022</t>
  </si>
  <si>
    <t>Fa prírodných vied a informatiky</t>
  </si>
  <si>
    <t>Fa stredoeurópskych štúdií</t>
  </si>
  <si>
    <t>Fa sociálnych vied a zdrav.</t>
  </si>
  <si>
    <t>Rektorát</t>
  </si>
  <si>
    <t xml:space="preserve"> </t>
  </si>
  <si>
    <t>FSVZ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</si>
</sst>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1" x14ac:knownFonts="1">
    <font>
      <sz val="12"/>
      <name val="Times New Roman"/>
      <charset val="238"/>
    </font>
    <font>
      <b/>
      <sz val="12"/>
      <name val="Times New Roman"/>
      <family val="1"/>
      <charset val="238"/>
    </font>
    <font>
      <sz val="8"/>
      <name val="Times New Roman"/>
      <family val="1"/>
      <charset val="238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b/>
      <sz val="14"/>
      <name val="Times New Roman"/>
      <family val="1"/>
    </font>
    <font>
      <sz val="11.5"/>
      <name val="Times New Roman"/>
      <family val="1"/>
      <charset val="238"/>
    </font>
    <font>
      <sz val="48"/>
      <name val="Times New Roman"/>
      <family val="1"/>
      <charset val="238"/>
    </font>
    <font>
      <sz val="12"/>
      <name val="Times New Roman"/>
      <family val="1"/>
      <charset val="238"/>
    </font>
    <font>
      <b/>
      <sz val="11.5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Calibri"/>
      <family val="2"/>
      <charset val="238"/>
    </font>
    <font>
      <sz val="11"/>
      <name val="Times New Roman"/>
      <family val="1"/>
      <charset val="238"/>
    </font>
    <font>
      <sz val="36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sz val="1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</font>
    <font>
      <sz val="10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name val="Arial"/>
      <family val="2"/>
      <charset val="238"/>
    </font>
    <font>
      <sz val="12"/>
      <name val="Calibri"/>
      <family val="2"/>
      <charset val="238"/>
    </font>
    <font>
      <u/>
      <sz val="12"/>
      <color theme="10"/>
      <name val="Times New Roman"/>
      <charset val="238"/>
    </font>
    <font>
      <b/>
      <sz val="8"/>
      <color indexed="81"/>
      <name val="Tahoma"/>
      <charset val="1"/>
    </font>
    <font>
      <sz val="12"/>
      <color rgb="FF000000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9" tint="0.39997558519241921"/>
        <bgColor rgb="FF000000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9" fontId="13" fillId="0" borderId="0" applyFont="0" applyFill="0" applyBorder="0" applyAlignment="0" applyProtection="0"/>
    <xf numFmtId="0" fontId="19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16" fillId="0" borderId="0"/>
    <xf numFmtId="0" fontId="38" fillId="0" borderId="0" applyNumberFormat="0" applyFill="0" applyBorder="0" applyAlignment="0" applyProtection="0"/>
  </cellStyleXfs>
  <cellXfs count="53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0" xfId="0" applyBorder="1"/>
    <xf numFmtId="0" fontId="5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0" fillId="0" borderId="0" xfId="0" applyAlignment="1"/>
    <xf numFmtId="0" fontId="0" fillId="0" borderId="4" xfId="0" applyBorder="1" applyAlignment="1">
      <alignment horizontal="center"/>
    </xf>
    <xf numFmtId="0" fontId="0" fillId="0" borderId="1" xfId="0" applyBorder="1" applyAlignment="1"/>
    <xf numFmtId="0" fontId="6" fillId="0" borderId="1" xfId="0" applyFont="1" applyBorder="1"/>
    <xf numFmtId="0" fontId="0" fillId="0" borderId="0" xfId="0" applyBorder="1" applyAlignment="1"/>
    <xf numFmtId="0" fontId="6" fillId="0" borderId="0" xfId="0" applyFont="1"/>
    <xf numFmtId="0" fontId="0" fillId="0" borderId="0" xfId="0" applyBorder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0" xfId="0" applyFont="1" applyAlignment="1"/>
    <xf numFmtId="0" fontId="10" fillId="0" borderId="0" xfId="0" applyFont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4" xfId="0" applyFont="1" applyBorder="1"/>
    <xf numFmtId="0" fontId="0" fillId="0" borderId="7" xfId="0" applyBorder="1"/>
    <xf numFmtId="0" fontId="0" fillId="0" borderId="8" xfId="0" applyBorder="1"/>
    <xf numFmtId="0" fontId="9" fillId="0" borderId="0" xfId="0" applyFont="1" applyBorder="1" applyAlignment="1">
      <alignment wrapText="1"/>
    </xf>
    <xf numFmtId="0" fontId="0" fillId="0" borderId="1" xfId="0" applyFill="1" applyBorder="1" applyAlignment="1"/>
    <xf numFmtId="0" fontId="6" fillId="0" borderId="0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0" fontId="6" fillId="0" borderId="0" xfId="0" applyFont="1" applyBorder="1"/>
    <xf numFmtId="0" fontId="0" fillId="0" borderId="9" xfId="0" applyBorder="1" applyAlignment="1">
      <alignment vertical="center"/>
    </xf>
    <xf numFmtId="0" fontId="8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6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1" xfId="0" applyFill="1" applyBorder="1"/>
    <xf numFmtId="0" fontId="6" fillId="0" borderId="1" xfId="0" applyFont="1" applyBorder="1" applyAlignment="1">
      <alignment horizontal="center"/>
    </xf>
    <xf numFmtId="0" fontId="0" fillId="0" borderId="11" xfId="0" applyBorder="1"/>
    <xf numFmtId="0" fontId="9" fillId="0" borderId="0" xfId="0" applyFont="1" applyAlignment="1">
      <alignment vertical="center" wrapText="1"/>
    </xf>
    <xf numFmtId="0" fontId="1" fillId="0" borderId="0" xfId="0" applyFont="1" applyBorder="1"/>
    <xf numFmtId="0" fontId="11" fillId="2" borderId="1" xfId="0" applyFont="1" applyFill="1" applyBorder="1"/>
    <xf numFmtId="0" fontId="0" fillId="2" borderId="1" xfId="0" applyFill="1" applyBorder="1"/>
    <xf numFmtId="0" fontId="6" fillId="0" borderId="4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6" fillId="0" borderId="3" xfId="0" applyFont="1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 applyBorder="1" applyAlignment="1"/>
    <xf numFmtId="0" fontId="0" fillId="0" borderId="0" xfId="0" applyFill="1"/>
    <xf numFmtId="0" fontId="6" fillId="0" borderId="1" xfId="0" applyFont="1" applyFill="1" applyBorder="1"/>
    <xf numFmtId="0" fontId="0" fillId="0" borderId="7" xfId="0" applyFill="1" applyBorder="1"/>
    <xf numFmtId="0" fontId="6" fillId="0" borderId="4" xfId="0" applyFont="1" applyFill="1" applyBorder="1"/>
    <xf numFmtId="0" fontId="0" fillId="0" borderId="8" xfId="0" applyFill="1" applyBorder="1"/>
    <xf numFmtId="0" fontId="6" fillId="0" borderId="0" xfId="0" applyFont="1" applyFill="1" applyBorder="1"/>
    <xf numFmtId="0" fontId="0" fillId="0" borderId="0" xfId="0" applyFill="1" applyAlignment="1">
      <alignment wrapText="1"/>
    </xf>
    <xf numFmtId="0" fontId="0" fillId="0" borderId="1" xfId="0" applyFill="1" applyBorder="1" applyAlignment="1">
      <alignment wrapText="1"/>
    </xf>
    <xf numFmtId="0" fontId="0" fillId="0" borderId="4" xfId="0" applyFill="1" applyBorder="1"/>
    <xf numFmtId="0" fontId="6" fillId="2" borderId="1" xfId="0" applyFont="1" applyFill="1" applyBorder="1"/>
    <xf numFmtId="0" fontId="6" fillId="0" borderId="0" xfId="0" applyFont="1" applyFill="1" applyBorder="1" applyAlignment="1">
      <alignment horizontal="center"/>
    </xf>
    <xf numFmtId="0" fontId="0" fillId="0" borderId="4" xfId="0" applyBorder="1"/>
    <xf numFmtId="0" fontId="6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0" fillId="2" borderId="4" xfId="0" applyFill="1" applyBorder="1"/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6" fillId="0" borderId="15" xfId="0" applyFont="1" applyBorder="1" applyAlignment="1">
      <alignment horizontal="center" wrapText="1"/>
    </xf>
    <xf numFmtId="0" fontId="6" fillId="0" borderId="16" xfId="0" applyFont="1" applyBorder="1" applyAlignment="1">
      <alignment horizont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0" fillId="0" borderId="23" xfId="0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31" xfId="0" applyBorder="1" applyAlignment="1">
      <alignment horizontal="center" vertical="center" wrapText="1"/>
    </xf>
    <xf numFmtId="0" fontId="0" fillId="0" borderId="4" xfId="0" applyBorder="1" applyAlignment="1"/>
    <xf numFmtId="0" fontId="0" fillId="0" borderId="14" xfId="0" applyBorder="1"/>
    <xf numFmtId="0" fontId="6" fillId="0" borderId="14" xfId="0" applyFont="1" applyBorder="1" applyAlignment="1">
      <alignment horizontal="center" vertical="center"/>
    </xf>
    <xf numFmtId="0" fontId="6" fillId="0" borderId="14" xfId="0" applyFont="1" applyBorder="1"/>
    <xf numFmtId="0" fontId="6" fillId="0" borderId="16" xfId="0" applyFont="1" applyBorder="1"/>
    <xf numFmtId="0" fontId="0" fillId="0" borderId="4" xfId="0" applyFill="1" applyBorder="1" applyAlignment="1"/>
    <xf numFmtId="0" fontId="0" fillId="0" borderId="14" xfId="0" applyFill="1" applyBorder="1"/>
    <xf numFmtId="0" fontId="6" fillId="0" borderId="14" xfId="0" applyFont="1" applyFill="1" applyBorder="1" applyAlignment="1">
      <alignment horizontal="center" vertical="center"/>
    </xf>
    <xf numFmtId="0" fontId="0" fillId="0" borderId="15" xfId="0" applyFill="1" applyBorder="1"/>
    <xf numFmtId="0" fontId="6" fillId="0" borderId="16" xfId="0" applyFont="1" applyFill="1" applyBorder="1" applyAlignment="1">
      <alignment wrapText="1"/>
    </xf>
    <xf numFmtId="0" fontId="6" fillId="0" borderId="14" xfId="0" applyFont="1" applyFill="1" applyBorder="1"/>
    <xf numFmtId="0" fontId="6" fillId="0" borderId="16" xfId="0" applyFont="1" applyFill="1" applyBorder="1"/>
    <xf numFmtId="0" fontId="0" fillId="0" borderId="32" xfId="0" applyBorder="1"/>
    <xf numFmtId="0" fontId="0" fillId="0" borderId="4" xfId="0" applyFill="1" applyBorder="1" applyAlignment="1">
      <alignment wrapText="1"/>
    </xf>
    <xf numFmtId="0" fontId="0" fillId="0" borderId="13" xfId="0" applyFill="1" applyBorder="1" applyAlignment="1">
      <alignment horizontal="center" vertical="center" wrapText="1"/>
    </xf>
    <xf numFmtId="0" fontId="0" fillId="0" borderId="31" xfId="0" applyFill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0" borderId="0" xfId="0" applyFont="1"/>
    <xf numFmtId="0" fontId="1" fillId="0" borderId="3" xfId="0" applyFont="1" applyBorder="1" applyAlignment="1">
      <alignment horizontal="left"/>
    </xf>
    <xf numFmtId="0" fontId="6" fillId="0" borderId="14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4" xfId="0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164" fontId="11" fillId="2" borderId="4" xfId="0" applyNumberFormat="1" applyFont="1" applyFill="1" applyBorder="1"/>
    <xf numFmtId="164" fontId="11" fillId="2" borderId="1" xfId="0" applyNumberFormat="1" applyFont="1" applyFill="1" applyBorder="1"/>
    <xf numFmtId="164" fontId="0" fillId="2" borderId="4" xfId="0" applyNumberFormat="1" applyFill="1" applyBorder="1"/>
    <xf numFmtId="164" fontId="0" fillId="2" borderId="1" xfId="0" applyNumberFormat="1" applyFill="1" applyBorder="1"/>
    <xf numFmtId="0" fontId="0" fillId="2" borderId="3" xfId="0" applyFill="1" applyBorder="1" applyAlignment="1">
      <alignment horizontal="center"/>
    </xf>
    <xf numFmtId="0" fontId="0" fillId="2" borderId="3" xfId="0" applyFill="1" applyBorder="1"/>
    <xf numFmtId="0" fontId="0" fillId="2" borderId="1" xfId="0" applyFill="1" applyBorder="1" applyAlignment="1"/>
    <xf numFmtId="0" fontId="6" fillId="2" borderId="1" xfId="0" applyFont="1" applyFill="1" applyBorder="1" applyAlignment="1"/>
    <xf numFmtId="164" fontId="0" fillId="2" borderId="1" xfId="0" applyNumberFormat="1" applyFill="1" applyBorder="1" applyAlignment="1"/>
    <xf numFmtId="0" fontId="0" fillId="2" borderId="4" xfId="0" applyFill="1" applyBorder="1" applyAlignment="1">
      <alignment horizontal="center"/>
    </xf>
    <xf numFmtId="0" fontId="6" fillId="0" borderId="0" xfId="0" applyFont="1" applyFill="1"/>
    <xf numFmtId="0" fontId="0" fillId="0" borderId="3" xfId="0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wrapText="1"/>
    </xf>
    <xf numFmtId="0" fontId="16" fillId="0" borderId="0" xfId="0" applyFont="1" applyFill="1"/>
    <xf numFmtId="0" fontId="16" fillId="0" borderId="0" xfId="0" applyFont="1"/>
    <xf numFmtId="0" fontId="0" fillId="0" borderId="0" xfId="0" applyAlignment="1">
      <alignment vertical="top"/>
    </xf>
    <xf numFmtId="0" fontId="17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17" fillId="0" borderId="0" xfId="0" applyFont="1"/>
    <xf numFmtId="0" fontId="17" fillId="0" borderId="0" xfId="0" applyFont="1" applyAlignment="1">
      <alignment vertical="top" wrapText="1"/>
    </xf>
    <xf numFmtId="3" fontId="18" fillId="0" borderId="0" xfId="0" applyNumberFormat="1" applyFont="1" applyFill="1" applyBorder="1" applyAlignment="1">
      <alignment vertical="top" wrapText="1"/>
    </xf>
    <xf numFmtId="0" fontId="17" fillId="0" borderId="0" xfId="0" applyFont="1" applyBorder="1" applyAlignment="1">
      <alignment vertical="top"/>
    </xf>
    <xf numFmtId="3" fontId="18" fillId="0" borderId="0" xfId="2" applyNumberFormat="1" applyFont="1" applyFill="1" applyBorder="1" applyAlignment="1">
      <alignment vertical="top" wrapText="1"/>
    </xf>
    <xf numFmtId="3" fontId="20" fillId="0" borderId="0" xfId="2" applyNumberFormat="1" applyFont="1" applyFill="1" applyBorder="1" applyAlignment="1">
      <alignment vertical="center" wrapText="1"/>
    </xf>
    <xf numFmtId="3" fontId="18" fillId="0" borderId="0" xfId="2" applyNumberFormat="1" applyFont="1" applyBorder="1" applyAlignment="1">
      <alignment vertical="top" wrapText="1"/>
    </xf>
    <xf numFmtId="3" fontId="18" fillId="0" borderId="0" xfId="2" applyNumberFormat="1" applyFont="1" applyBorder="1" applyAlignment="1">
      <alignment vertical="center" wrapText="1"/>
    </xf>
    <xf numFmtId="3" fontId="18" fillId="0" borderId="0" xfId="3" applyNumberFormat="1" applyFont="1" applyFill="1" applyBorder="1" applyAlignment="1">
      <alignment vertical="center" wrapText="1"/>
    </xf>
    <xf numFmtId="3" fontId="18" fillId="0" borderId="0" xfId="4" applyNumberFormat="1" applyFont="1" applyFill="1" applyBorder="1" applyAlignment="1">
      <alignment vertical="center" wrapText="1"/>
    </xf>
    <xf numFmtId="3" fontId="18" fillId="0" borderId="0" xfId="5" applyNumberFormat="1" applyFont="1" applyFill="1" applyBorder="1" applyAlignment="1">
      <alignment vertical="center" wrapText="1"/>
    </xf>
    <xf numFmtId="0" fontId="17" fillId="0" borderId="0" xfId="0" applyFont="1" applyBorder="1" applyAlignment="1"/>
    <xf numFmtId="0" fontId="8" fillId="0" borderId="0" xfId="0" applyFont="1" applyAlignment="1">
      <alignment vertical="center"/>
    </xf>
    <xf numFmtId="0" fontId="17" fillId="0" borderId="0" xfId="0" applyFont="1" applyBorder="1" applyAlignment="1">
      <alignment vertical="top" wrapText="1"/>
    </xf>
    <xf numFmtId="3" fontId="18" fillId="0" borderId="0" xfId="3" applyNumberFormat="1" applyFont="1" applyFill="1" applyBorder="1" applyAlignment="1">
      <alignment vertical="top" wrapText="1"/>
    </xf>
    <xf numFmtId="3" fontId="18" fillId="0" borderId="0" xfId="4" applyNumberFormat="1" applyFont="1" applyFill="1" applyBorder="1" applyAlignment="1">
      <alignment vertical="top" wrapText="1"/>
    </xf>
    <xf numFmtId="3" fontId="18" fillId="0" borderId="0" xfId="5" applyNumberFormat="1" applyFont="1" applyFill="1" applyBorder="1" applyAlignment="1">
      <alignment vertical="top" wrapText="1"/>
    </xf>
    <xf numFmtId="0" fontId="23" fillId="0" borderId="0" xfId="0" applyFont="1" applyAlignment="1">
      <alignment vertical="top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vertical="top"/>
    </xf>
    <xf numFmtId="0" fontId="0" fillId="0" borderId="0" xfId="0" applyAlignment="1">
      <alignment vertical="center" wrapText="1"/>
    </xf>
    <xf numFmtId="0" fontId="0" fillId="0" borderId="13" xfId="0" applyFill="1" applyBorder="1" applyAlignment="1">
      <alignment horizontal="center" wrapText="1"/>
    </xf>
    <xf numFmtId="0" fontId="0" fillId="0" borderId="33" xfId="0" applyBorder="1"/>
    <xf numFmtId="0" fontId="0" fillId="0" borderId="39" xfId="0" applyBorder="1"/>
    <xf numFmtId="0" fontId="0" fillId="2" borderId="13" xfId="0" applyFill="1" applyBorder="1"/>
    <xf numFmtId="0" fontId="0" fillId="2" borderId="31" xfId="0" applyFill="1" applyBorder="1"/>
    <xf numFmtId="0" fontId="0" fillId="0" borderId="1" xfId="0" applyBorder="1" applyAlignment="1">
      <alignment wrapText="1"/>
    </xf>
    <xf numFmtId="0" fontId="0" fillId="2" borderId="37" xfId="0" applyFill="1" applyBorder="1"/>
    <xf numFmtId="0" fontId="0" fillId="2" borderId="50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4" xfId="0" applyFill="1" applyBorder="1"/>
    <xf numFmtId="0" fontId="0" fillId="2" borderId="11" xfId="0" applyFill="1" applyBorder="1"/>
    <xf numFmtId="0" fontId="0" fillId="2" borderId="38" xfId="0" applyFill="1" applyBorder="1"/>
    <xf numFmtId="164" fontId="0" fillId="2" borderId="13" xfId="0" applyNumberFormat="1" applyFill="1" applyBorder="1"/>
    <xf numFmtId="164" fontId="0" fillId="2" borderId="31" xfId="0" applyNumberFormat="1" applyFill="1" applyBorder="1"/>
    <xf numFmtId="0" fontId="6" fillId="2" borderId="37" xfId="0" applyFont="1" applyFill="1" applyBorder="1"/>
    <xf numFmtId="0" fontId="6" fillId="2" borderId="43" xfId="0" applyFont="1" applyFill="1" applyBorder="1" applyAlignment="1"/>
    <xf numFmtId="0" fontId="6" fillId="2" borderId="51" xfId="0" applyFont="1" applyFill="1" applyBorder="1"/>
    <xf numFmtId="0" fontId="0" fillId="2" borderId="10" xfId="0" applyFill="1" applyBorder="1"/>
    <xf numFmtId="164" fontId="0" fillId="2" borderId="12" xfId="0" applyNumberFormat="1" applyFill="1" applyBorder="1"/>
    <xf numFmtId="0" fontId="0" fillId="0" borderId="46" xfId="0" applyFill="1" applyBorder="1" applyAlignment="1">
      <alignment wrapText="1"/>
    </xf>
    <xf numFmtId="0" fontId="0" fillId="0" borderId="47" xfId="0" applyFill="1" applyBorder="1" applyAlignment="1">
      <alignment wrapText="1"/>
    </xf>
    <xf numFmtId="0" fontId="0" fillId="0" borderId="33" xfId="0" applyFill="1" applyBorder="1" applyAlignment="1">
      <alignment wrapText="1"/>
    </xf>
    <xf numFmtId="0" fontId="0" fillId="0" borderId="39" xfId="0" applyFill="1" applyBorder="1" applyAlignment="1">
      <alignment wrapText="1"/>
    </xf>
    <xf numFmtId="0" fontId="0" fillId="0" borderId="33" xfId="0" applyFill="1" applyBorder="1"/>
    <xf numFmtId="0" fontId="0" fillId="0" borderId="39" xfId="0" applyFill="1" applyBorder="1"/>
    <xf numFmtId="0" fontId="0" fillId="0" borderId="34" xfId="0" applyFill="1" applyBorder="1"/>
    <xf numFmtId="0" fontId="0" fillId="0" borderId="3" xfId="0" applyFill="1" applyBorder="1"/>
    <xf numFmtId="0" fontId="0" fillId="0" borderId="36" xfId="0" applyFill="1" applyBorder="1"/>
    <xf numFmtId="0" fontId="0" fillId="2" borderId="37" xfId="0" applyFill="1" applyBorder="1" applyAlignment="1">
      <alignment horizontal="center"/>
    </xf>
    <xf numFmtId="0" fontId="0" fillId="0" borderId="12" xfId="0" applyFill="1" applyBorder="1"/>
    <xf numFmtId="0" fontId="0" fillId="0" borderId="13" xfId="0" applyFill="1" applyBorder="1"/>
    <xf numFmtId="0" fontId="0" fillId="0" borderId="31" xfId="0" applyFill="1" applyBorder="1"/>
    <xf numFmtId="0" fontId="0" fillId="2" borderId="40" xfId="0" applyFill="1" applyBorder="1"/>
    <xf numFmtId="0" fontId="6" fillId="2" borderId="42" xfId="0" applyFont="1" applyFill="1" applyBorder="1" applyAlignment="1">
      <alignment horizontal="left" vertical="center"/>
    </xf>
    <xf numFmtId="0" fontId="6" fillId="2" borderId="4" xfId="0" applyFont="1" applyFill="1" applyBorder="1"/>
    <xf numFmtId="0" fontId="0" fillId="0" borderId="33" xfId="0" applyBorder="1" applyAlignment="1">
      <alignment horizontal="center"/>
    </xf>
    <xf numFmtId="0" fontId="0" fillId="2" borderId="39" xfId="0" applyFill="1" applyBorder="1"/>
    <xf numFmtId="0" fontId="6" fillId="0" borderId="33" xfId="0" applyFont="1" applyBorder="1" applyAlignment="1">
      <alignment horizontal="center"/>
    </xf>
    <xf numFmtId="0" fontId="0" fillId="0" borderId="46" xfId="0" applyBorder="1" applyAlignment="1">
      <alignment horizontal="center"/>
    </xf>
    <xf numFmtId="0" fontId="0" fillId="2" borderId="47" xfId="0" applyFill="1" applyBorder="1"/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wrapText="1"/>
    </xf>
    <xf numFmtId="0" fontId="0" fillId="0" borderId="31" xfId="0" applyBorder="1" applyAlignment="1">
      <alignment wrapText="1"/>
    </xf>
    <xf numFmtId="0" fontId="0" fillId="2" borderId="36" xfId="0" applyFill="1" applyBorder="1"/>
    <xf numFmtId="0" fontId="0" fillId="2" borderId="11" xfId="0" applyFill="1" applyBorder="1" applyAlignment="1">
      <alignment horizontal="center"/>
    </xf>
    <xf numFmtId="0" fontId="6" fillId="2" borderId="34" xfId="0" applyFont="1" applyFill="1" applyBorder="1" applyAlignment="1">
      <alignment vertical="center" wrapText="1"/>
    </xf>
    <xf numFmtId="0" fontId="15" fillId="0" borderId="13" xfId="0" applyFont="1" applyBorder="1" applyAlignment="1">
      <alignment vertical="center"/>
    </xf>
    <xf numFmtId="0" fontId="15" fillId="0" borderId="31" xfId="0" applyFont="1" applyBorder="1" applyAlignment="1">
      <alignment vertical="center"/>
    </xf>
    <xf numFmtId="0" fontId="0" fillId="2" borderId="13" xfId="0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1" fillId="0" borderId="0" xfId="0" applyFont="1"/>
    <xf numFmtId="0" fontId="21" fillId="0" borderId="0" xfId="0" applyFont="1" applyAlignment="1">
      <alignment wrapText="1"/>
    </xf>
    <xf numFmtId="0" fontId="21" fillId="0" borderId="1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38" xfId="0" applyFont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39" xfId="0" applyFont="1" applyBorder="1" applyAlignment="1">
      <alignment horizontal="center" vertical="center" wrapText="1"/>
    </xf>
    <xf numFmtId="0" fontId="21" fillId="2" borderId="33" xfId="0" applyFont="1" applyFill="1" applyBorder="1" applyAlignment="1">
      <alignment horizontal="left"/>
    </xf>
    <xf numFmtId="0" fontId="21" fillId="2" borderId="1" xfId="0" applyFont="1" applyFill="1" applyBorder="1"/>
    <xf numFmtId="0" fontId="21" fillId="2" borderId="54" xfId="0" applyFont="1" applyFill="1" applyBorder="1"/>
    <xf numFmtId="0" fontId="21" fillId="2" borderId="52" xfId="0" applyFont="1" applyFill="1" applyBorder="1"/>
    <xf numFmtId="0" fontId="21" fillId="2" borderId="1" xfId="1" applyNumberFormat="1" applyFont="1" applyFill="1" applyBorder="1"/>
    <xf numFmtId="164" fontId="21" fillId="2" borderId="1" xfId="0" applyNumberFormat="1" applyFont="1" applyFill="1" applyBorder="1"/>
    <xf numFmtId="164" fontId="21" fillId="2" borderId="54" xfId="0" applyNumberFormat="1" applyFont="1" applyFill="1" applyBorder="1"/>
    <xf numFmtId="0" fontId="21" fillId="0" borderId="33" xfId="0" applyFont="1" applyFill="1" applyBorder="1" applyAlignment="1">
      <alignment horizontal="left" wrapText="1"/>
    </xf>
    <xf numFmtId="164" fontId="21" fillId="0" borderId="1" xfId="0" applyNumberFormat="1" applyFont="1" applyFill="1" applyBorder="1"/>
    <xf numFmtId="164" fontId="21" fillId="0" borderId="39" xfId="0" applyNumberFormat="1" applyFont="1" applyFill="1" applyBorder="1"/>
    <xf numFmtId="164" fontId="21" fillId="0" borderId="33" xfId="0" applyNumberFormat="1" applyFont="1" applyFill="1" applyBorder="1"/>
    <xf numFmtId="164" fontId="21" fillId="0" borderId="8" xfId="0" applyNumberFormat="1" applyFont="1" applyFill="1" applyBorder="1"/>
    <xf numFmtId="0" fontId="21" fillId="0" borderId="33" xfId="0" applyFont="1" applyBorder="1" applyAlignment="1">
      <alignment horizontal="left" wrapText="1"/>
    </xf>
    <xf numFmtId="0" fontId="21" fillId="0" borderId="1" xfId="0" applyFont="1" applyBorder="1"/>
    <xf numFmtId="0" fontId="21" fillId="0" borderId="39" xfId="0" applyFont="1" applyBorder="1"/>
    <xf numFmtId="0" fontId="21" fillId="0" borderId="33" xfId="0" applyFont="1" applyBorder="1"/>
    <xf numFmtId="0" fontId="21" fillId="2" borderId="33" xfId="0" applyFont="1" applyFill="1" applyBorder="1" applyAlignment="1">
      <alignment horizontal="left" wrapText="1"/>
    </xf>
    <xf numFmtId="0" fontId="21" fillId="2" borderId="3" xfId="0" applyFont="1" applyFill="1" applyBorder="1"/>
    <xf numFmtId="0" fontId="21" fillId="2" borderId="36" xfId="0" applyFont="1" applyFill="1" applyBorder="1"/>
    <xf numFmtId="0" fontId="21" fillId="2" borderId="34" xfId="0" applyFont="1" applyFill="1" applyBorder="1"/>
    <xf numFmtId="0" fontId="21" fillId="2" borderId="27" xfId="0" applyFont="1" applyFill="1" applyBorder="1" applyAlignment="1">
      <alignment horizontal="left" wrapText="1"/>
    </xf>
    <xf numFmtId="164" fontId="21" fillId="2" borderId="13" xfId="1" applyNumberFormat="1" applyFont="1" applyFill="1" applyBorder="1"/>
    <xf numFmtId="164" fontId="21" fillId="2" borderId="31" xfId="1" applyNumberFormat="1" applyFont="1" applyFill="1" applyBorder="1"/>
    <xf numFmtId="164" fontId="21" fillId="2" borderId="51" xfId="1" applyNumberFormat="1" applyFont="1" applyFill="1" applyBorder="1"/>
    <xf numFmtId="0" fontId="21" fillId="0" borderId="0" xfId="0" applyFont="1" applyAlignment="1">
      <alignment horizontal="left"/>
    </xf>
    <xf numFmtId="164" fontId="21" fillId="2" borderId="41" xfId="0" applyNumberFormat="1" applyFont="1" applyFill="1" applyBorder="1"/>
    <xf numFmtId="0" fontId="21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2" borderId="8" xfId="0" applyFont="1" applyFill="1" applyBorder="1"/>
    <xf numFmtId="164" fontId="21" fillId="2" borderId="8" xfId="0" applyNumberFormat="1" applyFont="1" applyFill="1" applyBorder="1"/>
    <xf numFmtId="0" fontId="21" fillId="0" borderId="8" xfId="0" applyFont="1" applyBorder="1"/>
    <xf numFmtId="0" fontId="21" fillId="2" borderId="17" xfId="0" applyFont="1" applyFill="1" applyBorder="1"/>
    <xf numFmtId="164" fontId="21" fillId="2" borderId="53" xfId="1" applyNumberFormat="1" applyFont="1" applyFill="1" applyBorder="1"/>
    <xf numFmtId="0" fontId="21" fillId="2" borderId="40" xfId="0" applyFont="1" applyFill="1" applyBorder="1" applyAlignment="1">
      <alignment horizontal="center" vertical="center" wrapText="1"/>
    </xf>
    <xf numFmtId="0" fontId="21" fillId="2" borderId="48" xfId="0" applyFont="1" applyFill="1" applyBorder="1" applyAlignment="1">
      <alignment horizontal="center" vertical="center" wrapText="1"/>
    </xf>
    <xf numFmtId="164" fontId="21" fillId="0" borderId="41" xfId="0" applyNumberFormat="1" applyFont="1" applyFill="1" applyBorder="1"/>
    <xf numFmtId="0" fontId="21" fillId="0" borderId="41" xfId="0" applyFont="1" applyBorder="1"/>
    <xf numFmtId="0" fontId="21" fillId="2" borderId="49" xfId="0" applyFont="1" applyFill="1" applyBorder="1"/>
    <xf numFmtId="164" fontId="21" fillId="2" borderId="42" xfId="1" applyNumberFormat="1" applyFont="1" applyFill="1" applyBorder="1"/>
    <xf numFmtId="164" fontId="21" fillId="2" borderId="52" xfId="0" applyNumberFormat="1" applyFont="1" applyFill="1" applyBorder="1"/>
    <xf numFmtId="0" fontId="8" fillId="0" borderId="0" xfId="0" applyFont="1" applyFill="1" applyBorder="1" applyAlignment="1">
      <alignment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0" fontId="6" fillId="2" borderId="10" xfId="0" applyFont="1" applyFill="1" applyBorder="1" applyAlignment="1">
      <alignment vertical="center" wrapText="1"/>
    </xf>
    <xf numFmtId="0" fontId="6" fillId="2" borderId="33" xfId="0" applyFont="1" applyFill="1" applyBorder="1" applyAlignment="1">
      <alignment vertical="center" wrapText="1"/>
    </xf>
    <xf numFmtId="0" fontId="0" fillId="0" borderId="17" xfId="0" applyBorder="1" applyAlignment="1">
      <alignment horizontal="center" vertical="center" wrapText="1"/>
    </xf>
    <xf numFmtId="0" fontId="0" fillId="0" borderId="55" xfId="0" applyBorder="1"/>
    <xf numFmtId="0" fontId="0" fillId="0" borderId="56" xfId="0" applyBorder="1"/>
    <xf numFmtId="0" fontId="6" fillId="2" borderId="33" xfId="0" applyFont="1" applyFill="1" applyBorder="1"/>
    <xf numFmtId="0" fontId="6" fillId="2" borderId="34" xfId="0" applyFont="1" applyFill="1" applyBorder="1"/>
    <xf numFmtId="0" fontId="6" fillId="2" borderId="57" xfId="0" applyFont="1" applyFill="1" applyBorder="1" applyAlignment="1">
      <alignment vertical="center" wrapText="1"/>
    </xf>
    <xf numFmtId="0" fontId="6" fillId="2" borderId="46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wrapText="1"/>
    </xf>
    <xf numFmtId="0" fontId="0" fillId="0" borderId="0" xfId="0" applyAlignment="1">
      <alignment horizontal="center"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8" xfId="0" applyFont="1" applyBorder="1" applyAlignment="1">
      <alignment vertical="top" wrapText="1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2" borderId="42" xfId="0" applyFill="1" applyBorder="1"/>
    <xf numFmtId="0" fontId="0" fillId="2" borderId="53" xfId="0" applyFill="1" applyBorder="1"/>
    <xf numFmtId="0" fontId="26" fillId="0" borderId="4" xfId="0" applyFont="1" applyBorder="1"/>
    <xf numFmtId="0" fontId="26" fillId="0" borderId="1" xfId="0" applyFont="1" applyBorder="1"/>
    <xf numFmtId="0" fontId="28" fillId="0" borderId="0" xfId="0" applyFont="1"/>
    <xf numFmtId="0" fontId="27" fillId="0" borderId="0" xfId="0" applyFont="1" applyBorder="1"/>
    <xf numFmtId="0" fontId="29" fillId="0" borderId="0" xfId="0" applyFont="1" applyAlignment="1">
      <alignment horizontal="center"/>
    </xf>
    <xf numFmtId="0" fontId="28" fillId="0" borderId="16" xfId="0" applyFont="1" applyBorder="1" applyAlignment="1">
      <alignment horizontal="center"/>
    </xf>
    <xf numFmtId="0" fontId="28" fillId="2" borderId="1" xfId="0" applyFont="1" applyFill="1" applyBorder="1"/>
    <xf numFmtId="0" fontId="0" fillId="2" borderId="12" xfId="0" applyFill="1" applyBorder="1"/>
    <xf numFmtId="3" fontId="30" fillId="2" borderId="1" xfId="0" applyNumberFormat="1" applyFont="1" applyFill="1" applyBorder="1" applyAlignment="1">
      <alignment horizontal="right"/>
    </xf>
    <xf numFmtId="3" fontId="31" fillId="2" borderId="1" xfId="0" applyNumberFormat="1" applyFont="1" applyFill="1" applyBorder="1" applyAlignment="1">
      <alignment horizontal="right"/>
    </xf>
    <xf numFmtId="0" fontId="32" fillId="3" borderId="1" xfId="0" applyFont="1" applyFill="1" applyBorder="1"/>
    <xf numFmtId="0" fontId="32" fillId="3" borderId="4" xfId="0" applyFont="1" applyFill="1" applyBorder="1"/>
    <xf numFmtId="0" fontId="32" fillId="3" borderId="2" xfId="0" applyFont="1" applyFill="1" applyBorder="1"/>
    <xf numFmtId="0" fontId="32" fillId="3" borderId="32" xfId="0" applyFont="1" applyFill="1" applyBorder="1"/>
    <xf numFmtId="0" fontId="33" fillId="0" borderId="1" xfId="0" applyFont="1" applyBorder="1"/>
    <xf numFmtId="0" fontId="33" fillId="0" borderId="2" xfId="0" applyFont="1" applyBorder="1"/>
    <xf numFmtId="0" fontId="33" fillId="0" borderId="4" xfId="0" applyFont="1" applyBorder="1"/>
    <xf numFmtId="0" fontId="33" fillId="0" borderId="32" xfId="0" applyFont="1" applyBorder="1"/>
    <xf numFmtId="0" fontId="32" fillId="3" borderId="1" xfId="0" applyFont="1" applyFill="1" applyBorder="1" applyAlignment="1">
      <alignment horizontal="right"/>
    </xf>
    <xf numFmtId="0" fontId="34" fillId="0" borderId="1" xfId="0" applyFont="1" applyBorder="1"/>
    <xf numFmtId="0" fontId="33" fillId="4" borderId="1" xfId="0" applyFont="1" applyFill="1" applyBorder="1"/>
    <xf numFmtId="0" fontId="35" fillId="4" borderId="1" xfId="0" applyFont="1" applyFill="1" applyBorder="1"/>
    <xf numFmtId="49" fontId="36" fillId="5" borderId="1" xfId="0" applyNumberFormat="1" applyFont="1" applyFill="1" applyBorder="1" applyAlignment="1">
      <alignment horizontal="left"/>
    </xf>
    <xf numFmtId="4" fontId="36" fillId="5" borderId="1" xfId="0" applyNumberFormat="1" applyFont="1" applyFill="1" applyBorder="1" applyAlignment="1">
      <alignment horizontal="right"/>
    </xf>
    <xf numFmtId="4" fontId="36" fillId="6" borderId="1" xfId="0" applyNumberFormat="1" applyFont="1" applyFill="1" applyBorder="1" applyAlignment="1">
      <alignment horizontal="right"/>
    </xf>
    <xf numFmtId="0" fontId="0" fillId="7" borderId="1" xfId="0" applyFill="1" applyBorder="1"/>
    <xf numFmtId="0" fontId="0" fillId="0" borderId="13" xfId="0" applyBorder="1" applyAlignment="1">
      <alignment horizontal="center" vertical="center" wrapText="1"/>
    </xf>
    <xf numFmtId="14" fontId="0" fillId="0" borderId="4" xfId="0" applyNumberFormat="1" applyFill="1" applyBorder="1"/>
    <xf numFmtId="14" fontId="0" fillId="0" borderId="1" xfId="0" applyNumberFormat="1" applyFill="1" applyBorder="1"/>
    <xf numFmtId="0" fontId="0" fillId="0" borderId="4" xfId="0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4" xfId="0" applyFont="1" applyBorder="1" applyAlignment="1">
      <alignment wrapText="1"/>
    </xf>
    <xf numFmtId="0" fontId="6" fillId="8" borderId="14" xfId="0" applyFont="1" applyFill="1" applyBorder="1" applyAlignment="1">
      <alignment horizontal="center" vertical="center" wrapText="1"/>
    </xf>
    <xf numFmtId="0" fontId="6" fillId="8" borderId="15" xfId="0" applyFont="1" applyFill="1" applyBorder="1" applyAlignment="1">
      <alignment horizontal="center" vertical="center" wrapText="1"/>
    </xf>
    <xf numFmtId="0" fontId="6" fillId="8" borderId="16" xfId="0" applyFont="1" applyFill="1" applyBorder="1" applyAlignment="1">
      <alignment horizontal="center" vertical="center" wrapText="1"/>
    </xf>
    <xf numFmtId="0" fontId="0" fillId="8" borderId="0" xfId="0" applyFill="1"/>
    <xf numFmtId="0" fontId="6" fillId="0" borderId="39" xfId="0" applyFont="1" applyBorder="1" applyAlignment="1">
      <alignment horizontal="center" wrapText="1"/>
    </xf>
    <xf numFmtId="0" fontId="0" fillId="7" borderId="33" xfId="0" applyFill="1" applyBorder="1"/>
    <xf numFmtId="0" fontId="0" fillId="7" borderId="39" xfId="0" applyFill="1" applyBorder="1"/>
    <xf numFmtId="0" fontId="0" fillId="7" borderId="12" xfId="0" applyFill="1" applyBorder="1"/>
    <xf numFmtId="0" fontId="0" fillId="7" borderId="31" xfId="0" applyFill="1" applyBorder="1"/>
    <xf numFmtId="0" fontId="15" fillId="0" borderId="20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3" fontId="6" fillId="0" borderId="1" xfId="0" applyNumberFormat="1" applyFont="1" applyBorder="1"/>
    <xf numFmtId="0" fontId="6" fillId="0" borderId="1" xfId="0" applyFont="1" applyBorder="1" applyAlignment="1"/>
    <xf numFmtId="0" fontId="6" fillId="0" borderId="4" xfId="0" applyFont="1" applyBorder="1" applyAlignment="1"/>
    <xf numFmtId="0" fontId="6" fillId="0" borderId="3" xfId="0" applyFont="1" applyBorder="1" applyAlignment="1">
      <alignment wrapText="1"/>
    </xf>
    <xf numFmtId="0" fontId="6" fillId="0" borderId="3" xfId="0" applyFont="1" applyBorder="1" applyAlignment="1"/>
    <xf numFmtId="0" fontId="6" fillId="0" borderId="0" xfId="0" applyFont="1" applyAlignment="1">
      <alignment wrapText="1"/>
    </xf>
    <xf numFmtId="0" fontId="37" fillId="0" borderId="0" xfId="0" applyFont="1" applyAlignment="1">
      <alignment vertical="center"/>
    </xf>
    <xf numFmtId="0" fontId="21" fillId="0" borderId="1" xfId="0" applyFont="1" applyBorder="1" applyAlignment="1"/>
    <xf numFmtId="0" fontId="6" fillId="0" borderId="1" xfId="0" applyFont="1" applyBorder="1" applyAlignment="1">
      <alignment horizontal="right" wrapText="1"/>
    </xf>
    <xf numFmtId="0" fontId="15" fillId="0" borderId="2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/>
    </xf>
    <xf numFmtId="3" fontId="6" fillId="0" borderId="1" xfId="0" applyNumberFormat="1" applyFont="1" applyFill="1" applyBorder="1"/>
    <xf numFmtId="0" fontId="6" fillId="0" borderId="1" xfId="0" applyFont="1" applyFill="1" applyBorder="1" applyAlignment="1"/>
    <xf numFmtId="0" fontId="6" fillId="0" borderId="1" xfId="0" applyFont="1" applyFill="1" applyBorder="1" applyAlignment="1">
      <alignment horizontal="left" wrapText="1"/>
    </xf>
    <xf numFmtId="0" fontId="6" fillId="0" borderId="1" xfId="8" applyFont="1" applyBorder="1" applyAlignment="1">
      <alignment horizontal="left" wrapText="1"/>
    </xf>
    <xf numFmtId="3" fontId="6" fillId="0" borderId="1" xfId="0" applyNumberFormat="1" applyFont="1" applyBorder="1" applyAlignment="1"/>
    <xf numFmtId="49" fontId="6" fillId="0" borderId="1" xfId="0" applyNumberFormat="1" applyFont="1" applyBorder="1" applyAlignment="1">
      <alignment horizontal="justify" vertical="center" wrapText="1"/>
    </xf>
    <xf numFmtId="1" fontId="0" fillId="0" borderId="4" xfId="0" applyNumberFormat="1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6" fillId="0" borderId="4" xfId="0" applyFont="1" applyBorder="1" applyAlignment="1">
      <alignment horizontal="right"/>
    </xf>
    <xf numFmtId="1" fontId="0" fillId="0" borderId="2" xfId="0" applyNumberFormat="1" applyFont="1" applyBorder="1" applyAlignment="1">
      <alignment horizontal="left" wrapText="1"/>
    </xf>
    <xf numFmtId="1" fontId="0" fillId="0" borderId="2" xfId="0" applyNumberFormat="1" applyBorder="1" applyAlignment="1">
      <alignment wrapText="1"/>
    </xf>
    <xf numFmtId="0" fontId="6" fillId="0" borderId="1" xfId="0" applyFont="1" applyBorder="1" applyAlignment="1">
      <alignment horizontal="righ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right"/>
    </xf>
    <xf numFmtId="1" fontId="0" fillId="0" borderId="32" xfId="0" applyNumberFormat="1" applyBorder="1" applyAlignment="1">
      <alignment wrapText="1"/>
    </xf>
    <xf numFmtId="14" fontId="0" fillId="0" borderId="1" xfId="0" applyNumberFormat="1" applyBorder="1" applyAlignment="1">
      <alignment horizontal="right"/>
    </xf>
    <xf numFmtId="1" fontId="0" fillId="0" borderId="0" xfId="0" applyNumberFormat="1" applyAlignment="1">
      <alignment wrapText="1"/>
    </xf>
    <xf numFmtId="164" fontId="21" fillId="0" borderId="1" xfId="1" applyNumberFormat="1" applyFont="1" applyFill="1" applyBorder="1"/>
    <xf numFmtId="0" fontId="21" fillId="0" borderId="48" xfId="0" applyFont="1" applyBorder="1"/>
    <xf numFmtId="0" fontId="21" fillId="0" borderId="49" xfId="0" applyFont="1" applyFill="1" applyBorder="1"/>
    <xf numFmtId="0" fontId="6" fillId="0" borderId="46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47" xfId="0" applyFont="1" applyBorder="1" applyAlignment="1">
      <alignment horizontal="right" vertical="center" wrapText="1"/>
    </xf>
    <xf numFmtId="0" fontId="6" fillId="0" borderId="33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39" xfId="0" applyFont="1" applyBorder="1" applyAlignment="1">
      <alignment horizontal="right" vertical="center" wrapText="1"/>
    </xf>
    <xf numFmtId="0" fontId="6" fillId="0" borderId="33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6" fillId="0" borderId="39" xfId="0" applyFont="1" applyBorder="1" applyAlignment="1">
      <alignment horizontal="right" vertical="center"/>
    </xf>
    <xf numFmtId="0" fontId="6" fillId="0" borderId="34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36" xfId="0" applyFont="1" applyBorder="1" applyAlignment="1">
      <alignment horizontal="right" vertical="center"/>
    </xf>
    <xf numFmtId="0" fontId="27" fillId="0" borderId="0" xfId="0" applyFont="1"/>
    <xf numFmtId="0" fontId="27" fillId="0" borderId="0" xfId="0" applyFont="1" applyAlignment="1">
      <alignment horizontal="center"/>
    </xf>
    <xf numFmtId="0" fontId="6" fillId="0" borderId="3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48" xfId="0" applyFont="1" applyBorder="1"/>
    <xf numFmtId="0" fontId="0" fillId="0" borderId="10" xfId="0" applyBorder="1"/>
    <xf numFmtId="0" fontId="0" fillId="0" borderId="21" xfId="0" applyBorder="1"/>
    <xf numFmtId="0" fontId="6" fillId="0" borderId="11" xfId="0" applyFont="1" applyBorder="1"/>
    <xf numFmtId="0" fontId="0" fillId="0" borderId="30" xfId="0" applyBorder="1"/>
    <xf numFmtId="0" fontId="6" fillId="0" borderId="41" xfId="0" applyFont="1" applyBorder="1"/>
    <xf numFmtId="0" fontId="0" fillId="0" borderId="62" xfId="0" applyBorder="1"/>
    <xf numFmtId="0" fontId="40" fillId="0" borderId="1" xfId="0" applyFont="1" applyBorder="1" applyAlignment="1">
      <alignment wrapText="1"/>
    </xf>
    <xf numFmtId="0" fontId="40" fillId="0" borderId="38" xfId="0" applyFont="1" applyBorder="1" applyAlignment="1">
      <alignment wrapText="1"/>
    </xf>
    <xf numFmtId="0" fontId="40" fillId="0" borderId="2" xfId="0" applyFont="1" applyBorder="1" applyAlignment="1">
      <alignment wrapText="1"/>
    </xf>
    <xf numFmtId="0" fontId="40" fillId="0" borderId="39" xfId="0" applyFont="1" applyBorder="1" applyAlignment="1">
      <alignment wrapText="1"/>
    </xf>
    <xf numFmtId="0" fontId="6" fillId="0" borderId="32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/>
    </xf>
    <xf numFmtId="0" fontId="6" fillId="0" borderId="19" xfId="0" applyFont="1" applyBorder="1" applyAlignment="1">
      <alignment horizontal="right" vertical="center"/>
    </xf>
    <xf numFmtId="0" fontId="22" fillId="0" borderId="0" xfId="0" applyFont="1" applyAlignment="1">
      <alignment horizontal="left" wrapText="1"/>
    </xf>
    <xf numFmtId="0" fontId="12" fillId="0" borderId="0" xfId="0" applyFont="1" applyAlignment="1">
      <alignment horizontal="center" shrinkToFit="1"/>
    </xf>
    <xf numFmtId="0" fontId="0" fillId="0" borderId="0" xfId="0" applyAlignment="1">
      <alignment horizontal="center" shrinkToFit="1"/>
    </xf>
    <xf numFmtId="0" fontId="12" fillId="0" borderId="0" xfId="0" applyFont="1" applyAlignment="1">
      <alignment horizontal="center" vertical="top" wrapText="1"/>
    </xf>
    <xf numFmtId="0" fontId="24" fillId="0" borderId="0" xfId="0" applyFont="1" applyAlignment="1">
      <alignment horizontal="left" vertical="top"/>
    </xf>
    <xf numFmtId="0" fontId="23" fillId="0" borderId="0" xfId="0" applyFont="1" applyAlignment="1">
      <alignment horizontal="left" vertical="top"/>
    </xf>
    <xf numFmtId="0" fontId="24" fillId="0" borderId="0" xfId="0" applyFont="1" applyAlignment="1">
      <alignment horizontal="left" vertical="top" wrapText="1"/>
    </xf>
    <xf numFmtId="0" fontId="23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3" fontId="24" fillId="0" borderId="0" xfId="2" applyNumberFormat="1" applyFont="1" applyBorder="1" applyAlignment="1">
      <alignment vertical="top" wrapText="1"/>
    </xf>
    <xf numFmtId="3" fontId="24" fillId="0" borderId="0" xfId="3" applyNumberFormat="1" applyFont="1" applyFill="1" applyBorder="1" applyAlignment="1">
      <alignment vertical="top" wrapText="1"/>
    </xf>
    <xf numFmtId="3" fontId="24" fillId="0" borderId="0" xfId="4" applyNumberFormat="1" applyFont="1" applyFill="1" applyBorder="1" applyAlignment="1">
      <alignment vertical="top" wrapText="1"/>
    </xf>
    <xf numFmtId="0" fontId="18" fillId="0" borderId="0" xfId="0" applyFont="1" applyAlignment="1">
      <alignment horizontal="left" vertical="top" wrapText="1"/>
    </xf>
    <xf numFmtId="0" fontId="23" fillId="0" borderId="0" xfId="0" applyFont="1" applyBorder="1" applyAlignment="1">
      <alignment vertical="top"/>
    </xf>
    <xf numFmtId="3" fontId="24" fillId="0" borderId="0" xfId="5" applyNumberFormat="1" applyFont="1" applyFill="1" applyBorder="1" applyAlignment="1">
      <alignment vertical="top" wrapText="1"/>
    </xf>
    <xf numFmtId="0" fontId="17" fillId="0" borderId="0" xfId="0" applyFont="1" applyAlignment="1">
      <alignment horizontal="left" vertical="top"/>
    </xf>
    <xf numFmtId="0" fontId="23" fillId="0" borderId="0" xfId="0" applyFont="1" applyBorder="1" applyAlignment="1">
      <alignment horizontal="left" vertical="top" wrapText="1"/>
    </xf>
    <xf numFmtId="3" fontId="24" fillId="0" borderId="0" xfId="0" applyNumberFormat="1" applyFont="1" applyFill="1" applyBorder="1" applyAlignment="1">
      <alignment vertical="top" wrapText="1"/>
    </xf>
    <xf numFmtId="0" fontId="23" fillId="0" borderId="0" xfId="0" applyFont="1" applyBorder="1" applyAlignment="1">
      <alignment vertical="top" wrapText="1"/>
    </xf>
    <xf numFmtId="3" fontId="24" fillId="0" borderId="0" xfId="2" applyNumberFormat="1" applyFont="1" applyFill="1" applyBorder="1" applyAlignment="1">
      <alignment vertical="top" wrapText="1"/>
    </xf>
    <xf numFmtId="0" fontId="8" fillId="0" borderId="0" xfId="0" applyFont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6" fillId="2" borderId="10" xfId="0" applyFont="1" applyFill="1" applyBorder="1" applyAlignment="1">
      <alignment vertical="center" wrapText="1"/>
    </xf>
    <xf numFmtId="0" fontId="6" fillId="2" borderId="33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6" fillId="2" borderId="14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6" fillId="2" borderId="3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8" fillId="0" borderId="35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38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4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/>
    <xf numFmtId="0" fontId="8" fillId="0" borderId="0" xfId="0" applyFont="1" applyAlignment="1">
      <alignment horizontal="center" wrapText="1"/>
    </xf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8" fillId="0" borderId="6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0" fillId="0" borderId="22" xfId="0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33" xfId="0" applyFont="1" applyBorder="1" applyAlignment="1">
      <alignment vertical="center"/>
    </xf>
    <xf numFmtId="0" fontId="0" fillId="0" borderId="34" xfId="0" applyBorder="1" applyAlignment="1">
      <alignment vertical="center"/>
    </xf>
    <xf numFmtId="0" fontId="9" fillId="0" borderId="0" xfId="0" applyFont="1" applyAlignment="1">
      <alignment horizontal="center" wrapText="1"/>
    </xf>
    <xf numFmtId="0" fontId="0" fillId="0" borderId="23" xfId="0" applyBorder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6" fillId="0" borderId="21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center" vertical="center"/>
    </xf>
    <xf numFmtId="0" fontId="1" fillId="0" borderId="35" xfId="0" applyFont="1" applyBorder="1" applyAlignment="1">
      <alignment horizontal="left" wrapText="1"/>
    </xf>
    <xf numFmtId="0" fontId="21" fillId="0" borderId="0" xfId="0" applyFont="1" applyBorder="1" applyAlignment="1">
      <alignment horizontal="center"/>
    </xf>
    <xf numFmtId="0" fontId="7" fillId="0" borderId="0" xfId="0" applyFont="1" applyFill="1" applyAlignment="1">
      <alignment horizontal="center" vertical="center" wrapText="1"/>
    </xf>
    <xf numFmtId="0" fontId="6" fillId="0" borderId="40" xfId="0" applyFont="1" applyFill="1" applyBorder="1" applyAlignment="1">
      <alignment horizontal="center" vertical="center" wrapText="1"/>
    </xf>
    <xf numFmtId="0" fontId="0" fillId="0" borderId="42" xfId="0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wrapText="1"/>
    </xf>
    <xf numFmtId="0" fontId="0" fillId="0" borderId="29" xfId="0" applyFill="1" applyBorder="1" applyAlignment="1">
      <alignment horizontal="center" wrapText="1"/>
    </xf>
    <xf numFmtId="0" fontId="6" fillId="0" borderId="21" xfId="0" applyFont="1" applyFill="1" applyBorder="1" applyAlignment="1">
      <alignment horizontal="center" wrapText="1"/>
    </xf>
    <xf numFmtId="0" fontId="0" fillId="0" borderId="23" xfId="0" applyFill="1" applyBorder="1" applyAlignment="1">
      <alignment horizontal="center" wrapText="1"/>
    </xf>
    <xf numFmtId="0" fontId="0" fillId="0" borderId="30" xfId="0" applyFill="1" applyBorder="1" applyAlignment="1">
      <alignment horizontal="center" wrapText="1"/>
    </xf>
    <xf numFmtId="0" fontId="6" fillId="0" borderId="24" xfId="0" applyFont="1" applyFill="1" applyBorder="1" applyAlignment="1">
      <alignment horizontal="center" wrapText="1"/>
    </xf>
    <xf numFmtId="0" fontId="0" fillId="0" borderId="28" xfId="0" applyFill="1" applyBorder="1" applyAlignment="1">
      <alignment horizontal="center" wrapText="1"/>
    </xf>
    <xf numFmtId="0" fontId="6" fillId="0" borderId="10" xfId="0" applyFont="1" applyFill="1" applyBorder="1" applyAlignment="1">
      <alignment horizontal="center" wrapText="1"/>
    </xf>
    <xf numFmtId="0" fontId="0" fillId="0" borderId="12" xfId="0" applyFill="1" applyBorder="1" applyAlignment="1">
      <alignment horizontal="center" wrapText="1"/>
    </xf>
    <xf numFmtId="0" fontId="6" fillId="0" borderId="20" xfId="0" applyFont="1" applyFill="1" applyBorder="1" applyAlignment="1">
      <alignment horizontal="center" wrapText="1"/>
    </xf>
    <xf numFmtId="0" fontId="0" fillId="0" borderId="27" xfId="0" applyFill="1" applyBorder="1" applyAlignment="1">
      <alignment horizontal="center" wrapText="1"/>
    </xf>
    <xf numFmtId="0" fontId="6" fillId="0" borderId="44" xfId="0" applyFont="1" applyFill="1" applyBorder="1" applyAlignment="1">
      <alignment horizontal="center" vertical="center" wrapText="1"/>
    </xf>
    <xf numFmtId="0" fontId="0" fillId="0" borderId="45" xfId="0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wrapText="1"/>
    </xf>
    <xf numFmtId="0" fontId="8" fillId="0" borderId="35" xfId="0" applyFont="1" applyFill="1" applyBorder="1" applyAlignment="1">
      <alignment horizont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1" fillId="0" borderId="5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6" fillId="2" borderId="47" xfId="0" applyFont="1" applyFill="1" applyBorder="1"/>
    <xf numFmtId="0" fontId="6" fillId="2" borderId="39" xfId="0" applyFont="1" applyFill="1" applyBorder="1"/>
  </cellXfs>
  <cellStyles count="9">
    <cellStyle name="Hypertextové prepojenie" xfId="8" builtinId="8"/>
    <cellStyle name="Normálna" xfId="0" builtinId="0"/>
    <cellStyle name="Normálna 2" xfId="7"/>
    <cellStyle name="Normálna 3" xfId="6"/>
    <cellStyle name="normálne_Databazy_VVŠ_2006_ severská" xfId="3"/>
    <cellStyle name="normálne_OVT - Tab_16az23_sprava_VVS_2004" xfId="2"/>
    <cellStyle name="normálne_Viest 2" xfId="4"/>
    <cellStyle name="normálne_Výročná_správa_o_VŠ_2005_financie_databazy_po_kontrole_OFVŠ_PM" xfId="5"/>
    <cellStyle name="Percentá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Relationship Id="rId35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8" Type="http://schemas.openxmlformats.org/officeDocument/2006/relationships/hyperlink" Target="https://portal.ukf.sk/kvalita/index.php?r=projekty/projekty/view&amp;id=2534" TargetMode="External"/><Relationship Id="rId13" Type="http://schemas.openxmlformats.org/officeDocument/2006/relationships/hyperlink" Target="https://portal.ukf.sk/kvalita/index.php?r=projekty/projekty/view&amp;id=2602" TargetMode="External"/><Relationship Id="rId18" Type="http://schemas.openxmlformats.org/officeDocument/2006/relationships/hyperlink" Target="https://portal.ukf.sk/kvalita/index.php?r=projekty/projekty/view&amp;id=2588" TargetMode="External"/><Relationship Id="rId26" Type="http://schemas.openxmlformats.org/officeDocument/2006/relationships/hyperlink" Target="https://portal.ukf.sk/kvalita/index.php?r=projekty/projekty/view&amp;id=2531" TargetMode="External"/><Relationship Id="rId39" Type="http://schemas.openxmlformats.org/officeDocument/2006/relationships/hyperlink" Target="https://portal.ukf.sk/kvalita/index.php?r=projekty/projekty/view&amp;id=2522" TargetMode="External"/><Relationship Id="rId3" Type="http://schemas.openxmlformats.org/officeDocument/2006/relationships/hyperlink" Target="https://portal.ukf.sk/kvalita/index.php?r=projekty/projekty/view&amp;id=2312" TargetMode="External"/><Relationship Id="rId21" Type="http://schemas.openxmlformats.org/officeDocument/2006/relationships/hyperlink" Target="https://portal.ukf.sk/kvalita/index.php?r=projekty/projekty/view&amp;id=2533" TargetMode="External"/><Relationship Id="rId34" Type="http://schemas.openxmlformats.org/officeDocument/2006/relationships/hyperlink" Target="https://portal.ukf.sk/kvalita/index.php?r=projekty/projekty/view&amp;id=2523" TargetMode="External"/><Relationship Id="rId42" Type="http://schemas.openxmlformats.org/officeDocument/2006/relationships/hyperlink" Target="https://portal.ukf.sk/kvalita/index.php?r=projekty/projekty/view&amp;id=2689" TargetMode="External"/><Relationship Id="rId7" Type="http://schemas.openxmlformats.org/officeDocument/2006/relationships/hyperlink" Target="https://portal.ukf.sk/kvalita/index.php?r=projekty/projekty/view&amp;id=2086" TargetMode="External"/><Relationship Id="rId12" Type="http://schemas.openxmlformats.org/officeDocument/2006/relationships/hyperlink" Target="https://portal.ukf.sk/kvalita/index.php?r=projekty/projekty/view&amp;id=2638" TargetMode="External"/><Relationship Id="rId17" Type="http://schemas.openxmlformats.org/officeDocument/2006/relationships/hyperlink" Target="https://portal.ukf.sk/kvalita/index.php?r=projekty/projekty/view&amp;id=2643" TargetMode="External"/><Relationship Id="rId25" Type="http://schemas.openxmlformats.org/officeDocument/2006/relationships/hyperlink" Target="https://portal.ukf.sk/kvalita/index.php?r=projekty/projekty/view&amp;id=2527" TargetMode="External"/><Relationship Id="rId33" Type="http://schemas.openxmlformats.org/officeDocument/2006/relationships/hyperlink" Target="https://portal.ukf.sk/kvalita/index.php?r=projekty/projekty/view&amp;id=2532" TargetMode="External"/><Relationship Id="rId38" Type="http://schemas.openxmlformats.org/officeDocument/2006/relationships/hyperlink" Target="https://portal.ukf.sk/kvalita/index.php?r=projekty/projekty/view&amp;id=2526" TargetMode="External"/><Relationship Id="rId2" Type="http://schemas.openxmlformats.org/officeDocument/2006/relationships/hyperlink" Target="https://portal.ukf.sk/kvalita/index.php?r=projekty/projekty/view&amp;id=2503" TargetMode="External"/><Relationship Id="rId16" Type="http://schemas.openxmlformats.org/officeDocument/2006/relationships/hyperlink" Target="https://portal.ukf.sk/kvalita/index.php?r=projekty/projekty/view&amp;id=2637" TargetMode="External"/><Relationship Id="rId20" Type="http://schemas.openxmlformats.org/officeDocument/2006/relationships/hyperlink" Target="https://portal.ukf.sk/kvalita/index.php?r=projekty/projekty/view&amp;id=2661" TargetMode="External"/><Relationship Id="rId29" Type="http://schemas.openxmlformats.org/officeDocument/2006/relationships/hyperlink" Target="https://portal.ukf.sk/kvalita/index.php?r=projekty/projekty/view&amp;id=2585" TargetMode="External"/><Relationship Id="rId41" Type="http://schemas.openxmlformats.org/officeDocument/2006/relationships/hyperlink" Target="https://portal.ukf.sk/kvalita/index.php?r=projekty/projekty/view&amp;id=2321" TargetMode="External"/><Relationship Id="rId1" Type="http://schemas.openxmlformats.org/officeDocument/2006/relationships/hyperlink" Target="https://portal.ukf.sk/kvalita/index.php?r=projekty/projekty/view&amp;id=2192" TargetMode="External"/><Relationship Id="rId6" Type="http://schemas.openxmlformats.org/officeDocument/2006/relationships/hyperlink" Target="https://portal.ukf.sk/kvalita/index.php?r=projekty/projekty/view&amp;id=2682" TargetMode="External"/><Relationship Id="rId11" Type="http://schemas.openxmlformats.org/officeDocument/2006/relationships/hyperlink" Target="https://portal.ukf.sk/kvalita/index.php?r=projekty/projekty/view&amp;id=2053" TargetMode="External"/><Relationship Id="rId24" Type="http://schemas.openxmlformats.org/officeDocument/2006/relationships/hyperlink" Target="https://portal.ukf.sk/kvalita/index.php?r=projekty/projekty/view&amp;id=2528" TargetMode="External"/><Relationship Id="rId32" Type="http://schemas.openxmlformats.org/officeDocument/2006/relationships/hyperlink" Target="https://portal.ukf.sk/kvalita/index.php?r=projekty/projekty/view&amp;id=2635" TargetMode="External"/><Relationship Id="rId37" Type="http://schemas.openxmlformats.org/officeDocument/2006/relationships/hyperlink" Target="https://portal.ukf.sk/kvalita/index.php?r=projekty/projekty/view&amp;id=2525" TargetMode="External"/><Relationship Id="rId40" Type="http://schemas.openxmlformats.org/officeDocument/2006/relationships/hyperlink" Target="https://portal.ukf.sk/kvalita/index.php?r=projekty/projekty/view&amp;id=2654" TargetMode="External"/><Relationship Id="rId45" Type="http://schemas.openxmlformats.org/officeDocument/2006/relationships/printerSettings" Target="../printerSettings/printerSettings24.bin"/><Relationship Id="rId5" Type="http://schemas.openxmlformats.org/officeDocument/2006/relationships/hyperlink" Target="https://portal.ukf.sk/kvalita/index.php?r=projekty/projekty/view&amp;id=2660" TargetMode="External"/><Relationship Id="rId15" Type="http://schemas.openxmlformats.org/officeDocument/2006/relationships/hyperlink" Target="https://portal.ukf.sk/kvalita/index.php?r=projekty/projekty/view&amp;id=2636" TargetMode="External"/><Relationship Id="rId23" Type="http://schemas.openxmlformats.org/officeDocument/2006/relationships/hyperlink" Target="https://portal.ukf.sk/kvalita/index.php?r=projekty/projekty/view&amp;id=2530" TargetMode="External"/><Relationship Id="rId28" Type="http://schemas.openxmlformats.org/officeDocument/2006/relationships/hyperlink" Target="https://portal.ukf.sk/kvalita/index.php?r=projekty/projekty/view&amp;id=2586" TargetMode="External"/><Relationship Id="rId36" Type="http://schemas.openxmlformats.org/officeDocument/2006/relationships/hyperlink" Target="https://portal.ukf.sk/kvalita/index.php?r=projekty/projekty/view&amp;id=2524" TargetMode="External"/><Relationship Id="rId10" Type="http://schemas.openxmlformats.org/officeDocument/2006/relationships/hyperlink" Target="https://portal.ukf.sk/kvalita/index.php?r=projekty/projekty/view&amp;id=2482" TargetMode="External"/><Relationship Id="rId19" Type="http://schemas.openxmlformats.org/officeDocument/2006/relationships/hyperlink" Target="https://portal.ukf.sk/kvalita/index.php?r=projekty/projekty/view&amp;id=2537" TargetMode="External"/><Relationship Id="rId31" Type="http://schemas.openxmlformats.org/officeDocument/2006/relationships/hyperlink" Target="https://portal.ukf.sk/kvalita/index.php?r=projekty/projekty/view&amp;id=2598" TargetMode="External"/><Relationship Id="rId44" Type="http://schemas.openxmlformats.org/officeDocument/2006/relationships/hyperlink" Target="https://portal.ukf.sk/kvalita/index.php?r=projekty/projekty/view&amp;id=2589" TargetMode="External"/><Relationship Id="rId4" Type="http://schemas.openxmlformats.org/officeDocument/2006/relationships/hyperlink" Target="https://portal.ukf.sk/kvalita/index.php?r=projekty/projekty/view&amp;id=2514" TargetMode="External"/><Relationship Id="rId9" Type="http://schemas.openxmlformats.org/officeDocument/2006/relationships/hyperlink" Target="https://portal.ukf.sk/kvalita/index.php?r=projekty/projekty/view&amp;id=2307" TargetMode="External"/><Relationship Id="rId14" Type="http://schemas.openxmlformats.org/officeDocument/2006/relationships/hyperlink" Target="https://portal.ukf.sk/kvalita/index.php?r=projekty/projekty/view&amp;id=2107" TargetMode="External"/><Relationship Id="rId22" Type="http://schemas.openxmlformats.org/officeDocument/2006/relationships/hyperlink" Target="https://portal.ukf.sk/kvalita/index.php?r=projekty/projekty/view&amp;id=2587" TargetMode="External"/><Relationship Id="rId27" Type="http://schemas.openxmlformats.org/officeDocument/2006/relationships/hyperlink" Target="https://portal.ukf.sk/kvalita/index.php?r=projekty/projekty/view&amp;id=2668" TargetMode="External"/><Relationship Id="rId30" Type="http://schemas.openxmlformats.org/officeDocument/2006/relationships/hyperlink" Target="https://portal.ukf.sk/kvalita/index.php?r=projekty/projekty/view&amp;id=2670" TargetMode="External"/><Relationship Id="rId35" Type="http://schemas.openxmlformats.org/officeDocument/2006/relationships/hyperlink" Target="https://portal.ukf.sk/kvalita/index.php?r=projekty/projekty/view&amp;id=2521" TargetMode="External"/><Relationship Id="rId43" Type="http://schemas.openxmlformats.org/officeDocument/2006/relationships/hyperlink" Target="https://portal.ukf.sk/kvalita/index.php?r=projekty/projekty/view&amp;id=2603" TargetMode="External"/></Relationships>
</file>

<file path=xl/worksheets/_rels/sheet25.xml.rels><?xml version="1.0" encoding="UTF-8" standalone="yes"?>
<Relationships xmlns="http://schemas.openxmlformats.org/package/2006/relationships"><Relationship Id="rId8" Type="http://schemas.openxmlformats.org/officeDocument/2006/relationships/hyperlink" Target="https://portal.ukf.sk/kvalita/index.php?r=projekty/projekty/view&amp;id=2649" TargetMode="External"/><Relationship Id="rId3" Type="http://schemas.openxmlformats.org/officeDocument/2006/relationships/hyperlink" Target="https://portal.ukf.sk/kvalita/index.php?r=projekty/projekty/view&amp;id=2325" TargetMode="External"/><Relationship Id="rId7" Type="http://schemas.openxmlformats.org/officeDocument/2006/relationships/hyperlink" Target="https://portal.ukf.sk/kvalita/index.php?r=projekty/projekty/view&amp;id=2249" TargetMode="External"/><Relationship Id="rId2" Type="http://schemas.openxmlformats.org/officeDocument/2006/relationships/hyperlink" Target="https://portal.ukf.sk/kvalita/index.php?r=projekty/projekty/view&amp;id=2510" TargetMode="External"/><Relationship Id="rId1" Type="http://schemas.openxmlformats.org/officeDocument/2006/relationships/hyperlink" Target="https://portal.ukf.sk/kvalita/index.php?r=projekty/projekty/view&amp;id=2370" TargetMode="External"/><Relationship Id="rId6" Type="http://schemas.openxmlformats.org/officeDocument/2006/relationships/hyperlink" Target="https://portal.ukf.sk/kvalita/index.php?r=projekty/projekty/view&amp;id=2687" TargetMode="External"/><Relationship Id="rId5" Type="http://schemas.openxmlformats.org/officeDocument/2006/relationships/hyperlink" Target="https://portal.ukf.sk/kvalita/index.php?r=projekty/projekty/view&amp;id=2538" TargetMode="External"/><Relationship Id="rId4" Type="http://schemas.openxmlformats.org/officeDocument/2006/relationships/hyperlink" Target="https://portal.ukf.sk/kvalita/index.php?r=projekty/projekty/view&amp;id=2684" TargetMode="External"/><Relationship Id="rId9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selection activeCell="A5" sqref="A5:I5"/>
    </sheetView>
  </sheetViews>
  <sheetFormatPr defaultRowHeight="15.75" x14ac:dyDescent="0.25"/>
  <sheetData>
    <row r="1" spans="1:9" ht="120.75" customHeight="1" x14ac:dyDescent="0.25">
      <c r="A1" s="411" t="s">
        <v>223</v>
      </c>
      <c r="B1" s="411"/>
      <c r="C1" s="411"/>
      <c r="D1" s="411"/>
      <c r="E1" s="411"/>
      <c r="F1" s="411"/>
      <c r="G1" s="411"/>
      <c r="H1" s="411"/>
      <c r="I1" s="411"/>
    </row>
    <row r="2" spans="1:9" ht="61.5" customHeight="1" x14ac:dyDescent="0.25">
      <c r="A2" s="411"/>
      <c r="B2" s="411"/>
      <c r="C2" s="411"/>
      <c r="D2" s="411"/>
      <c r="E2" s="411"/>
      <c r="F2" s="411"/>
      <c r="G2" s="411"/>
      <c r="H2" s="411"/>
      <c r="I2" s="411"/>
    </row>
    <row r="3" spans="1:9" ht="61.5" customHeight="1" x14ac:dyDescent="0.25">
      <c r="A3" s="411"/>
      <c r="B3" s="411"/>
      <c r="C3" s="411"/>
      <c r="D3" s="411"/>
      <c r="E3" s="411"/>
      <c r="F3" s="411"/>
      <c r="G3" s="411"/>
      <c r="H3" s="411"/>
      <c r="I3" s="411"/>
    </row>
    <row r="4" spans="1:9" ht="61.5" customHeight="1" x14ac:dyDescent="0.25"/>
    <row r="5" spans="1:9" ht="45.75" x14ac:dyDescent="0.65">
      <c r="A5" s="408" t="s">
        <v>0</v>
      </c>
      <c r="B5" s="408"/>
      <c r="C5" s="408"/>
      <c r="D5" s="408"/>
      <c r="E5" s="408"/>
      <c r="F5" s="408"/>
      <c r="G5" s="408"/>
      <c r="H5" s="408"/>
      <c r="I5" s="408"/>
    </row>
    <row r="6" spans="1:9" ht="61.5" x14ac:dyDescent="0.85">
      <c r="A6" s="409" t="s">
        <v>323</v>
      </c>
      <c r="B6" s="410"/>
      <c r="C6" s="410"/>
      <c r="D6" s="410"/>
      <c r="E6" s="410"/>
      <c r="F6" s="410"/>
      <c r="G6" s="410"/>
      <c r="H6" s="410"/>
      <c r="I6" s="410"/>
    </row>
  </sheetData>
  <mergeCells count="3">
    <mergeCell ref="A5:I5"/>
    <mergeCell ref="A6:I6"/>
    <mergeCell ref="A1:I3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topLeftCell="A16" workbookViewId="0">
      <selection activeCell="B10" sqref="B10:F10"/>
    </sheetView>
  </sheetViews>
  <sheetFormatPr defaultRowHeight="15.75" x14ac:dyDescent="0.25"/>
  <cols>
    <col min="1" max="1" width="12.125" style="137" customWidth="1"/>
    <col min="2" max="2" width="26.625" style="137" customWidth="1"/>
    <col min="3" max="5" width="8" style="137" customWidth="1"/>
    <col min="6" max="6" width="11.5" style="137" customWidth="1"/>
    <col min="7" max="8" width="8" style="137" customWidth="1"/>
    <col min="9" max="9" width="7.75" style="137" customWidth="1"/>
    <col min="11" max="11" width="9.75" customWidth="1"/>
    <col min="257" max="257" width="12.125" customWidth="1"/>
    <col min="258" max="264" width="8" customWidth="1"/>
    <col min="265" max="265" width="7.75" customWidth="1"/>
    <col min="267" max="267" width="9.75" customWidth="1"/>
    <col min="513" max="513" width="12.125" customWidth="1"/>
    <col min="514" max="520" width="8" customWidth="1"/>
    <col min="521" max="521" width="7.75" customWidth="1"/>
    <col min="523" max="523" width="9.75" customWidth="1"/>
    <col min="769" max="769" width="12.125" customWidth="1"/>
    <col min="770" max="776" width="8" customWidth="1"/>
    <col min="777" max="777" width="7.75" customWidth="1"/>
    <col min="779" max="779" width="9.75" customWidth="1"/>
    <col min="1025" max="1025" width="12.125" customWidth="1"/>
    <col min="1026" max="1032" width="8" customWidth="1"/>
    <col min="1033" max="1033" width="7.75" customWidth="1"/>
    <col min="1035" max="1035" width="9.75" customWidth="1"/>
    <col min="1281" max="1281" width="12.125" customWidth="1"/>
    <col min="1282" max="1288" width="8" customWidth="1"/>
    <col min="1289" max="1289" width="7.75" customWidth="1"/>
    <col min="1291" max="1291" width="9.75" customWidth="1"/>
    <col min="1537" max="1537" width="12.125" customWidth="1"/>
    <col min="1538" max="1544" width="8" customWidth="1"/>
    <col min="1545" max="1545" width="7.75" customWidth="1"/>
    <col min="1547" max="1547" width="9.75" customWidth="1"/>
    <col min="1793" max="1793" width="12.125" customWidth="1"/>
    <col min="1794" max="1800" width="8" customWidth="1"/>
    <col min="1801" max="1801" width="7.75" customWidth="1"/>
    <col min="1803" max="1803" width="9.75" customWidth="1"/>
    <col min="2049" max="2049" width="12.125" customWidth="1"/>
    <col min="2050" max="2056" width="8" customWidth="1"/>
    <col min="2057" max="2057" width="7.75" customWidth="1"/>
    <col min="2059" max="2059" width="9.75" customWidth="1"/>
    <col min="2305" max="2305" width="12.125" customWidth="1"/>
    <col min="2306" max="2312" width="8" customWidth="1"/>
    <col min="2313" max="2313" width="7.75" customWidth="1"/>
    <col min="2315" max="2315" width="9.75" customWidth="1"/>
    <col min="2561" max="2561" width="12.125" customWidth="1"/>
    <col min="2562" max="2568" width="8" customWidth="1"/>
    <col min="2569" max="2569" width="7.75" customWidth="1"/>
    <col min="2571" max="2571" width="9.75" customWidth="1"/>
    <col min="2817" max="2817" width="12.125" customWidth="1"/>
    <col min="2818" max="2824" width="8" customWidth="1"/>
    <col min="2825" max="2825" width="7.75" customWidth="1"/>
    <col min="2827" max="2827" width="9.75" customWidth="1"/>
    <col min="3073" max="3073" width="12.125" customWidth="1"/>
    <col min="3074" max="3080" width="8" customWidth="1"/>
    <col min="3081" max="3081" width="7.75" customWidth="1"/>
    <col min="3083" max="3083" width="9.75" customWidth="1"/>
    <col min="3329" max="3329" width="12.125" customWidth="1"/>
    <col min="3330" max="3336" width="8" customWidth="1"/>
    <col min="3337" max="3337" width="7.75" customWidth="1"/>
    <col min="3339" max="3339" width="9.75" customWidth="1"/>
    <col min="3585" max="3585" width="12.125" customWidth="1"/>
    <col min="3586" max="3592" width="8" customWidth="1"/>
    <col min="3593" max="3593" width="7.75" customWidth="1"/>
    <col min="3595" max="3595" width="9.75" customWidth="1"/>
    <col min="3841" max="3841" width="12.125" customWidth="1"/>
    <col min="3842" max="3848" width="8" customWidth="1"/>
    <col min="3849" max="3849" width="7.75" customWidth="1"/>
    <col min="3851" max="3851" width="9.75" customWidth="1"/>
    <col min="4097" max="4097" width="12.125" customWidth="1"/>
    <col min="4098" max="4104" width="8" customWidth="1"/>
    <col min="4105" max="4105" width="7.75" customWidth="1"/>
    <col min="4107" max="4107" width="9.75" customWidth="1"/>
    <col min="4353" max="4353" width="12.125" customWidth="1"/>
    <col min="4354" max="4360" width="8" customWidth="1"/>
    <col min="4361" max="4361" width="7.75" customWidth="1"/>
    <col min="4363" max="4363" width="9.75" customWidth="1"/>
    <col min="4609" max="4609" width="12.125" customWidth="1"/>
    <col min="4610" max="4616" width="8" customWidth="1"/>
    <col min="4617" max="4617" width="7.75" customWidth="1"/>
    <col min="4619" max="4619" width="9.75" customWidth="1"/>
    <col min="4865" max="4865" width="12.125" customWidth="1"/>
    <col min="4866" max="4872" width="8" customWidth="1"/>
    <col min="4873" max="4873" width="7.75" customWidth="1"/>
    <col min="4875" max="4875" width="9.75" customWidth="1"/>
    <col min="5121" max="5121" width="12.125" customWidth="1"/>
    <col min="5122" max="5128" width="8" customWidth="1"/>
    <col min="5129" max="5129" width="7.75" customWidth="1"/>
    <col min="5131" max="5131" width="9.75" customWidth="1"/>
    <col min="5377" max="5377" width="12.125" customWidth="1"/>
    <col min="5378" max="5384" width="8" customWidth="1"/>
    <col min="5385" max="5385" width="7.75" customWidth="1"/>
    <col min="5387" max="5387" width="9.75" customWidth="1"/>
    <col min="5633" max="5633" width="12.125" customWidth="1"/>
    <col min="5634" max="5640" width="8" customWidth="1"/>
    <col min="5641" max="5641" width="7.75" customWidth="1"/>
    <col min="5643" max="5643" width="9.75" customWidth="1"/>
    <col min="5889" max="5889" width="12.125" customWidth="1"/>
    <col min="5890" max="5896" width="8" customWidth="1"/>
    <col min="5897" max="5897" width="7.75" customWidth="1"/>
    <col min="5899" max="5899" width="9.75" customWidth="1"/>
    <col min="6145" max="6145" width="12.125" customWidth="1"/>
    <col min="6146" max="6152" width="8" customWidth="1"/>
    <col min="6153" max="6153" width="7.75" customWidth="1"/>
    <col min="6155" max="6155" width="9.75" customWidth="1"/>
    <col min="6401" max="6401" width="12.125" customWidth="1"/>
    <col min="6402" max="6408" width="8" customWidth="1"/>
    <col min="6409" max="6409" width="7.75" customWidth="1"/>
    <col min="6411" max="6411" width="9.75" customWidth="1"/>
    <col min="6657" max="6657" width="12.125" customWidth="1"/>
    <col min="6658" max="6664" width="8" customWidth="1"/>
    <col min="6665" max="6665" width="7.75" customWidth="1"/>
    <col min="6667" max="6667" width="9.75" customWidth="1"/>
    <col min="6913" max="6913" width="12.125" customWidth="1"/>
    <col min="6914" max="6920" width="8" customWidth="1"/>
    <col min="6921" max="6921" width="7.75" customWidth="1"/>
    <col min="6923" max="6923" width="9.75" customWidth="1"/>
    <col min="7169" max="7169" width="12.125" customWidth="1"/>
    <col min="7170" max="7176" width="8" customWidth="1"/>
    <col min="7177" max="7177" width="7.75" customWidth="1"/>
    <col min="7179" max="7179" width="9.75" customWidth="1"/>
    <col min="7425" max="7425" width="12.125" customWidth="1"/>
    <col min="7426" max="7432" width="8" customWidth="1"/>
    <col min="7433" max="7433" width="7.75" customWidth="1"/>
    <col min="7435" max="7435" width="9.75" customWidth="1"/>
    <col min="7681" max="7681" width="12.125" customWidth="1"/>
    <col min="7682" max="7688" width="8" customWidth="1"/>
    <col min="7689" max="7689" width="7.75" customWidth="1"/>
    <col min="7691" max="7691" width="9.75" customWidth="1"/>
    <col min="7937" max="7937" width="12.125" customWidth="1"/>
    <col min="7938" max="7944" width="8" customWidth="1"/>
    <col min="7945" max="7945" width="7.75" customWidth="1"/>
    <col min="7947" max="7947" width="9.75" customWidth="1"/>
    <col min="8193" max="8193" width="12.125" customWidth="1"/>
    <col min="8194" max="8200" width="8" customWidth="1"/>
    <col min="8201" max="8201" width="7.75" customWidth="1"/>
    <col min="8203" max="8203" width="9.75" customWidth="1"/>
    <col min="8449" max="8449" width="12.125" customWidth="1"/>
    <col min="8450" max="8456" width="8" customWidth="1"/>
    <col min="8457" max="8457" width="7.75" customWidth="1"/>
    <col min="8459" max="8459" width="9.75" customWidth="1"/>
    <col min="8705" max="8705" width="12.125" customWidth="1"/>
    <col min="8706" max="8712" width="8" customWidth="1"/>
    <col min="8713" max="8713" width="7.75" customWidth="1"/>
    <col min="8715" max="8715" width="9.75" customWidth="1"/>
    <col min="8961" max="8961" width="12.125" customWidth="1"/>
    <col min="8962" max="8968" width="8" customWidth="1"/>
    <col min="8969" max="8969" width="7.75" customWidth="1"/>
    <col min="8971" max="8971" width="9.75" customWidth="1"/>
    <col min="9217" max="9217" width="12.125" customWidth="1"/>
    <col min="9218" max="9224" width="8" customWidth="1"/>
    <col min="9225" max="9225" width="7.75" customWidth="1"/>
    <col min="9227" max="9227" width="9.75" customWidth="1"/>
    <col min="9473" max="9473" width="12.125" customWidth="1"/>
    <col min="9474" max="9480" width="8" customWidth="1"/>
    <col min="9481" max="9481" width="7.75" customWidth="1"/>
    <col min="9483" max="9483" width="9.75" customWidth="1"/>
    <col min="9729" max="9729" width="12.125" customWidth="1"/>
    <col min="9730" max="9736" width="8" customWidth="1"/>
    <col min="9737" max="9737" width="7.75" customWidth="1"/>
    <col min="9739" max="9739" width="9.75" customWidth="1"/>
    <col min="9985" max="9985" width="12.125" customWidth="1"/>
    <col min="9986" max="9992" width="8" customWidth="1"/>
    <col min="9993" max="9993" width="7.75" customWidth="1"/>
    <col min="9995" max="9995" width="9.75" customWidth="1"/>
    <col min="10241" max="10241" width="12.125" customWidth="1"/>
    <col min="10242" max="10248" width="8" customWidth="1"/>
    <col min="10249" max="10249" width="7.75" customWidth="1"/>
    <col min="10251" max="10251" width="9.75" customWidth="1"/>
    <col min="10497" max="10497" width="12.125" customWidth="1"/>
    <col min="10498" max="10504" width="8" customWidth="1"/>
    <col min="10505" max="10505" width="7.75" customWidth="1"/>
    <col min="10507" max="10507" width="9.75" customWidth="1"/>
    <col min="10753" max="10753" width="12.125" customWidth="1"/>
    <col min="10754" max="10760" width="8" customWidth="1"/>
    <col min="10761" max="10761" width="7.75" customWidth="1"/>
    <col min="10763" max="10763" width="9.75" customWidth="1"/>
    <col min="11009" max="11009" width="12.125" customWidth="1"/>
    <col min="11010" max="11016" width="8" customWidth="1"/>
    <col min="11017" max="11017" width="7.75" customWidth="1"/>
    <col min="11019" max="11019" width="9.75" customWidth="1"/>
    <col min="11265" max="11265" width="12.125" customWidth="1"/>
    <col min="11266" max="11272" width="8" customWidth="1"/>
    <col min="11273" max="11273" width="7.75" customWidth="1"/>
    <col min="11275" max="11275" width="9.75" customWidth="1"/>
    <col min="11521" max="11521" width="12.125" customWidth="1"/>
    <col min="11522" max="11528" width="8" customWidth="1"/>
    <col min="11529" max="11529" width="7.75" customWidth="1"/>
    <col min="11531" max="11531" width="9.75" customWidth="1"/>
    <col min="11777" max="11777" width="12.125" customWidth="1"/>
    <col min="11778" max="11784" width="8" customWidth="1"/>
    <col min="11785" max="11785" width="7.75" customWidth="1"/>
    <col min="11787" max="11787" width="9.75" customWidth="1"/>
    <col min="12033" max="12033" width="12.125" customWidth="1"/>
    <col min="12034" max="12040" width="8" customWidth="1"/>
    <col min="12041" max="12041" width="7.75" customWidth="1"/>
    <col min="12043" max="12043" width="9.75" customWidth="1"/>
    <col min="12289" max="12289" width="12.125" customWidth="1"/>
    <col min="12290" max="12296" width="8" customWidth="1"/>
    <col min="12297" max="12297" width="7.75" customWidth="1"/>
    <col min="12299" max="12299" width="9.75" customWidth="1"/>
    <col min="12545" max="12545" width="12.125" customWidth="1"/>
    <col min="12546" max="12552" width="8" customWidth="1"/>
    <col min="12553" max="12553" width="7.75" customWidth="1"/>
    <col min="12555" max="12555" width="9.75" customWidth="1"/>
    <col min="12801" max="12801" width="12.125" customWidth="1"/>
    <col min="12802" max="12808" width="8" customWidth="1"/>
    <col min="12809" max="12809" width="7.75" customWidth="1"/>
    <col min="12811" max="12811" width="9.75" customWidth="1"/>
    <col min="13057" max="13057" width="12.125" customWidth="1"/>
    <col min="13058" max="13064" width="8" customWidth="1"/>
    <col min="13065" max="13065" width="7.75" customWidth="1"/>
    <col min="13067" max="13067" width="9.75" customWidth="1"/>
    <col min="13313" max="13313" width="12.125" customWidth="1"/>
    <col min="13314" max="13320" width="8" customWidth="1"/>
    <col min="13321" max="13321" width="7.75" customWidth="1"/>
    <col min="13323" max="13323" width="9.75" customWidth="1"/>
    <col min="13569" max="13569" width="12.125" customWidth="1"/>
    <col min="13570" max="13576" width="8" customWidth="1"/>
    <col min="13577" max="13577" width="7.75" customWidth="1"/>
    <col min="13579" max="13579" width="9.75" customWidth="1"/>
    <col min="13825" max="13825" width="12.125" customWidth="1"/>
    <col min="13826" max="13832" width="8" customWidth="1"/>
    <col min="13833" max="13833" width="7.75" customWidth="1"/>
    <col min="13835" max="13835" width="9.75" customWidth="1"/>
    <col min="14081" max="14081" width="12.125" customWidth="1"/>
    <col min="14082" max="14088" width="8" customWidth="1"/>
    <col min="14089" max="14089" width="7.75" customWidth="1"/>
    <col min="14091" max="14091" width="9.75" customWidth="1"/>
    <col min="14337" max="14337" width="12.125" customWidth="1"/>
    <col min="14338" max="14344" width="8" customWidth="1"/>
    <col min="14345" max="14345" width="7.75" customWidth="1"/>
    <col min="14347" max="14347" width="9.75" customWidth="1"/>
    <col min="14593" max="14593" width="12.125" customWidth="1"/>
    <col min="14594" max="14600" width="8" customWidth="1"/>
    <col min="14601" max="14601" width="7.75" customWidth="1"/>
    <col min="14603" max="14603" width="9.75" customWidth="1"/>
    <col min="14849" max="14849" width="12.125" customWidth="1"/>
    <col min="14850" max="14856" width="8" customWidth="1"/>
    <col min="14857" max="14857" width="7.75" customWidth="1"/>
    <col min="14859" max="14859" width="9.75" customWidth="1"/>
    <col min="15105" max="15105" width="12.125" customWidth="1"/>
    <col min="15106" max="15112" width="8" customWidth="1"/>
    <col min="15113" max="15113" width="7.75" customWidth="1"/>
    <col min="15115" max="15115" width="9.75" customWidth="1"/>
    <col min="15361" max="15361" width="12.125" customWidth="1"/>
    <col min="15362" max="15368" width="8" customWidth="1"/>
    <col min="15369" max="15369" width="7.75" customWidth="1"/>
    <col min="15371" max="15371" width="9.75" customWidth="1"/>
    <col min="15617" max="15617" width="12.125" customWidth="1"/>
    <col min="15618" max="15624" width="8" customWidth="1"/>
    <col min="15625" max="15625" width="7.75" customWidth="1"/>
    <col min="15627" max="15627" width="9.75" customWidth="1"/>
    <col min="15873" max="15873" width="12.125" customWidth="1"/>
    <col min="15874" max="15880" width="8" customWidth="1"/>
    <col min="15881" max="15881" width="7.75" customWidth="1"/>
    <col min="15883" max="15883" width="9.75" customWidth="1"/>
    <col min="16129" max="16129" width="12.125" customWidth="1"/>
    <col min="16130" max="16136" width="8" customWidth="1"/>
    <col min="16137" max="16137" width="7.75" customWidth="1"/>
    <col min="16139" max="16139" width="9.75" customWidth="1"/>
  </cols>
  <sheetData>
    <row r="1" spans="1:20" x14ac:dyDescent="0.25">
      <c r="A1" s="158" t="s">
        <v>1</v>
      </c>
      <c r="B1" s="159"/>
      <c r="C1" s="159"/>
      <c r="D1" s="159"/>
      <c r="E1" s="159"/>
      <c r="F1" s="159"/>
    </row>
    <row r="2" spans="1:20" ht="20.100000000000001" customHeight="1" x14ac:dyDescent="0.25">
      <c r="A2" s="157" t="s">
        <v>2</v>
      </c>
      <c r="B2" s="412" t="s">
        <v>224</v>
      </c>
      <c r="C2" s="412"/>
      <c r="D2" s="412"/>
      <c r="E2" s="412"/>
      <c r="F2" s="412"/>
      <c r="G2" s="139"/>
      <c r="H2" s="139"/>
      <c r="I2" s="138"/>
      <c r="J2" s="140"/>
      <c r="K2" s="140"/>
    </row>
    <row r="3" spans="1:20" ht="20.100000000000001" customHeight="1" x14ac:dyDescent="0.25">
      <c r="A3" s="157" t="s">
        <v>3</v>
      </c>
      <c r="B3" s="413" t="s">
        <v>4</v>
      </c>
      <c r="C3" s="413"/>
      <c r="D3" s="413"/>
      <c r="E3" s="413"/>
      <c r="F3" s="413"/>
      <c r="G3" s="138"/>
      <c r="H3" s="138"/>
      <c r="I3" s="138"/>
      <c r="J3" s="140"/>
      <c r="K3" s="140"/>
    </row>
    <row r="4" spans="1:20" ht="21" customHeight="1" x14ac:dyDescent="0.25">
      <c r="A4" s="157" t="s">
        <v>5</v>
      </c>
      <c r="B4" s="414" t="s">
        <v>262</v>
      </c>
      <c r="C4" s="414"/>
      <c r="D4" s="414"/>
      <c r="E4" s="414"/>
      <c r="F4" s="414"/>
    </row>
    <row r="5" spans="1:20" ht="34.5" customHeight="1" x14ac:dyDescent="0.25">
      <c r="A5" s="157" t="s">
        <v>6</v>
      </c>
      <c r="B5" s="415" t="s">
        <v>225</v>
      </c>
      <c r="C5" s="415"/>
      <c r="D5" s="415"/>
      <c r="E5" s="415"/>
      <c r="F5" s="415"/>
      <c r="G5" s="138"/>
      <c r="H5" s="138"/>
      <c r="I5" s="138"/>
      <c r="J5" s="140"/>
      <c r="K5" s="140"/>
    </row>
    <row r="6" spans="1:20" ht="24.75" customHeight="1" x14ac:dyDescent="0.25">
      <c r="A6" s="157" t="s">
        <v>7</v>
      </c>
      <c r="B6" s="413" t="s">
        <v>226</v>
      </c>
      <c r="C6" s="413"/>
      <c r="D6" s="413"/>
      <c r="E6" s="413"/>
      <c r="F6" s="413"/>
      <c r="G6" s="138"/>
      <c r="H6" s="138"/>
      <c r="I6" s="138"/>
      <c r="J6" s="140"/>
      <c r="K6" s="140"/>
    </row>
    <row r="7" spans="1:20" ht="20.100000000000001" customHeight="1" x14ac:dyDescent="0.25">
      <c r="A7" s="157" t="s">
        <v>8</v>
      </c>
      <c r="B7" s="413" t="s">
        <v>227</v>
      </c>
      <c r="C7" s="413"/>
      <c r="D7" s="413"/>
      <c r="E7" s="413"/>
      <c r="F7" s="413"/>
      <c r="G7" s="138"/>
      <c r="H7" s="138"/>
      <c r="I7" s="138"/>
      <c r="J7" s="140"/>
      <c r="K7" s="140"/>
    </row>
    <row r="8" spans="1:20" ht="20.100000000000001" customHeight="1" x14ac:dyDescent="0.25">
      <c r="A8" s="157" t="s">
        <v>9</v>
      </c>
      <c r="B8" s="413" t="s">
        <v>263</v>
      </c>
      <c r="C8" s="413"/>
      <c r="D8" s="413"/>
      <c r="E8" s="413"/>
      <c r="F8" s="413"/>
      <c r="G8" s="138"/>
      <c r="H8" s="138"/>
      <c r="I8" s="138"/>
      <c r="J8" s="140"/>
      <c r="K8" s="140"/>
      <c r="L8" s="7"/>
      <c r="M8" s="7"/>
      <c r="N8" s="7"/>
    </row>
    <row r="9" spans="1:20" ht="37.5" customHeight="1" x14ac:dyDescent="0.25">
      <c r="A9" s="157" t="s">
        <v>10</v>
      </c>
      <c r="B9" s="415" t="s">
        <v>228</v>
      </c>
      <c r="C9" s="415"/>
      <c r="D9" s="415"/>
      <c r="E9" s="415"/>
      <c r="F9" s="415"/>
      <c r="G9" s="138"/>
      <c r="H9" s="138"/>
      <c r="I9" s="138"/>
      <c r="J9" s="140"/>
      <c r="K9" s="140"/>
      <c r="L9" s="7"/>
      <c r="M9" s="7"/>
      <c r="N9" s="7"/>
    </row>
    <row r="10" spans="1:20" ht="37.5" customHeight="1" x14ac:dyDescent="0.25">
      <c r="A10" s="157" t="s">
        <v>11</v>
      </c>
      <c r="B10" s="415" t="s">
        <v>274</v>
      </c>
      <c r="C10" s="415"/>
      <c r="D10" s="415"/>
      <c r="E10" s="415"/>
      <c r="F10" s="415"/>
      <c r="G10" s="138"/>
      <c r="H10" s="138"/>
      <c r="I10" s="138"/>
      <c r="J10" s="140"/>
      <c r="K10" s="140"/>
      <c r="L10" s="7"/>
      <c r="M10" s="7"/>
      <c r="N10" s="7"/>
    </row>
    <row r="11" spans="1:20" ht="20.100000000000001" customHeight="1" x14ac:dyDescent="0.25">
      <c r="A11" s="157" t="s">
        <v>12</v>
      </c>
      <c r="B11" s="413" t="s">
        <v>229</v>
      </c>
      <c r="C11" s="413"/>
      <c r="D11" s="413"/>
      <c r="E11" s="413"/>
      <c r="F11" s="413"/>
      <c r="G11" s="141"/>
      <c r="H11" s="141"/>
      <c r="I11" s="141"/>
      <c r="J11" s="141"/>
      <c r="K11" s="141"/>
      <c r="L11" s="7"/>
      <c r="M11" s="7"/>
      <c r="N11" s="7"/>
    </row>
    <row r="12" spans="1:20" ht="20.100000000000001" customHeight="1" x14ac:dyDescent="0.25">
      <c r="A12" s="157" t="s">
        <v>13</v>
      </c>
      <c r="B12" s="415" t="s">
        <v>230</v>
      </c>
      <c r="C12" s="415"/>
      <c r="D12" s="415"/>
      <c r="E12" s="415"/>
      <c r="F12" s="415"/>
      <c r="G12" s="141"/>
      <c r="H12" s="141"/>
      <c r="I12" s="141"/>
      <c r="J12" s="141"/>
      <c r="K12" s="141"/>
      <c r="L12" s="7"/>
      <c r="M12" s="7"/>
      <c r="N12" s="7"/>
    </row>
    <row r="13" spans="1:20" ht="18.75" customHeight="1" x14ac:dyDescent="0.25">
      <c r="A13" s="157" t="s">
        <v>14</v>
      </c>
      <c r="B13" s="424" t="s">
        <v>231</v>
      </c>
      <c r="C13" s="424"/>
      <c r="D13" s="424"/>
      <c r="E13" s="424"/>
      <c r="F13" s="424"/>
      <c r="G13" s="153"/>
      <c r="H13" s="153"/>
      <c r="I13" s="153"/>
      <c r="J13" s="140"/>
      <c r="K13" s="140"/>
      <c r="L13" s="7"/>
      <c r="M13" s="7"/>
      <c r="N13" s="7"/>
    </row>
    <row r="14" spans="1:20" ht="23.25" customHeight="1" x14ac:dyDescent="0.25">
      <c r="A14" s="157" t="s">
        <v>15</v>
      </c>
      <c r="B14" s="425" t="s">
        <v>16</v>
      </c>
      <c r="C14" s="425"/>
      <c r="D14" s="425"/>
      <c r="E14" s="425"/>
      <c r="F14" s="425"/>
      <c r="G14" s="142"/>
      <c r="H14" s="142"/>
      <c r="I14" s="142"/>
      <c r="J14" s="142"/>
      <c r="K14" s="142"/>
    </row>
    <row r="15" spans="1:20" ht="32.25" customHeight="1" x14ac:dyDescent="0.25">
      <c r="A15" s="157" t="s">
        <v>17</v>
      </c>
      <c r="B15" s="426" t="s">
        <v>275</v>
      </c>
      <c r="C15" s="426"/>
      <c r="D15" s="426"/>
      <c r="E15" s="426"/>
      <c r="F15" s="426"/>
      <c r="G15" s="143"/>
      <c r="H15" s="143"/>
      <c r="I15" s="143"/>
      <c r="J15" s="143"/>
      <c r="K15" s="143"/>
      <c r="L15" s="7"/>
      <c r="M15" s="7"/>
      <c r="N15" s="7"/>
    </row>
    <row r="16" spans="1:20" ht="33.75" customHeight="1" x14ac:dyDescent="0.25">
      <c r="A16" s="157" t="s">
        <v>18</v>
      </c>
      <c r="B16" s="427" t="s">
        <v>232</v>
      </c>
      <c r="C16" s="427"/>
      <c r="D16" s="427"/>
      <c r="E16" s="427"/>
      <c r="F16" s="427"/>
      <c r="G16" s="144"/>
      <c r="H16" s="144"/>
      <c r="I16" s="144"/>
      <c r="J16" s="144"/>
      <c r="K16" s="145"/>
      <c r="L16" s="145"/>
      <c r="M16" s="145"/>
      <c r="N16" s="145"/>
      <c r="O16" s="145"/>
      <c r="P16" s="145"/>
      <c r="Q16" s="145"/>
      <c r="R16" s="145"/>
      <c r="S16" s="145"/>
      <c r="T16" s="145"/>
    </row>
    <row r="17" spans="1:11" ht="22.5" customHeight="1" x14ac:dyDescent="0.25">
      <c r="A17" s="157" t="s">
        <v>19</v>
      </c>
      <c r="B17" s="417" t="s">
        <v>264</v>
      </c>
      <c r="C17" s="417"/>
      <c r="D17" s="417"/>
      <c r="E17" s="417"/>
      <c r="F17" s="417"/>
      <c r="G17" s="146"/>
      <c r="H17" s="146"/>
      <c r="I17" s="146"/>
      <c r="J17" s="146"/>
      <c r="K17" s="146"/>
    </row>
    <row r="18" spans="1:11" ht="20.100000000000001" customHeight="1" x14ac:dyDescent="0.25">
      <c r="A18" s="157" t="s">
        <v>20</v>
      </c>
      <c r="B18" s="417" t="s">
        <v>265</v>
      </c>
      <c r="C18" s="417"/>
      <c r="D18" s="417"/>
      <c r="E18" s="417"/>
      <c r="F18" s="417"/>
      <c r="G18" s="146"/>
      <c r="H18" s="146"/>
      <c r="I18" s="146"/>
      <c r="J18" s="147"/>
      <c r="K18" s="147"/>
    </row>
    <row r="19" spans="1:11" ht="24.75" customHeight="1" x14ac:dyDescent="0.25">
      <c r="A19" s="157" t="s">
        <v>21</v>
      </c>
      <c r="B19" s="418" t="s">
        <v>233</v>
      </c>
      <c r="C19" s="418"/>
      <c r="D19" s="418"/>
      <c r="E19" s="418"/>
      <c r="F19" s="418"/>
      <c r="G19" s="154"/>
      <c r="H19" s="154"/>
      <c r="I19" s="154"/>
      <c r="J19" s="148"/>
      <c r="K19" s="148"/>
    </row>
    <row r="20" spans="1:11" ht="42" customHeight="1" x14ac:dyDescent="0.25">
      <c r="A20" s="157" t="s">
        <v>22</v>
      </c>
      <c r="B20" s="419" t="s">
        <v>234</v>
      </c>
      <c r="C20" s="419"/>
      <c r="D20" s="419"/>
      <c r="E20" s="419"/>
      <c r="F20" s="419"/>
      <c r="G20" s="155"/>
      <c r="H20" s="155"/>
      <c r="I20" s="155"/>
      <c r="J20" s="149"/>
      <c r="K20" s="149"/>
    </row>
    <row r="21" spans="1:11" ht="34.5" customHeight="1" x14ac:dyDescent="0.25">
      <c r="A21" s="157" t="s">
        <v>23</v>
      </c>
      <c r="B21" s="418" t="s">
        <v>235</v>
      </c>
      <c r="C21" s="418"/>
      <c r="D21" s="418"/>
      <c r="E21" s="418"/>
      <c r="F21" s="418"/>
      <c r="G21" s="154"/>
      <c r="H21" s="154"/>
      <c r="I21" s="154"/>
      <c r="J21" s="148"/>
      <c r="K21" s="148"/>
    </row>
    <row r="22" spans="1:11" ht="35.25" customHeight="1" x14ac:dyDescent="0.25">
      <c r="A22" s="157" t="s">
        <v>24</v>
      </c>
      <c r="B22" s="418" t="s">
        <v>236</v>
      </c>
      <c r="C22" s="418"/>
      <c r="D22" s="418"/>
      <c r="E22" s="418"/>
      <c r="F22" s="418"/>
      <c r="G22" s="154"/>
      <c r="H22" s="154"/>
      <c r="I22" s="154"/>
      <c r="J22" s="148"/>
      <c r="K22" s="148"/>
    </row>
    <row r="23" spans="1:11" ht="20.100000000000001" customHeight="1" x14ac:dyDescent="0.25">
      <c r="A23" s="157" t="s">
        <v>25</v>
      </c>
      <c r="B23" s="422" t="s">
        <v>237</v>
      </c>
      <c r="C23" s="422"/>
      <c r="D23" s="422"/>
      <c r="E23" s="422"/>
      <c r="F23" s="422"/>
      <c r="G23" s="156"/>
      <c r="H23" s="156"/>
      <c r="I23" s="156"/>
      <c r="J23" s="150"/>
      <c r="K23" s="150"/>
    </row>
    <row r="24" spans="1:11" ht="20.100000000000001" customHeight="1" x14ac:dyDescent="0.25">
      <c r="A24" s="157" t="s">
        <v>26</v>
      </c>
      <c r="B24" s="423" t="s">
        <v>238</v>
      </c>
      <c r="C24" s="423"/>
      <c r="D24" s="423"/>
      <c r="E24" s="423"/>
      <c r="F24" s="423"/>
      <c r="G24" s="143"/>
      <c r="H24" s="143"/>
      <c r="I24" s="143"/>
      <c r="J24" s="151"/>
      <c r="K24" s="151"/>
    </row>
    <row r="25" spans="1:11" ht="20.100000000000001" customHeight="1" x14ac:dyDescent="0.25">
      <c r="A25" s="157" t="s">
        <v>27</v>
      </c>
      <c r="B25" s="421" t="s">
        <v>239</v>
      </c>
      <c r="C25" s="421"/>
      <c r="D25" s="421"/>
      <c r="E25" s="421"/>
      <c r="F25" s="421"/>
      <c r="G25" s="143"/>
      <c r="H25" s="143"/>
      <c r="I25" s="143"/>
      <c r="J25" s="151"/>
      <c r="K25" s="151"/>
    </row>
    <row r="26" spans="1:11" ht="47.25" customHeight="1" x14ac:dyDescent="0.25">
      <c r="A26" s="139" t="s">
        <v>194</v>
      </c>
      <c r="B26" s="420" t="s">
        <v>240</v>
      </c>
      <c r="C26" s="420"/>
      <c r="D26" s="420"/>
      <c r="E26" s="420"/>
      <c r="F26" s="420"/>
      <c r="G26" s="278"/>
    </row>
    <row r="27" spans="1:11" x14ac:dyDescent="0.25">
      <c r="A27" s="139"/>
      <c r="B27" s="416"/>
      <c r="C27" s="416"/>
      <c r="D27" s="416"/>
      <c r="E27" s="416"/>
      <c r="F27" s="416"/>
    </row>
  </sheetData>
  <mergeCells count="26">
    <mergeCell ref="B27:F27"/>
    <mergeCell ref="B12:F12"/>
    <mergeCell ref="B17:F17"/>
    <mergeCell ref="B18:F18"/>
    <mergeCell ref="B19:F19"/>
    <mergeCell ref="B20:F20"/>
    <mergeCell ref="B26:F26"/>
    <mergeCell ref="B25:F25"/>
    <mergeCell ref="B23:F23"/>
    <mergeCell ref="B24:F24"/>
    <mergeCell ref="B13:F13"/>
    <mergeCell ref="B14:F14"/>
    <mergeCell ref="B15:F15"/>
    <mergeCell ref="B16:F16"/>
    <mergeCell ref="B22:F22"/>
    <mergeCell ref="B21:F21"/>
    <mergeCell ref="B7:F7"/>
    <mergeCell ref="B8:F8"/>
    <mergeCell ref="B9:F9"/>
    <mergeCell ref="B10:F10"/>
    <mergeCell ref="B11:F11"/>
    <mergeCell ref="B2:F2"/>
    <mergeCell ref="B3:F3"/>
    <mergeCell ref="B4:F4"/>
    <mergeCell ref="B5:F5"/>
    <mergeCell ref="B6:F6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view="pageBreakPreview" zoomScale="83" zoomScaleNormal="100" zoomScaleSheetLayoutView="83" workbookViewId="0">
      <selection activeCell="S26" sqref="S26"/>
    </sheetView>
  </sheetViews>
  <sheetFormatPr defaultRowHeight="15.75" x14ac:dyDescent="0.25"/>
  <cols>
    <col min="1" max="1" width="15.125" customWidth="1"/>
    <col min="2" max="2" width="8.25" customWidth="1"/>
    <col min="3" max="3" width="10.625" customWidth="1"/>
    <col min="4" max="4" width="9" customWidth="1"/>
    <col min="5" max="5" width="8.125" customWidth="1"/>
    <col min="6" max="6" width="9.25" customWidth="1"/>
    <col min="7" max="7" width="9.625" customWidth="1"/>
    <col min="8" max="8" width="8.75" customWidth="1"/>
  </cols>
  <sheetData>
    <row r="1" spans="1:12" ht="21" thickBot="1" x14ac:dyDescent="0.35">
      <c r="A1" s="428" t="s">
        <v>241</v>
      </c>
      <c r="B1" s="428"/>
      <c r="C1" s="428"/>
      <c r="D1" s="428"/>
      <c r="E1" s="428"/>
      <c r="F1" s="428"/>
      <c r="G1" s="428"/>
      <c r="H1" s="428"/>
      <c r="I1" s="428"/>
      <c r="J1" s="428"/>
      <c r="K1" s="428"/>
      <c r="L1" s="428"/>
    </row>
    <row r="2" spans="1:12" ht="15.75" customHeight="1" x14ac:dyDescent="0.25">
      <c r="A2" s="429" t="s">
        <v>28</v>
      </c>
      <c r="B2" s="431" t="s">
        <v>29</v>
      </c>
      <c r="C2" s="433" t="s">
        <v>30</v>
      </c>
      <c r="D2" s="433"/>
      <c r="E2" s="433"/>
      <c r="F2" s="433"/>
      <c r="G2" s="433" t="s">
        <v>31</v>
      </c>
      <c r="H2" s="433"/>
      <c r="I2" s="433"/>
      <c r="J2" s="433"/>
      <c r="K2" s="434" t="s">
        <v>32</v>
      </c>
      <c r="L2" s="435"/>
    </row>
    <row r="3" spans="1:12" ht="16.5" thickBot="1" x14ac:dyDescent="0.3">
      <c r="A3" s="430"/>
      <c r="B3" s="432"/>
      <c r="C3" s="208" t="s">
        <v>33</v>
      </c>
      <c r="D3" s="208" t="s">
        <v>34</v>
      </c>
      <c r="E3" s="208" t="s">
        <v>35</v>
      </c>
      <c r="F3" s="208" t="s">
        <v>34</v>
      </c>
      <c r="G3" s="208" t="s">
        <v>33</v>
      </c>
      <c r="H3" s="208" t="s">
        <v>34</v>
      </c>
      <c r="I3" s="208" t="s">
        <v>35</v>
      </c>
      <c r="J3" s="208" t="s">
        <v>34</v>
      </c>
      <c r="K3" s="208" t="s">
        <v>36</v>
      </c>
      <c r="L3" s="209" t="s">
        <v>34</v>
      </c>
    </row>
    <row r="4" spans="1:12" ht="13.5" customHeight="1" x14ac:dyDescent="0.25">
      <c r="A4" s="200" t="s">
        <v>280</v>
      </c>
      <c r="B4" s="12">
        <v>1</v>
      </c>
      <c r="C4" s="23">
        <v>664</v>
      </c>
      <c r="D4" s="23">
        <v>299</v>
      </c>
      <c r="E4" s="23">
        <v>137</v>
      </c>
      <c r="F4" s="23">
        <v>51</v>
      </c>
      <c r="G4" s="23">
        <v>27</v>
      </c>
      <c r="H4" s="23">
        <v>2</v>
      </c>
      <c r="I4" s="23">
        <v>2</v>
      </c>
      <c r="J4" s="23">
        <v>1</v>
      </c>
      <c r="K4" s="196">
        <f t="shared" ref="K4:K23" si="0">+C4+E4+G4+I4</f>
        <v>830</v>
      </c>
      <c r="L4" s="532">
        <f t="shared" ref="L4:L23" si="1">+D4+F4+H4+J4</f>
        <v>353</v>
      </c>
    </row>
    <row r="5" spans="1:12" ht="13.5" customHeight="1" x14ac:dyDescent="0.25">
      <c r="A5" s="197"/>
      <c r="B5" s="51">
        <v>2</v>
      </c>
      <c r="C5" s="14">
        <v>253</v>
      </c>
      <c r="D5" s="14">
        <v>150</v>
      </c>
      <c r="E5" s="14">
        <v>9</v>
      </c>
      <c r="F5" s="14">
        <v>4</v>
      </c>
      <c r="G5" s="14">
        <v>10</v>
      </c>
      <c r="H5" s="14">
        <v>0</v>
      </c>
      <c r="I5" s="14">
        <v>0</v>
      </c>
      <c r="J5" s="14">
        <v>0</v>
      </c>
      <c r="K5" s="68">
        <f t="shared" si="0"/>
        <v>272</v>
      </c>
      <c r="L5" s="533">
        <f t="shared" si="1"/>
        <v>154</v>
      </c>
    </row>
    <row r="6" spans="1:12" ht="13.5" customHeight="1" x14ac:dyDescent="0.25">
      <c r="A6" s="197"/>
      <c r="B6" s="51">
        <v>3</v>
      </c>
      <c r="C6" s="14">
        <v>41</v>
      </c>
      <c r="D6" s="14">
        <v>26</v>
      </c>
      <c r="E6" s="14">
        <v>5</v>
      </c>
      <c r="F6" s="14">
        <v>2</v>
      </c>
      <c r="G6" s="14">
        <v>8</v>
      </c>
      <c r="H6" s="14">
        <v>5</v>
      </c>
      <c r="I6" s="14">
        <v>1</v>
      </c>
      <c r="J6" s="14">
        <v>0</v>
      </c>
      <c r="K6" s="68">
        <f t="shared" si="0"/>
        <v>55</v>
      </c>
      <c r="L6" s="533">
        <f t="shared" si="1"/>
        <v>33</v>
      </c>
    </row>
    <row r="7" spans="1:12" ht="13.5" customHeight="1" x14ac:dyDescent="0.25">
      <c r="A7" s="441" t="s">
        <v>281</v>
      </c>
      <c r="B7" s="442"/>
      <c r="C7" s="68">
        <f t="shared" ref="C7:J7" si="2">+SUBTOTAL(9,C4:C6)</f>
        <v>958</v>
      </c>
      <c r="D7" s="68">
        <f t="shared" si="2"/>
        <v>475</v>
      </c>
      <c r="E7" s="68">
        <f t="shared" si="2"/>
        <v>151</v>
      </c>
      <c r="F7" s="68">
        <f t="shared" si="2"/>
        <v>57</v>
      </c>
      <c r="G7" s="68">
        <f t="shared" si="2"/>
        <v>45</v>
      </c>
      <c r="H7" s="68">
        <f t="shared" si="2"/>
        <v>7</v>
      </c>
      <c r="I7" s="68">
        <f t="shared" si="2"/>
        <v>3</v>
      </c>
      <c r="J7" s="68">
        <f t="shared" si="2"/>
        <v>1</v>
      </c>
      <c r="K7" s="68">
        <f t="shared" si="0"/>
        <v>1157</v>
      </c>
      <c r="L7" s="533">
        <f t="shared" si="1"/>
        <v>540</v>
      </c>
    </row>
    <row r="8" spans="1:12" ht="13.5" customHeight="1" x14ac:dyDescent="0.25">
      <c r="A8" s="199" t="s">
        <v>282</v>
      </c>
      <c r="B8" s="51">
        <v>1</v>
      </c>
      <c r="C8" s="14">
        <v>540</v>
      </c>
      <c r="D8" s="14">
        <v>453</v>
      </c>
      <c r="E8" s="14">
        <v>22</v>
      </c>
      <c r="F8" s="14">
        <v>17</v>
      </c>
      <c r="G8" s="14">
        <v>196</v>
      </c>
      <c r="H8" s="14">
        <v>156</v>
      </c>
      <c r="I8" s="14">
        <v>4</v>
      </c>
      <c r="J8" s="14">
        <v>1</v>
      </c>
      <c r="K8" s="68">
        <f t="shared" si="0"/>
        <v>762</v>
      </c>
      <c r="L8" s="533">
        <f t="shared" si="1"/>
        <v>627</v>
      </c>
    </row>
    <row r="9" spans="1:12" ht="13.5" customHeight="1" x14ac:dyDescent="0.25">
      <c r="A9" s="197"/>
      <c r="B9" s="51">
        <v>2</v>
      </c>
      <c r="C9" s="14">
        <v>144</v>
      </c>
      <c r="D9" s="14">
        <v>128</v>
      </c>
      <c r="E9" s="14">
        <v>6</v>
      </c>
      <c r="F9" s="14">
        <v>4</v>
      </c>
      <c r="G9" s="14">
        <v>41</v>
      </c>
      <c r="H9" s="14">
        <v>29</v>
      </c>
      <c r="I9" s="14">
        <v>2</v>
      </c>
      <c r="J9" s="14">
        <v>1</v>
      </c>
      <c r="K9" s="68">
        <f t="shared" si="0"/>
        <v>193</v>
      </c>
      <c r="L9" s="533">
        <f t="shared" si="1"/>
        <v>162</v>
      </c>
    </row>
    <row r="10" spans="1:12" ht="13.5" customHeight="1" x14ac:dyDescent="0.25">
      <c r="A10" s="197"/>
      <c r="B10" s="51">
        <v>3</v>
      </c>
      <c r="C10" s="14">
        <v>5</v>
      </c>
      <c r="D10" s="14">
        <v>5</v>
      </c>
      <c r="E10" s="14">
        <v>0</v>
      </c>
      <c r="F10" s="14">
        <v>0</v>
      </c>
      <c r="G10" s="14">
        <v>2</v>
      </c>
      <c r="H10" s="14">
        <v>2</v>
      </c>
      <c r="I10" s="14">
        <v>0</v>
      </c>
      <c r="J10" s="14">
        <v>0</v>
      </c>
      <c r="K10" s="68">
        <f t="shared" si="0"/>
        <v>7</v>
      </c>
      <c r="L10" s="533">
        <f t="shared" si="1"/>
        <v>7</v>
      </c>
    </row>
    <row r="11" spans="1:12" x14ac:dyDescent="0.25">
      <c r="A11" s="441" t="s">
        <v>283</v>
      </c>
      <c r="B11" s="442"/>
      <c r="C11" s="68">
        <f t="shared" ref="C11:J11" si="3">+SUBTOTAL(9,C8:C10)</f>
        <v>689</v>
      </c>
      <c r="D11" s="68">
        <f t="shared" si="3"/>
        <v>586</v>
      </c>
      <c r="E11" s="68">
        <f t="shared" si="3"/>
        <v>28</v>
      </c>
      <c r="F11" s="68">
        <f t="shared" si="3"/>
        <v>21</v>
      </c>
      <c r="G11" s="68">
        <f t="shared" si="3"/>
        <v>239</v>
      </c>
      <c r="H11" s="68">
        <f t="shared" si="3"/>
        <v>187</v>
      </c>
      <c r="I11" s="68">
        <f t="shared" si="3"/>
        <v>6</v>
      </c>
      <c r="J11" s="68">
        <f t="shared" si="3"/>
        <v>2</v>
      </c>
      <c r="K11" s="68">
        <f t="shared" si="0"/>
        <v>962</v>
      </c>
      <c r="L11" s="533">
        <f t="shared" si="1"/>
        <v>796</v>
      </c>
    </row>
    <row r="12" spans="1:12" x14ac:dyDescent="0.25">
      <c r="A12" s="199" t="s">
        <v>284</v>
      </c>
      <c r="B12" s="51">
        <v>1</v>
      </c>
      <c r="C12" s="14">
        <v>286</v>
      </c>
      <c r="D12" s="14">
        <v>246</v>
      </c>
      <c r="E12" s="14">
        <v>30</v>
      </c>
      <c r="F12" s="14">
        <v>23</v>
      </c>
      <c r="G12" s="14">
        <v>0</v>
      </c>
      <c r="H12" s="14">
        <v>0</v>
      </c>
      <c r="I12" s="14">
        <v>0</v>
      </c>
      <c r="J12" s="14">
        <v>0</v>
      </c>
      <c r="K12" s="68">
        <f t="shared" si="0"/>
        <v>316</v>
      </c>
      <c r="L12" s="533">
        <f t="shared" si="1"/>
        <v>269</v>
      </c>
    </row>
    <row r="13" spans="1:12" x14ac:dyDescent="0.25">
      <c r="A13" s="197"/>
      <c r="B13" s="51">
        <v>2</v>
      </c>
      <c r="C13" s="14">
        <v>135</v>
      </c>
      <c r="D13" s="14">
        <v>108</v>
      </c>
      <c r="E13" s="14">
        <v>4</v>
      </c>
      <c r="F13" s="14">
        <v>3</v>
      </c>
      <c r="G13" s="14">
        <v>22</v>
      </c>
      <c r="H13" s="14">
        <v>22</v>
      </c>
      <c r="I13" s="14">
        <v>0</v>
      </c>
      <c r="J13" s="14">
        <v>0</v>
      </c>
      <c r="K13" s="68">
        <f t="shared" si="0"/>
        <v>161</v>
      </c>
      <c r="L13" s="533">
        <f t="shared" si="1"/>
        <v>133</v>
      </c>
    </row>
    <row r="14" spans="1:12" x14ac:dyDescent="0.25">
      <c r="A14" s="197"/>
      <c r="B14" s="51">
        <v>3</v>
      </c>
      <c r="C14" s="14">
        <v>7</v>
      </c>
      <c r="D14" s="14">
        <v>4</v>
      </c>
      <c r="E14" s="14">
        <v>0</v>
      </c>
      <c r="F14" s="14">
        <v>0</v>
      </c>
      <c r="G14" s="14">
        <v>1</v>
      </c>
      <c r="H14" s="14">
        <v>1</v>
      </c>
      <c r="I14" s="14">
        <v>0</v>
      </c>
      <c r="J14" s="14">
        <v>0</v>
      </c>
      <c r="K14" s="68">
        <f t="shared" si="0"/>
        <v>8</v>
      </c>
      <c r="L14" s="533">
        <f t="shared" si="1"/>
        <v>5</v>
      </c>
    </row>
    <row r="15" spans="1:12" x14ac:dyDescent="0.25">
      <c r="A15" s="441" t="s">
        <v>285</v>
      </c>
      <c r="B15" s="442"/>
      <c r="C15" s="68">
        <f t="shared" ref="C15:J15" si="4">+SUBTOTAL(9,C12:C14)</f>
        <v>428</v>
      </c>
      <c r="D15" s="68">
        <f t="shared" si="4"/>
        <v>358</v>
      </c>
      <c r="E15" s="68">
        <f t="shared" si="4"/>
        <v>34</v>
      </c>
      <c r="F15" s="68">
        <f t="shared" si="4"/>
        <v>26</v>
      </c>
      <c r="G15" s="68">
        <f t="shared" si="4"/>
        <v>23</v>
      </c>
      <c r="H15" s="68">
        <f t="shared" si="4"/>
        <v>23</v>
      </c>
      <c r="I15" s="68">
        <f t="shared" si="4"/>
        <v>0</v>
      </c>
      <c r="J15" s="68">
        <f t="shared" si="4"/>
        <v>0</v>
      </c>
      <c r="K15" s="68">
        <f t="shared" si="0"/>
        <v>485</v>
      </c>
      <c r="L15" s="533">
        <f t="shared" si="1"/>
        <v>407</v>
      </c>
    </row>
    <row r="16" spans="1:12" x14ac:dyDescent="0.25">
      <c r="A16" s="199" t="s">
        <v>286</v>
      </c>
      <c r="B16" s="51">
        <v>1</v>
      </c>
      <c r="C16" s="14">
        <v>886</v>
      </c>
      <c r="D16" s="14">
        <v>694</v>
      </c>
      <c r="E16" s="14">
        <v>382</v>
      </c>
      <c r="F16" s="14">
        <v>261</v>
      </c>
      <c r="G16" s="14">
        <v>310</v>
      </c>
      <c r="H16" s="14">
        <v>208</v>
      </c>
      <c r="I16" s="14">
        <v>10</v>
      </c>
      <c r="J16" s="14">
        <v>7</v>
      </c>
      <c r="K16" s="68">
        <f t="shared" si="0"/>
        <v>1588</v>
      </c>
      <c r="L16" s="533">
        <f t="shared" si="1"/>
        <v>1170</v>
      </c>
    </row>
    <row r="17" spans="1:12" x14ac:dyDescent="0.25">
      <c r="A17" s="197"/>
      <c r="B17" s="51">
        <v>2</v>
      </c>
      <c r="C17" s="14">
        <v>361</v>
      </c>
      <c r="D17" s="14">
        <v>278</v>
      </c>
      <c r="E17" s="14">
        <v>49</v>
      </c>
      <c r="F17" s="14">
        <v>43</v>
      </c>
      <c r="G17" s="14">
        <v>193</v>
      </c>
      <c r="H17" s="14">
        <v>142</v>
      </c>
      <c r="I17" s="14">
        <v>1</v>
      </c>
      <c r="J17" s="14">
        <v>1</v>
      </c>
      <c r="K17" s="68">
        <f t="shared" si="0"/>
        <v>604</v>
      </c>
      <c r="L17" s="533">
        <f t="shared" si="1"/>
        <v>464</v>
      </c>
    </row>
    <row r="18" spans="1:12" x14ac:dyDescent="0.25">
      <c r="A18" s="197"/>
      <c r="B18" s="51">
        <v>3</v>
      </c>
      <c r="C18" s="14">
        <v>44</v>
      </c>
      <c r="D18" s="14">
        <v>23</v>
      </c>
      <c r="E18" s="14">
        <v>6</v>
      </c>
      <c r="F18" s="14">
        <v>3</v>
      </c>
      <c r="G18" s="14">
        <v>23</v>
      </c>
      <c r="H18" s="14">
        <v>14</v>
      </c>
      <c r="I18" s="14">
        <v>2</v>
      </c>
      <c r="J18" s="14">
        <v>1</v>
      </c>
      <c r="K18" s="68">
        <f t="shared" si="0"/>
        <v>75</v>
      </c>
      <c r="L18" s="533">
        <f t="shared" si="1"/>
        <v>41</v>
      </c>
    </row>
    <row r="19" spans="1:12" x14ac:dyDescent="0.25">
      <c r="A19" s="441" t="s">
        <v>287</v>
      </c>
      <c r="B19" s="442"/>
      <c r="C19" s="68">
        <f t="shared" ref="C19:J19" si="5">+SUBTOTAL(9,C16:C18)</f>
        <v>1291</v>
      </c>
      <c r="D19" s="68">
        <f t="shared" si="5"/>
        <v>995</v>
      </c>
      <c r="E19" s="68">
        <f t="shared" si="5"/>
        <v>437</v>
      </c>
      <c r="F19" s="68">
        <f t="shared" si="5"/>
        <v>307</v>
      </c>
      <c r="G19" s="68">
        <f t="shared" si="5"/>
        <v>526</v>
      </c>
      <c r="H19" s="68">
        <f t="shared" si="5"/>
        <v>364</v>
      </c>
      <c r="I19" s="68">
        <f t="shared" si="5"/>
        <v>13</v>
      </c>
      <c r="J19" s="68">
        <f t="shared" si="5"/>
        <v>9</v>
      </c>
      <c r="K19" s="68">
        <f t="shared" si="0"/>
        <v>2267</v>
      </c>
      <c r="L19" s="533">
        <f t="shared" si="1"/>
        <v>1675</v>
      </c>
    </row>
    <row r="20" spans="1:12" x14ac:dyDescent="0.25">
      <c r="A20" s="199" t="s">
        <v>288</v>
      </c>
      <c r="B20" s="51">
        <v>1</v>
      </c>
      <c r="C20" s="14">
        <v>919</v>
      </c>
      <c r="D20" s="14">
        <v>698</v>
      </c>
      <c r="E20" s="14">
        <v>82</v>
      </c>
      <c r="F20" s="14">
        <v>63</v>
      </c>
      <c r="G20" s="14">
        <v>482</v>
      </c>
      <c r="H20" s="14">
        <v>442</v>
      </c>
      <c r="I20" s="14">
        <v>2</v>
      </c>
      <c r="J20" s="14">
        <v>2</v>
      </c>
      <c r="K20" s="68">
        <f t="shared" si="0"/>
        <v>1485</v>
      </c>
      <c r="L20" s="533">
        <f t="shared" si="1"/>
        <v>1205</v>
      </c>
    </row>
    <row r="21" spans="1:12" x14ac:dyDescent="0.25">
      <c r="A21" s="197"/>
      <c r="B21" s="51">
        <v>2</v>
      </c>
      <c r="C21" s="14">
        <v>391</v>
      </c>
      <c r="D21" s="14">
        <v>310</v>
      </c>
      <c r="E21" s="14">
        <v>10</v>
      </c>
      <c r="F21" s="14">
        <v>9</v>
      </c>
      <c r="G21" s="14">
        <v>222</v>
      </c>
      <c r="H21" s="14">
        <v>194</v>
      </c>
      <c r="I21" s="14">
        <v>1</v>
      </c>
      <c r="J21" s="14">
        <v>1</v>
      </c>
      <c r="K21" s="68">
        <f t="shared" si="0"/>
        <v>624</v>
      </c>
      <c r="L21" s="533">
        <f t="shared" si="1"/>
        <v>514</v>
      </c>
    </row>
    <row r="22" spans="1:12" x14ac:dyDescent="0.25">
      <c r="A22" s="197"/>
      <c r="B22" s="51">
        <v>3</v>
      </c>
      <c r="C22" s="14">
        <v>14</v>
      </c>
      <c r="D22" s="14">
        <v>9</v>
      </c>
      <c r="E22" s="14">
        <v>1</v>
      </c>
      <c r="F22" s="14">
        <v>1</v>
      </c>
      <c r="G22" s="14">
        <v>12</v>
      </c>
      <c r="H22" s="14">
        <v>6</v>
      </c>
      <c r="I22" s="14">
        <v>3</v>
      </c>
      <c r="J22" s="14">
        <v>2</v>
      </c>
      <c r="K22" s="68">
        <f t="shared" si="0"/>
        <v>30</v>
      </c>
      <c r="L22" s="533">
        <f t="shared" si="1"/>
        <v>18</v>
      </c>
    </row>
    <row r="23" spans="1:12" ht="16.5" thickBot="1" x14ac:dyDescent="0.3">
      <c r="A23" s="441" t="s">
        <v>289</v>
      </c>
      <c r="B23" s="442"/>
      <c r="C23" s="68">
        <f t="shared" ref="C23:J23" si="6">+SUBTOTAL(9,C20:C22)</f>
        <v>1324</v>
      </c>
      <c r="D23" s="68">
        <f t="shared" si="6"/>
        <v>1017</v>
      </c>
      <c r="E23" s="68">
        <f t="shared" si="6"/>
        <v>93</v>
      </c>
      <c r="F23" s="68">
        <f t="shared" si="6"/>
        <v>73</v>
      </c>
      <c r="G23" s="68">
        <f t="shared" si="6"/>
        <v>716</v>
      </c>
      <c r="H23" s="68">
        <f t="shared" si="6"/>
        <v>642</v>
      </c>
      <c r="I23" s="68">
        <f t="shared" si="6"/>
        <v>6</v>
      </c>
      <c r="J23" s="68">
        <f t="shared" si="6"/>
        <v>5</v>
      </c>
      <c r="K23" s="68">
        <f t="shared" si="0"/>
        <v>2139</v>
      </c>
      <c r="L23" s="533">
        <f t="shared" si="1"/>
        <v>1737</v>
      </c>
    </row>
    <row r="24" spans="1:12" x14ac:dyDescent="0.25">
      <c r="A24" s="436" t="s">
        <v>38</v>
      </c>
      <c r="B24" s="206">
        <v>1</v>
      </c>
      <c r="C24" s="296">
        <v>3295</v>
      </c>
      <c r="D24" s="296">
        <v>2390</v>
      </c>
      <c r="E24" s="296">
        <v>653</v>
      </c>
      <c r="F24" s="296">
        <v>415</v>
      </c>
      <c r="G24" s="296">
        <v>1015</v>
      </c>
      <c r="H24" s="296">
        <v>808</v>
      </c>
      <c r="I24" s="296">
        <v>18</v>
      </c>
      <c r="J24" s="296">
        <v>11</v>
      </c>
      <c r="K24" s="296">
        <v>4981</v>
      </c>
      <c r="L24" s="296">
        <v>3624</v>
      </c>
    </row>
    <row r="25" spans="1:12" x14ac:dyDescent="0.25">
      <c r="A25" s="437"/>
      <c r="B25" s="118">
        <v>2</v>
      </c>
      <c r="C25" s="296">
        <v>1284</v>
      </c>
      <c r="D25" s="296">
        <v>974</v>
      </c>
      <c r="E25" s="296">
        <v>78</v>
      </c>
      <c r="F25" s="296">
        <v>63</v>
      </c>
      <c r="G25" s="296">
        <v>488</v>
      </c>
      <c r="H25" s="296">
        <v>387</v>
      </c>
      <c r="I25" s="296">
        <v>4</v>
      </c>
      <c r="J25" s="296">
        <v>3</v>
      </c>
      <c r="K25" s="296">
        <v>1854</v>
      </c>
      <c r="L25" s="296">
        <v>1427</v>
      </c>
    </row>
    <row r="26" spans="1:12" ht="16.5" thickBot="1" x14ac:dyDescent="0.3">
      <c r="A26" s="438"/>
      <c r="B26" s="210">
        <v>3</v>
      </c>
      <c r="C26" s="296">
        <v>111</v>
      </c>
      <c r="D26" s="296">
        <v>67</v>
      </c>
      <c r="E26" s="296">
        <v>12</v>
      </c>
      <c r="F26" s="296">
        <v>6</v>
      </c>
      <c r="G26" s="296">
        <v>46</v>
      </c>
      <c r="H26" s="296">
        <v>28</v>
      </c>
      <c r="I26" s="296">
        <v>6</v>
      </c>
      <c r="J26" s="296">
        <v>3</v>
      </c>
      <c r="K26" s="296">
        <v>173</v>
      </c>
      <c r="L26" s="296">
        <v>102</v>
      </c>
    </row>
    <row r="27" spans="1:12" ht="16.5" thickBot="1" x14ac:dyDescent="0.3">
      <c r="A27" s="439" t="s">
        <v>39</v>
      </c>
      <c r="B27" s="440"/>
      <c r="C27" s="296">
        <v>4690</v>
      </c>
      <c r="D27" s="296">
        <v>3431</v>
      </c>
      <c r="E27" s="296">
        <v>743</v>
      </c>
      <c r="F27" s="296">
        <v>484</v>
      </c>
      <c r="G27" s="296">
        <v>1549</v>
      </c>
      <c r="H27" s="296">
        <v>1223</v>
      </c>
      <c r="I27" s="296">
        <v>28</v>
      </c>
      <c r="J27" s="296">
        <v>17</v>
      </c>
      <c r="K27" s="297">
        <v>7010</v>
      </c>
      <c r="L27" s="297">
        <v>5155</v>
      </c>
    </row>
    <row r="28" spans="1:12" s="59" customFormat="1" x14ac:dyDescent="0.25">
      <c r="A28" s="69"/>
      <c r="C28" s="57"/>
    </row>
    <row r="29" spans="1:12" x14ac:dyDescent="0.25">
      <c r="A29" t="s">
        <v>40</v>
      </c>
    </row>
  </sheetData>
  <mergeCells count="13">
    <mergeCell ref="A24:A26"/>
    <mergeCell ref="A27:B27"/>
    <mergeCell ref="A7:B7"/>
    <mergeCell ref="A11:B11"/>
    <mergeCell ref="A15:B15"/>
    <mergeCell ref="A19:B19"/>
    <mergeCell ref="A23:B23"/>
    <mergeCell ref="A1:L1"/>
    <mergeCell ref="A2:A3"/>
    <mergeCell ref="B2:B3"/>
    <mergeCell ref="C2:F2"/>
    <mergeCell ref="G2:J2"/>
    <mergeCell ref="K2:L2"/>
  </mergeCells>
  <pageMargins left="0.74803149606299213" right="0.15748031496062992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view="pageBreakPreview" zoomScale="140" zoomScaleNormal="100" zoomScaleSheetLayoutView="140" workbookViewId="0">
      <selection activeCell="G19" sqref="G19"/>
    </sheetView>
  </sheetViews>
  <sheetFormatPr defaultRowHeight="15.75" x14ac:dyDescent="0.25"/>
  <cols>
    <col min="1" max="6" width="10.625" customWidth="1"/>
    <col min="7" max="7" width="11.5" customWidth="1"/>
  </cols>
  <sheetData>
    <row r="1" spans="1:7" ht="20.25" x14ac:dyDescent="0.3">
      <c r="A1" s="443" t="s">
        <v>41</v>
      </c>
      <c r="B1" s="444"/>
      <c r="C1" s="444"/>
      <c r="D1" s="444"/>
      <c r="E1" s="444"/>
      <c r="F1" s="444"/>
      <c r="G1" s="444"/>
    </row>
    <row r="2" spans="1:7" ht="16.5" thickBot="1" x14ac:dyDescent="0.3">
      <c r="A2" s="445" t="s">
        <v>30</v>
      </c>
      <c r="B2" s="445"/>
      <c r="C2" s="445"/>
      <c r="D2" s="445"/>
      <c r="E2" s="445"/>
      <c r="F2" s="445"/>
      <c r="G2" s="445"/>
    </row>
    <row r="3" spans="1:7" ht="16.5" thickBot="1" x14ac:dyDescent="0.3">
      <c r="A3" s="109" t="s">
        <v>42</v>
      </c>
      <c r="B3" s="83">
        <v>2023</v>
      </c>
      <c r="C3" s="83">
        <v>2022</v>
      </c>
      <c r="D3" s="83">
        <v>2021</v>
      </c>
      <c r="E3" s="83">
        <v>2020</v>
      </c>
      <c r="F3" s="83">
        <v>2019</v>
      </c>
      <c r="G3" s="83">
        <v>2018</v>
      </c>
    </row>
    <row r="4" spans="1:7" x14ac:dyDescent="0.25">
      <c r="A4" s="12">
        <v>1</v>
      </c>
      <c r="B4" s="70">
        <v>3948</v>
      </c>
      <c r="C4" s="70">
        <v>3780</v>
      </c>
      <c r="D4" s="70">
        <v>3715</v>
      </c>
      <c r="E4" s="70">
        <v>3770</v>
      </c>
      <c r="F4" s="70">
        <v>3759</v>
      </c>
      <c r="G4" s="70">
        <v>3776</v>
      </c>
    </row>
    <row r="5" spans="1:7" x14ac:dyDescent="0.25">
      <c r="A5" s="51">
        <v>2</v>
      </c>
      <c r="B5" s="2">
        <v>1362</v>
      </c>
      <c r="C5" s="2">
        <v>1491</v>
      </c>
      <c r="D5" s="2">
        <v>1580</v>
      </c>
      <c r="E5" s="2">
        <v>1538</v>
      </c>
      <c r="F5" s="2">
        <v>1652</v>
      </c>
      <c r="G5" s="2">
        <v>1695</v>
      </c>
    </row>
    <row r="6" spans="1:7" x14ac:dyDescent="0.25">
      <c r="A6" s="51">
        <v>3</v>
      </c>
      <c r="B6" s="2">
        <v>123</v>
      </c>
      <c r="C6" s="2">
        <v>117</v>
      </c>
      <c r="D6" s="2">
        <v>137</v>
      </c>
      <c r="E6" s="2">
        <v>143</v>
      </c>
      <c r="F6" s="2">
        <v>151</v>
      </c>
      <c r="G6" s="2">
        <v>170</v>
      </c>
    </row>
    <row r="7" spans="1:7" x14ac:dyDescent="0.25">
      <c r="A7" s="118" t="s">
        <v>32</v>
      </c>
      <c r="B7" s="49">
        <f t="shared" ref="B7:G7" si="0">SUM(B4:B6)</f>
        <v>5433</v>
      </c>
      <c r="C7" s="49">
        <f t="shared" si="0"/>
        <v>5388</v>
      </c>
      <c r="D7" s="49">
        <f t="shared" si="0"/>
        <v>5432</v>
      </c>
      <c r="E7" s="49">
        <f t="shared" si="0"/>
        <v>5451</v>
      </c>
      <c r="F7" s="49">
        <f t="shared" si="0"/>
        <v>5562</v>
      </c>
      <c r="G7" s="49">
        <f t="shared" si="0"/>
        <v>5641</v>
      </c>
    </row>
    <row r="8" spans="1:7" ht="16.5" thickBot="1" x14ac:dyDescent="0.3">
      <c r="A8" s="445" t="s">
        <v>31</v>
      </c>
      <c r="B8" s="445"/>
      <c r="C8" s="445"/>
      <c r="D8" s="445"/>
      <c r="E8" s="445"/>
      <c r="F8" s="445"/>
      <c r="G8" s="445"/>
    </row>
    <row r="9" spans="1:7" ht="16.5" thickBot="1" x14ac:dyDescent="0.3">
      <c r="A9" s="109" t="s">
        <v>42</v>
      </c>
      <c r="B9" s="83">
        <v>2023</v>
      </c>
      <c r="C9" s="83">
        <v>2022</v>
      </c>
      <c r="D9" s="83">
        <v>2021</v>
      </c>
      <c r="E9" s="83">
        <v>2020</v>
      </c>
      <c r="F9" s="83">
        <v>2019</v>
      </c>
      <c r="G9" s="83">
        <v>2018</v>
      </c>
    </row>
    <row r="10" spans="1:7" x14ac:dyDescent="0.25">
      <c r="A10" s="12">
        <v>1</v>
      </c>
      <c r="B10" s="70">
        <v>1033</v>
      </c>
      <c r="C10" s="70">
        <v>929</v>
      </c>
      <c r="D10" s="70">
        <v>1021</v>
      </c>
      <c r="E10" s="70">
        <v>996</v>
      </c>
      <c r="F10" s="70">
        <v>995</v>
      </c>
      <c r="G10" s="70">
        <v>844</v>
      </c>
    </row>
    <row r="11" spans="1:7" x14ac:dyDescent="0.25">
      <c r="A11" s="51">
        <v>2</v>
      </c>
      <c r="B11" s="2">
        <v>492</v>
      </c>
      <c r="C11" s="2">
        <v>454</v>
      </c>
      <c r="D11" s="2">
        <v>340</v>
      </c>
      <c r="E11" s="2">
        <v>391</v>
      </c>
      <c r="F11" s="2">
        <v>381</v>
      </c>
      <c r="G11" s="2">
        <v>582</v>
      </c>
    </row>
    <row r="12" spans="1:7" x14ac:dyDescent="0.25">
      <c r="A12" s="51">
        <v>3</v>
      </c>
      <c r="B12" s="2">
        <v>52</v>
      </c>
      <c r="C12" s="2">
        <v>65</v>
      </c>
      <c r="D12" s="2">
        <v>71</v>
      </c>
      <c r="E12" s="2">
        <v>83</v>
      </c>
      <c r="F12" s="2">
        <v>91</v>
      </c>
      <c r="G12" s="2">
        <v>76</v>
      </c>
    </row>
    <row r="13" spans="1:7" x14ac:dyDescent="0.25">
      <c r="A13" s="118" t="s">
        <v>32</v>
      </c>
      <c r="B13" s="49">
        <f t="shared" ref="B13:G13" si="1">SUM(B10:B12)</f>
        <v>1577</v>
      </c>
      <c r="C13" s="49">
        <f t="shared" si="1"/>
        <v>1448</v>
      </c>
      <c r="D13" s="49">
        <f t="shared" si="1"/>
        <v>1432</v>
      </c>
      <c r="E13" s="49">
        <f t="shared" si="1"/>
        <v>1470</v>
      </c>
      <c r="F13" s="49">
        <f t="shared" si="1"/>
        <v>1467</v>
      </c>
      <c r="G13" s="49">
        <f t="shared" si="1"/>
        <v>1502</v>
      </c>
    </row>
    <row r="14" spans="1:7" ht="16.5" thickBot="1" x14ac:dyDescent="0.3">
      <c r="A14" s="446" t="s">
        <v>43</v>
      </c>
      <c r="B14" s="446"/>
      <c r="C14" s="446"/>
      <c r="D14" s="446"/>
      <c r="E14" s="446"/>
      <c r="F14" s="446"/>
      <c r="G14" s="446"/>
    </row>
    <row r="15" spans="1:7" ht="16.5" thickBot="1" x14ac:dyDescent="0.3">
      <c r="A15" s="109" t="s">
        <v>44</v>
      </c>
      <c r="B15" s="83">
        <v>2023</v>
      </c>
      <c r="C15" s="83">
        <v>2022</v>
      </c>
      <c r="D15" s="83">
        <v>2021</v>
      </c>
      <c r="E15" s="83">
        <v>2020</v>
      </c>
      <c r="F15" s="83">
        <v>2019</v>
      </c>
      <c r="G15" s="83">
        <v>2018</v>
      </c>
    </row>
    <row r="16" spans="1:7" x14ac:dyDescent="0.25">
      <c r="A16" s="129">
        <v>1</v>
      </c>
      <c r="B16" s="80">
        <f t="shared" ref="B16:G18" si="2">+B10+B4</f>
        <v>4981</v>
      </c>
      <c r="C16" s="80">
        <f t="shared" si="2"/>
        <v>4709</v>
      </c>
      <c r="D16" s="80">
        <f t="shared" si="2"/>
        <v>4736</v>
      </c>
      <c r="E16" s="80">
        <f t="shared" si="2"/>
        <v>4766</v>
      </c>
      <c r="F16" s="80">
        <f t="shared" si="2"/>
        <v>4754</v>
      </c>
      <c r="G16" s="80">
        <f t="shared" si="2"/>
        <v>4620</v>
      </c>
    </row>
    <row r="17" spans="1:7" x14ac:dyDescent="0.25">
      <c r="A17" s="129">
        <v>2</v>
      </c>
      <c r="B17" s="80">
        <f t="shared" si="2"/>
        <v>1854</v>
      </c>
      <c r="C17" s="80">
        <f t="shared" si="2"/>
        <v>1945</v>
      </c>
      <c r="D17" s="80">
        <f t="shared" si="2"/>
        <v>1920</v>
      </c>
      <c r="E17" s="80">
        <f t="shared" si="2"/>
        <v>1929</v>
      </c>
      <c r="F17" s="80">
        <f t="shared" si="2"/>
        <v>2033</v>
      </c>
      <c r="G17" s="80">
        <f t="shared" si="2"/>
        <v>2277</v>
      </c>
    </row>
    <row r="18" spans="1:7" x14ac:dyDescent="0.25">
      <c r="A18" s="118">
        <v>3</v>
      </c>
      <c r="B18" s="80">
        <f t="shared" si="2"/>
        <v>175</v>
      </c>
      <c r="C18" s="80">
        <f t="shared" si="2"/>
        <v>182</v>
      </c>
      <c r="D18" s="80">
        <f t="shared" si="2"/>
        <v>208</v>
      </c>
      <c r="E18" s="80">
        <f t="shared" si="2"/>
        <v>226</v>
      </c>
      <c r="F18" s="80">
        <f t="shared" si="2"/>
        <v>242</v>
      </c>
      <c r="G18" s="80">
        <f t="shared" si="2"/>
        <v>246</v>
      </c>
    </row>
    <row r="19" spans="1:7" x14ac:dyDescent="0.25">
      <c r="A19" s="118" t="s">
        <v>32</v>
      </c>
      <c r="B19" s="49">
        <f t="shared" ref="B19:G19" si="3">SUM(B16:B18)</f>
        <v>7010</v>
      </c>
      <c r="C19" s="49">
        <f t="shared" si="3"/>
        <v>6836</v>
      </c>
      <c r="D19" s="49">
        <f t="shared" si="3"/>
        <v>6864</v>
      </c>
      <c r="E19" s="49">
        <f t="shared" si="3"/>
        <v>6921</v>
      </c>
      <c r="F19" s="49">
        <f t="shared" si="3"/>
        <v>7029</v>
      </c>
      <c r="G19" s="49">
        <f t="shared" si="3"/>
        <v>7143</v>
      </c>
    </row>
    <row r="20" spans="1:7" s="59" customFormat="1" x14ac:dyDescent="0.25">
      <c r="A20" s="57"/>
      <c r="B20" s="57"/>
      <c r="C20" s="57"/>
      <c r="D20" s="57"/>
      <c r="E20" s="57"/>
      <c r="F20" s="57"/>
      <c r="G20" s="57"/>
    </row>
    <row r="21" spans="1:7" x14ac:dyDescent="0.25">
      <c r="A21" t="s">
        <v>40</v>
      </c>
    </row>
  </sheetData>
  <mergeCells count="4">
    <mergeCell ref="A1:G1"/>
    <mergeCell ref="A2:G2"/>
    <mergeCell ref="A8:G8"/>
    <mergeCell ref="A14:G14"/>
  </mergeCells>
  <phoneticPr fontId="2" type="noConversion"/>
  <pageMargins left="0.75" right="0.75" top="1" bottom="1" header="0.4921259845" footer="0.492125984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"/>
  <sheetViews>
    <sheetView view="pageBreakPreview" topLeftCell="A7" zoomScale="130" zoomScaleNormal="100" zoomScaleSheetLayoutView="130" workbookViewId="0">
      <selection activeCell="L32" sqref="L32"/>
    </sheetView>
  </sheetViews>
  <sheetFormatPr defaultRowHeight="15.75" x14ac:dyDescent="0.25"/>
  <cols>
    <col min="1" max="1" width="17.75" customWidth="1"/>
    <col min="2" max="2" width="10.5" customWidth="1"/>
    <col min="3" max="3" width="8.75" customWidth="1"/>
    <col min="4" max="4" width="5" customWidth="1"/>
    <col min="5" max="5" width="4.75" customWidth="1"/>
    <col min="6" max="6" width="5" customWidth="1"/>
    <col min="7" max="7" width="4.75" customWidth="1"/>
    <col min="8" max="8" width="5" customWidth="1"/>
    <col min="9" max="9" width="4.75" customWidth="1"/>
    <col min="10" max="10" width="5" customWidth="1"/>
    <col min="11" max="11" width="7.625" customWidth="1"/>
    <col min="12" max="12" width="10.25" customWidth="1"/>
    <col min="13" max="13" width="4.75" customWidth="1"/>
    <col min="14" max="14" width="5" customWidth="1"/>
    <col min="15" max="15" width="4.75" customWidth="1"/>
    <col min="16" max="16" width="5" customWidth="1"/>
  </cols>
  <sheetData>
    <row r="1" spans="1:13" ht="36" customHeight="1" thickBot="1" x14ac:dyDescent="0.3">
      <c r="A1" s="447" t="s">
        <v>266</v>
      </c>
      <c r="B1" s="447"/>
      <c r="C1" s="447"/>
      <c r="D1" s="447"/>
      <c r="E1" s="447"/>
      <c r="F1" s="447"/>
      <c r="G1" s="447"/>
      <c r="H1" s="447"/>
      <c r="I1" s="447"/>
      <c r="J1" s="447"/>
      <c r="K1" s="447"/>
      <c r="L1" s="447"/>
    </row>
    <row r="2" spans="1:13" x14ac:dyDescent="0.25">
      <c r="A2" s="451" t="s">
        <v>28</v>
      </c>
      <c r="B2" s="448" t="s">
        <v>45</v>
      </c>
      <c r="C2" s="448" t="s">
        <v>30</v>
      </c>
      <c r="D2" s="448"/>
      <c r="E2" s="448"/>
      <c r="F2" s="448"/>
      <c r="G2" s="448" t="s">
        <v>31</v>
      </c>
      <c r="H2" s="448"/>
      <c r="I2" s="448"/>
      <c r="J2" s="448"/>
      <c r="K2" s="449" t="s">
        <v>32</v>
      </c>
      <c r="L2" s="450"/>
      <c r="M2" s="4"/>
    </row>
    <row r="3" spans="1:13" ht="48" thickBot="1" x14ac:dyDescent="0.3">
      <c r="A3" s="452"/>
      <c r="B3" s="453"/>
      <c r="C3" s="202" t="s">
        <v>33</v>
      </c>
      <c r="D3" s="203" t="s">
        <v>34</v>
      </c>
      <c r="E3" s="202" t="s">
        <v>35</v>
      </c>
      <c r="F3" s="203" t="s">
        <v>34</v>
      </c>
      <c r="G3" s="202" t="s">
        <v>33</v>
      </c>
      <c r="H3" s="203" t="s">
        <v>34</v>
      </c>
      <c r="I3" s="202" t="s">
        <v>35</v>
      </c>
      <c r="J3" s="203" t="s">
        <v>34</v>
      </c>
      <c r="K3" s="161" t="s">
        <v>36</v>
      </c>
      <c r="L3" s="204" t="s">
        <v>34</v>
      </c>
      <c r="M3" s="4"/>
    </row>
    <row r="4" spans="1:13" x14ac:dyDescent="0.25">
      <c r="A4" s="200" t="s">
        <v>280</v>
      </c>
      <c r="B4" s="12">
        <v>1</v>
      </c>
      <c r="C4" s="298">
        <v>125</v>
      </c>
      <c r="D4" s="300">
        <v>71</v>
      </c>
      <c r="E4" s="300">
        <v>5</v>
      </c>
      <c r="F4" s="300">
        <v>3</v>
      </c>
      <c r="G4" s="300">
        <v>13</v>
      </c>
      <c r="H4" s="300">
        <v>3</v>
      </c>
      <c r="I4" s="300">
        <v>0</v>
      </c>
      <c r="J4" s="300">
        <v>0</v>
      </c>
      <c r="K4" s="196">
        <f>+C4+E4+G4+I4</f>
        <v>143</v>
      </c>
      <c r="L4" s="201">
        <f>+D4+F4+H4+J4</f>
        <v>77</v>
      </c>
    </row>
    <row r="5" spans="1:13" x14ac:dyDescent="0.25">
      <c r="A5" s="162"/>
      <c r="B5" s="51">
        <v>2</v>
      </c>
      <c r="C5" s="299">
        <v>145</v>
      </c>
      <c r="D5" s="301">
        <v>87</v>
      </c>
      <c r="E5" s="301">
        <v>5</v>
      </c>
      <c r="F5" s="301">
        <v>2</v>
      </c>
      <c r="G5" s="301">
        <v>0</v>
      </c>
      <c r="H5" s="301">
        <v>0</v>
      </c>
      <c r="I5" s="301">
        <v>0</v>
      </c>
      <c r="J5" s="301">
        <v>0</v>
      </c>
      <c r="K5" s="68">
        <f t="shared" ref="K5:K23" si="0">+C5+E5+G5+I5</f>
        <v>150</v>
      </c>
      <c r="L5" s="198">
        <f t="shared" ref="L5:L23" si="1">+D5+F5+H5+J5</f>
        <v>89</v>
      </c>
    </row>
    <row r="6" spans="1:13" x14ac:dyDescent="0.25">
      <c r="A6" s="162"/>
      <c r="B6" s="51">
        <v>3</v>
      </c>
      <c r="C6" s="299">
        <v>6</v>
      </c>
      <c r="D6" s="301">
        <v>4</v>
      </c>
      <c r="E6" s="301">
        <v>1</v>
      </c>
      <c r="F6" s="301">
        <v>0</v>
      </c>
      <c r="G6" s="301">
        <v>2</v>
      </c>
      <c r="H6" s="301">
        <v>2</v>
      </c>
      <c r="I6" s="301">
        <v>0</v>
      </c>
      <c r="J6" s="301">
        <v>0</v>
      </c>
      <c r="K6" s="68">
        <f t="shared" si="0"/>
        <v>9</v>
      </c>
      <c r="L6" s="198">
        <f t="shared" si="1"/>
        <v>6</v>
      </c>
    </row>
    <row r="7" spans="1:13" x14ac:dyDescent="0.25">
      <c r="A7" s="441" t="s">
        <v>290</v>
      </c>
      <c r="B7" s="442"/>
      <c r="C7" s="49">
        <f t="shared" ref="C7:J7" si="2">SUM(C4:C6)</f>
        <v>276</v>
      </c>
      <c r="D7" s="49">
        <f t="shared" si="2"/>
        <v>162</v>
      </c>
      <c r="E7" s="49">
        <f t="shared" si="2"/>
        <v>11</v>
      </c>
      <c r="F7" s="49">
        <f t="shared" si="2"/>
        <v>5</v>
      </c>
      <c r="G7" s="49">
        <f t="shared" si="2"/>
        <v>15</v>
      </c>
      <c r="H7" s="49">
        <f t="shared" si="2"/>
        <v>5</v>
      </c>
      <c r="I7" s="49">
        <f t="shared" si="2"/>
        <v>0</v>
      </c>
      <c r="J7" s="49">
        <f t="shared" si="2"/>
        <v>0</v>
      </c>
      <c r="K7" s="68">
        <f>+C7+E7+G7+I7</f>
        <v>302</v>
      </c>
      <c r="L7" s="198">
        <f t="shared" ref="L7" si="3">+D7+F7+H7+J7</f>
        <v>172</v>
      </c>
    </row>
    <row r="8" spans="1:13" x14ac:dyDescent="0.25">
      <c r="A8" s="199" t="s">
        <v>282</v>
      </c>
      <c r="B8" s="51">
        <v>1</v>
      </c>
      <c r="C8" s="302">
        <v>141</v>
      </c>
      <c r="D8" s="303">
        <v>129</v>
      </c>
      <c r="E8" s="303">
        <v>11</v>
      </c>
      <c r="F8" s="303">
        <v>8</v>
      </c>
      <c r="G8" s="303">
        <v>15</v>
      </c>
      <c r="H8" s="303">
        <v>7</v>
      </c>
      <c r="I8" s="303">
        <v>0</v>
      </c>
      <c r="J8" s="303">
        <v>0</v>
      </c>
      <c r="K8" s="68">
        <f t="shared" si="0"/>
        <v>167</v>
      </c>
      <c r="L8" s="198">
        <f t="shared" si="1"/>
        <v>144</v>
      </c>
    </row>
    <row r="9" spans="1:13" x14ac:dyDescent="0.25">
      <c r="A9" s="162"/>
      <c r="B9" s="51">
        <v>2</v>
      </c>
      <c r="C9" s="304">
        <v>63</v>
      </c>
      <c r="D9" s="305">
        <v>59</v>
      </c>
      <c r="E9" s="305">
        <v>3</v>
      </c>
      <c r="F9" s="305">
        <v>2</v>
      </c>
      <c r="G9" s="305">
        <v>8</v>
      </c>
      <c r="H9" s="305">
        <v>5</v>
      </c>
      <c r="I9" s="305">
        <v>0</v>
      </c>
      <c r="J9" s="305">
        <v>0</v>
      </c>
      <c r="K9" s="68">
        <f t="shared" si="0"/>
        <v>74</v>
      </c>
      <c r="L9" s="198">
        <f t="shared" si="1"/>
        <v>66</v>
      </c>
    </row>
    <row r="10" spans="1:13" x14ac:dyDescent="0.25">
      <c r="A10" s="162"/>
      <c r="B10" s="51">
        <v>3</v>
      </c>
      <c r="C10" s="304">
        <v>3</v>
      </c>
      <c r="D10" s="305">
        <v>2</v>
      </c>
      <c r="E10" s="305">
        <v>0</v>
      </c>
      <c r="F10" s="305">
        <v>0</v>
      </c>
      <c r="G10" s="305">
        <v>1</v>
      </c>
      <c r="H10" s="305">
        <v>1</v>
      </c>
      <c r="I10" s="305">
        <v>0</v>
      </c>
      <c r="J10" s="305">
        <v>0</v>
      </c>
      <c r="K10" s="68">
        <f t="shared" si="0"/>
        <v>4</v>
      </c>
      <c r="L10" s="198">
        <f t="shared" si="1"/>
        <v>3</v>
      </c>
    </row>
    <row r="11" spans="1:13" x14ac:dyDescent="0.25">
      <c r="A11" s="441" t="s">
        <v>291</v>
      </c>
      <c r="B11" s="442"/>
      <c r="C11" s="49">
        <f t="shared" ref="C11:J11" si="4">SUM(C8:C10)</f>
        <v>207</v>
      </c>
      <c r="D11" s="49">
        <f t="shared" si="4"/>
        <v>190</v>
      </c>
      <c r="E11" s="49">
        <f t="shared" si="4"/>
        <v>14</v>
      </c>
      <c r="F11" s="49">
        <f t="shared" si="4"/>
        <v>10</v>
      </c>
      <c r="G11" s="49">
        <f t="shared" si="4"/>
        <v>24</v>
      </c>
      <c r="H11" s="49">
        <f t="shared" si="4"/>
        <v>13</v>
      </c>
      <c r="I11" s="49">
        <f t="shared" si="4"/>
        <v>0</v>
      </c>
      <c r="J11" s="49">
        <f t="shared" si="4"/>
        <v>0</v>
      </c>
      <c r="K11" s="68">
        <f t="shared" si="0"/>
        <v>245</v>
      </c>
      <c r="L11" s="198">
        <f t="shared" si="1"/>
        <v>213</v>
      </c>
    </row>
    <row r="12" spans="1:13" x14ac:dyDescent="0.25">
      <c r="A12" s="199" t="s">
        <v>284</v>
      </c>
      <c r="B12" s="51">
        <v>1</v>
      </c>
      <c r="C12" s="302">
        <v>81</v>
      </c>
      <c r="D12" s="302">
        <v>68</v>
      </c>
      <c r="E12" s="302">
        <v>3</v>
      </c>
      <c r="F12" s="302">
        <v>1</v>
      </c>
      <c r="G12" s="302">
        <v>0</v>
      </c>
      <c r="H12" s="302">
        <v>0</v>
      </c>
      <c r="I12" s="302">
        <v>0</v>
      </c>
      <c r="J12" s="302">
        <v>0</v>
      </c>
      <c r="K12" s="68">
        <f t="shared" si="0"/>
        <v>84</v>
      </c>
      <c r="L12" s="198">
        <f t="shared" si="1"/>
        <v>69</v>
      </c>
    </row>
    <row r="13" spans="1:13" x14ac:dyDescent="0.25">
      <c r="A13" s="162"/>
      <c r="B13" s="51">
        <v>2</v>
      </c>
      <c r="C13" s="302">
        <v>87</v>
      </c>
      <c r="D13" s="302">
        <v>73</v>
      </c>
      <c r="E13" s="302">
        <v>3</v>
      </c>
      <c r="F13" s="302">
        <v>2</v>
      </c>
      <c r="G13" s="302">
        <v>11</v>
      </c>
      <c r="H13" s="302">
        <v>11</v>
      </c>
      <c r="I13" s="302">
        <v>0</v>
      </c>
      <c r="J13" s="302">
        <v>0</v>
      </c>
      <c r="K13" s="68">
        <f t="shared" si="0"/>
        <v>101</v>
      </c>
      <c r="L13" s="198">
        <f t="shared" si="1"/>
        <v>86</v>
      </c>
    </row>
    <row r="14" spans="1:13" x14ac:dyDescent="0.25">
      <c r="A14" s="162"/>
      <c r="B14" s="51">
        <v>3</v>
      </c>
      <c r="C14" s="302">
        <v>0</v>
      </c>
      <c r="D14" s="302">
        <v>0</v>
      </c>
      <c r="E14" s="302">
        <v>0</v>
      </c>
      <c r="F14" s="302">
        <v>0</v>
      </c>
      <c r="G14" s="302">
        <v>0</v>
      </c>
      <c r="H14" s="302">
        <v>0</v>
      </c>
      <c r="I14" s="302">
        <v>0</v>
      </c>
      <c r="J14" s="302">
        <v>0</v>
      </c>
      <c r="K14" s="68">
        <f t="shared" si="0"/>
        <v>0</v>
      </c>
      <c r="L14" s="198">
        <f t="shared" si="1"/>
        <v>0</v>
      </c>
    </row>
    <row r="15" spans="1:13" x14ac:dyDescent="0.25">
      <c r="A15" s="441" t="s">
        <v>292</v>
      </c>
      <c r="B15" s="442"/>
      <c r="C15" s="49">
        <f t="shared" ref="C15:J15" si="5">SUM(C12:C14)</f>
        <v>168</v>
      </c>
      <c r="D15" s="49">
        <f t="shared" si="5"/>
        <v>141</v>
      </c>
      <c r="E15" s="49">
        <f t="shared" si="5"/>
        <v>6</v>
      </c>
      <c r="F15" s="49">
        <f t="shared" si="5"/>
        <v>3</v>
      </c>
      <c r="G15" s="49">
        <f t="shared" si="5"/>
        <v>11</v>
      </c>
      <c r="H15" s="49">
        <f t="shared" si="5"/>
        <v>11</v>
      </c>
      <c r="I15" s="49">
        <f t="shared" si="5"/>
        <v>0</v>
      </c>
      <c r="J15" s="49">
        <f t="shared" si="5"/>
        <v>0</v>
      </c>
      <c r="K15" s="68">
        <f t="shared" si="0"/>
        <v>185</v>
      </c>
      <c r="L15" s="198">
        <f t="shared" si="1"/>
        <v>155</v>
      </c>
    </row>
    <row r="16" spans="1:13" x14ac:dyDescent="0.25">
      <c r="A16" s="199" t="s">
        <v>286</v>
      </c>
      <c r="B16" s="51">
        <v>1</v>
      </c>
      <c r="C16" s="306">
        <v>188</v>
      </c>
      <c r="D16" s="306">
        <v>134</v>
      </c>
      <c r="E16" s="306">
        <v>30</v>
      </c>
      <c r="F16" s="306">
        <v>21</v>
      </c>
      <c r="G16" s="306">
        <v>62</v>
      </c>
      <c r="H16" s="306">
        <v>40</v>
      </c>
      <c r="I16" s="306">
        <v>1</v>
      </c>
      <c r="J16" s="306">
        <v>1</v>
      </c>
      <c r="K16" s="68">
        <f t="shared" si="0"/>
        <v>281</v>
      </c>
      <c r="L16" s="198">
        <f t="shared" si="1"/>
        <v>196</v>
      </c>
    </row>
    <row r="17" spans="1:12" x14ac:dyDescent="0.25">
      <c r="A17" s="162"/>
      <c r="B17" s="51">
        <v>2</v>
      </c>
      <c r="C17" s="306">
        <v>191</v>
      </c>
      <c r="D17" s="306">
        <v>166</v>
      </c>
      <c r="E17" s="306">
        <v>11</v>
      </c>
      <c r="F17" s="306">
        <v>8</v>
      </c>
      <c r="G17" s="306">
        <v>62</v>
      </c>
      <c r="H17" s="306">
        <v>46</v>
      </c>
      <c r="I17" s="306">
        <v>0</v>
      </c>
      <c r="J17" s="306">
        <v>0</v>
      </c>
      <c r="K17" s="68">
        <f t="shared" si="0"/>
        <v>264</v>
      </c>
      <c r="L17" s="198">
        <f t="shared" si="1"/>
        <v>220</v>
      </c>
    </row>
    <row r="18" spans="1:12" x14ac:dyDescent="0.25">
      <c r="A18" s="162"/>
      <c r="B18" s="51">
        <v>3</v>
      </c>
      <c r="C18" s="306">
        <v>9</v>
      </c>
      <c r="D18" s="306">
        <v>4</v>
      </c>
      <c r="E18" s="306">
        <v>1</v>
      </c>
      <c r="F18" s="306">
        <v>1</v>
      </c>
      <c r="G18" s="306">
        <v>4</v>
      </c>
      <c r="H18" s="306">
        <v>4</v>
      </c>
      <c r="I18" s="306">
        <v>2</v>
      </c>
      <c r="J18" s="306">
        <v>1</v>
      </c>
      <c r="K18" s="68">
        <f t="shared" si="0"/>
        <v>16</v>
      </c>
      <c r="L18" s="198">
        <f t="shared" si="1"/>
        <v>10</v>
      </c>
    </row>
    <row r="19" spans="1:12" x14ac:dyDescent="0.25">
      <c r="A19" s="441" t="s">
        <v>293</v>
      </c>
      <c r="B19" s="442"/>
      <c r="C19" s="49">
        <f t="shared" ref="C19:J19" si="6">SUM(C16:C18)</f>
        <v>388</v>
      </c>
      <c r="D19" s="49">
        <f t="shared" si="6"/>
        <v>304</v>
      </c>
      <c r="E19" s="49">
        <f t="shared" si="6"/>
        <v>42</v>
      </c>
      <c r="F19" s="49">
        <f t="shared" si="6"/>
        <v>30</v>
      </c>
      <c r="G19" s="49">
        <f t="shared" si="6"/>
        <v>128</v>
      </c>
      <c r="H19" s="49">
        <f t="shared" si="6"/>
        <v>90</v>
      </c>
      <c r="I19" s="49">
        <f t="shared" si="6"/>
        <v>3</v>
      </c>
      <c r="J19" s="49">
        <f t="shared" si="6"/>
        <v>2</v>
      </c>
      <c r="K19" s="68">
        <f t="shared" si="0"/>
        <v>561</v>
      </c>
      <c r="L19" s="198">
        <f t="shared" si="1"/>
        <v>426</v>
      </c>
    </row>
    <row r="20" spans="1:12" x14ac:dyDescent="0.25">
      <c r="A20" s="199" t="s">
        <v>288</v>
      </c>
      <c r="B20" s="51">
        <v>1</v>
      </c>
      <c r="C20" s="307">
        <v>236</v>
      </c>
      <c r="D20" s="307">
        <v>191</v>
      </c>
      <c r="E20" s="307">
        <v>3</v>
      </c>
      <c r="F20" s="307">
        <v>2</v>
      </c>
      <c r="G20" s="307">
        <v>39</v>
      </c>
      <c r="H20" s="307">
        <v>33</v>
      </c>
      <c r="I20" s="307">
        <v>0</v>
      </c>
      <c r="J20" s="307">
        <v>0</v>
      </c>
      <c r="K20" s="68">
        <f t="shared" si="0"/>
        <v>278</v>
      </c>
      <c r="L20" s="198">
        <f t="shared" si="1"/>
        <v>226</v>
      </c>
    </row>
    <row r="21" spans="1:12" x14ac:dyDescent="0.25">
      <c r="A21" s="162"/>
      <c r="B21" s="51">
        <v>2</v>
      </c>
      <c r="C21" s="307">
        <v>142</v>
      </c>
      <c r="D21" s="307">
        <v>110</v>
      </c>
      <c r="E21" s="307">
        <v>7</v>
      </c>
      <c r="F21" s="307">
        <v>7</v>
      </c>
      <c r="G21" s="307">
        <v>33</v>
      </c>
      <c r="H21" s="307">
        <v>32</v>
      </c>
      <c r="I21" s="307">
        <v>0</v>
      </c>
      <c r="J21" s="307">
        <v>0</v>
      </c>
      <c r="K21" s="68">
        <f t="shared" si="0"/>
        <v>182</v>
      </c>
      <c r="L21" s="198">
        <f t="shared" si="1"/>
        <v>149</v>
      </c>
    </row>
    <row r="22" spans="1:12" x14ac:dyDescent="0.25">
      <c r="A22" s="162"/>
      <c r="B22" s="51">
        <v>3</v>
      </c>
      <c r="C22" s="307">
        <v>5</v>
      </c>
      <c r="D22" s="307">
        <v>5</v>
      </c>
      <c r="E22" s="307">
        <v>0</v>
      </c>
      <c r="F22" s="307">
        <v>0</v>
      </c>
      <c r="G22" s="307">
        <v>6</v>
      </c>
      <c r="H22" s="307">
        <v>5</v>
      </c>
      <c r="I22" s="307">
        <v>2</v>
      </c>
      <c r="J22" s="307">
        <v>2</v>
      </c>
      <c r="K22" s="68">
        <f t="shared" si="0"/>
        <v>13</v>
      </c>
      <c r="L22" s="198">
        <f t="shared" si="1"/>
        <v>12</v>
      </c>
    </row>
    <row r="23" spans="1:12" ht="16.5" thickBot="1" x14ac:dyDescent="0.3">
      <c r="A23" s="441" t="s">
        <v>294</v>
      </c>
      <c r="B23" s="442"/>
      <c r="C23" s="49">
        <f t="shared" ref="C23:J23" si="7">SUM(C20:C22)</f>
        <v>383</v>
      </c>
      <c r="D23" s="49">
        <f t="shared" si="7"/>
        <v>306</v>
      </c>
      <c r="E23" s="49">
        <f t="shared" si="7"/>
        <v>10</v>
      </c>
      <c r="F23" s="49">
        <f t="shared" si="7"/>
        <v>9</v>
      </c>
      <c r="G23" s="49">
        <f t="shared" si="7"/>
        <v>78</v>
      </c>
      <c r="H23" s="49">
        <f t="shared" si="7"/>
        <v>70</v>
      </c>
      <c r="I23" s="49">
        <f t="shared" si="7"/>
        <v>2</v>
      </c>
      <c r="J23" s="49">
        <f t="shared" si="7"/>
        <v>2</v>
      </c>
      <c r="K23" s="68">
        <f t="shared" si="0"/>
        <v>473</v>
      </c>
      <c r="L23" s="198">
        <f t="shared" si="1"/>
        <v>387</v>
      </c>
    </row>
    <row r="24" spans="1:12" x14ac:dyDescent="0.25">
      <c r="A24" s="268" t="s">
        <v>46</v>
      </c>
      <c r="B24" s="206">
        <v>1</v>
      </c>
      <c r="C24" s="308">
        <v>771</v>
      </c>
      <c r="D24" s="308">
        <v>593</v>
      </c>
      <c r="E24" s="308">
        <v>52</v>
      </c>
      <c r="F24" s="308">
        <v>35</v>
      </c>
      <c r="G24" s="308">
        <v>129</v>
      </c>
      <c r="H24" s="308">
        <v>83</v>
      </c>
      <c r="I24" s="308">
        <v>1</v>
      </c>
      <c r="J24" s="308">
        <v>1</v>
      </c>
      <c r="K24" s="309">
        <v>953</v>
      </c>
      <c r="L24" s="309">
        <v>712</v>
      </c>
    </row>
    <row r="25" spans="1:12" x14ac:dyDescent="0.25">
      <c r="A25" s="269"/>
      <c r="B25" s="118">
        <v>2</v>
      </c>
      <c r="C25" s="308">
        <v>628</v>
      </c>
      <c r="D25" s="308">
        <v>495</v>
      </c>
      <c r="E25" s="308">
        <v>29</v>
      </c>
      <c r="F25" s="308">
        <v>21</v>
      </c>
      <c r="G25" s="308">
        <v>114</v>
      </c>
      <c r="H25" s="308">
        <v>94</v>
      </c>
      <c r="I25" s="308">
        <v>0</v>
      </c>
      <c r="J25" s="308">
        <v>0</v>
      </c>
      <c r="K25" s="309">
        <v>771</v>
      </c>
      <c r="L25" s="309">
        <v>610</v>
      </c>
    </row>
    <row r="26" spans="1:12" ht="16.5" thickBot="1" x14ac:dyDescent="0.3">
      <c r="A26" s="207"/>
      <c r="B26" s="124">
        <v>3</v>
      </c>
      <c r="C26" s="308">
        <v>23</v>
      </c>
      <c r="D26" s="308">
        <v>15</v>
      </c>
      <c r="E26" s="308">
        <v>2</v>
      </c>
      <c r="F26" s="308">
        <v>1</v>
      </c>
      <c r="G26" s="308">
        <v>13</v>
      </c>
      <c r="H26" s="308">
        <v>12</v>
      </c>
      <c r="I26" s="308">
        <v>4</v>
      </c>
      <c r="J26" s="308">
        <v>3</v>
      </c>
      <c r="K26" s="309">
        <v>42</v>
      </c>
      <c r="L26" s="309">
        <v>31</v>
      </c>
    </row>
    <row r="27" spans="1:12" ht="16.5" thickBot="1" x14ac:dyDescent="0.3">
      <c r="A27" s="439" t="s">
        <v>47</v>
      </c>
      <c r="B27" s="440"/>
      <c r="C27" s="309">
        <v>1422</v>
      </c>
      <c r="D27" s="309">
        <v>1103</v>
      </c>
      <c r="E27" s="309">
        <v>83</v>
      </c>
      <c r="F27" s="309">
        <v>57</v>
      </c>
      <c r="G27" s="309">
        <v>256</v>
      </c>
      <c r="H27" s="309">
        <v>189</v>
      </c>
      <c r="I27" s="309">
        <v>5</v>
      </c>
      <c r="J27" s="309">
        <v>4</v>
      </c>
      <c r="K27" s="309">
        <v>1766</v>
      </c>
      <c r="L27" s="309">
        <v>1353</v>
      </c>
    </row>
    <row r="28" spans="1:12" x14ac:dyDescent="0.25">
      <c r="A28" s="16"/>
    </row>
    <row r="29" spans="1:12" x14ac:dyDescent="0.25">
      <c r="A29" t="s">
        <v>40</v>
      </c>
    </row>
  </sheetData>
  <mergeCells count="12">
    <mergeCell ref="A1:L1"/>
    <mergeCell ref="C2:F2"/>
    <mergeCell ref="G2:J2"/>
    <mergeCell ref="K2:L2"/>
    <mergeCell ref="A2:A3"/>
    <mergeCell ref="B2:B3"/>
    <mergeCell ref="A27:B27"/>
    <mergeCell ref="A7:B7"/>
    <mergeCell ref="A11:B11"/>
    <mergeCell ref="A15:B15"/>
    <mergeCell ref="A19:B19"/>
    <mergeCell ref="A23:B23"/>
  </mergeCells>
  <phoneticPr fontId="2" type="noConversion"/>
  <pageMargins left="0.75" right="0.75" top="1" bottom="1" header="0.4921259845" footer="0.4921259845"/>
  <pageSetup paperSize="9" scale="90" fitToHeight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4"/>
  <sheetViews>
    <sheetView view="pageBreakPreview" topLeftCell="A34" zoomScale="55" zoomScaleNormal="100" zoomScaleSheetLayoutView="55" workbookViewId="0">
      <selection activeCell="F62" activeCellId="1" sqref="F31 F62"/>
    </sheetView>
  </sheetViews>
  <sheetFormatPr defaultRowHeight="15.75" x14ac:dyDescent="0.25"/>
  <cols>
    <col min="1" max="1" width="27.625" customWidth="1"/>
    <col min="2" max="3" width="10.625" customWidth="1"/>
    <col min="4" max="4" width="9.5" customWidth="1"/>
    <col min="5" max="6" width="9.75" customWidth="1"/>
    <col min="7" max="10" width="11.125" customWidth="1"/>
  </cols>
  <sheetData>
    <row r="1" spans="1:11" ht="46.5" customHeight="1" x14ac:dyDescent="0.3">
      <c r="A1" s="457" t="s">
        <v>242</v>
      </c>
      <c r="B1" s="457"/>
      <c r="C1" s="457"/>
      <c r="D1" s="457"/>
      <c r="E1" s="457"/>
      <c r="F1" s="457"/>
      <c r="G1" s="457"/>
      <c r="H1" s="457"/>
      <c r="I1" s="457"/>
      <c r="J1" s="457"/>
    </row>
    <row r="2" spans="1:11" ht="16.5" thickBot="1" x14ac:dyDescent="0.3">
      <c r="A2" s="454" t="s">
        <v>30</v>
      </c>
      <c r="B2" s="454"/>
      <c r="C2" s="454"/>
      <c r="D2" s="454"/>
      <c r="E2" s="454"/>
      <c r="F2" s="454"/>
      <c r="G2" s="454"/>
      <c r="H2" s="454"/>
      <c r="I2" s="454"/>
      <c r="J2" s="454"/>
      <c r="K2" s="15"/>
    </row>
    <row r="3" spans="1:11" ht="30.75" thickBot="1" x14ac:dyDescent="0.3">
      <c r="A3" s="71" t="s">
        <v>48</v>
      </c>
      <c r="B3" s="76" t="s">
        <v>49</v>
      </c>
      <c r="C3" s="76" t="s">
        <v>50</v>
      </c>
      <c r="D3" s="77" t="s">
        <v>51</v>
      </c>
      <c r="E3" s="77" t="s">
        <v>52</v>
      </c>
      <c r="F3" s="77" t="s">
        <v>53</v>
      </c>
      <c r="G3" s="78" t="s">
        <v>54</v>
      </c>
      <c r="H3" s="78" t="s">
        <v>55</v>
      </c>
      <c r="I3" s="78" t="s">
        <v>56</v>
      </c>
      <c r="J3" s="79" t="s">
        <v>57</v>
      </c>
    </row>
    <row r="4" spans="1:11" x14ac:dyDescent="0.25">
      <c r="A4" s="310" t="s">
        <v>295</v>
      </c>
      <c r="B4" s="311">
        <v>80</v>
      </c>
      <c r="C4" s="311">
        <v>104</v>
      </c>
      <c r="D4" s="311">
        <v>104</v>
      </c>
      <c r="E4" s="311">
        <v>104</v>
      </c>
      <c r="F4" s="311">
        <v>37</v>
      </c>
      <c r="G4" s="120">
        <f>IFERROR(C4/B4,0)</f>
        <v>1.3</v>
      </c>
      <c r="H4" s="120">
        <f>IFERROR(E4/D4,0)</f>
        <v>1</v>
      </c>
      <c r="I4" s="120">
        <f>IFERROR(F4/E4,0)</f>
        <v>0.35576923076923078</v>
      </c>
      <c r="J4" s="120">
        <f>IFERROR(F4/B4,0)</f>
        <v>0.46250000000000002</v>
      </c>
    </row>
    <row r="5" spans="1:11" x14ac:dyDescent="0.25">
      <c r="A5" s="310" t="s">
        <v>296</v>
      </c>
      <c r="B5" s="311">
        <v>30</v>
      </c>
      <c r="C5" s="311">
        <v>50</v>
      </c>
      <c r="D5" s="311">
        <v>50</v>
      </c>
      <c r="E5" s="311">
        <v>50</v>
      </c>
      <c r="F5" s="311">
        <v>19</v>
      </c>
      <c r="G5" s="121">
        <f>IFERROR(C5/B5,0)</f>
        <v>1.6666666666666667</v>
      </c>
      <c r="H5" s="121">
        <f t="shared" ref="H5:H27" si="0">IFERROR(E5/D5,0)</f>
        <v>1</v>
      </c>
      <c r="I5" s="121">
        <f t="shared" ref="I5:I27" si="1">IFERROR(F5/E5,0)</f>
        <v>0.38</v>
      </c>
      <c r="J5" s="121">
        <f t="shared" ref="J5:J27" si="2">IFERROR(F5/B5,0)</f>
        <v>0.6333333333333333</v>
      </c>
    </row>
    <row r="6" spans="1:11" x14ac:dyDescent="0.25">
      <c r="A6" s="310" t="s">
        <v>297</v>
      </c>
      <c r="B6" s="311">
        <v>65</v>
      </c>
      <c r="C6" s="311">
        <v>116</v>
      </c>
      <c r="D6" s="311">
        <v>116</v>
      </c>
      <c r="E6" s="311">
        <v>99</v>
      </c>
      <c r="F6" s="311">
        <v>58</v>
      </c>
      <c r="G6" s="121">
        <f t="shared" ref="G6:G31" si="3">IFERROR(C6/B6,0)</f>
        <v>1.7846153846153847</v>
      </c>
      <c r="H6" s="121">
        <f t="shared" si="0"/>
        <v>0.85344827586206895</v>
      </c>
      <c r="I6" s="121">
        <f t="shared" si="1"/>
        <v>0.58585858585858586</v>
      </c>
      <c r="J6" s="121">
        <f t="shared" si="2"/>
        <v>0.89230769230769236</v>
      </c>
    </row>
    <row r="7" spans="1:11" x14ac:dyDescent="0.25">
      <c r="A7" s="310" t="s">
        <v>298</v>
      </c>
      <c r="B7" s="311">
        <v>205</v>
      </c>
      <c r="C7" s="311">
        <v>480</v>
      </c>
      <c r="D7" s="311">
        <v>480</v>
      </c>
      <c r="E7" s="311">
        <v>346</v>
      </c>
      <c r="F7" s="311">
        <v>162</v>
      </c>
      <c r="G7" s="121">
        <f t="shared" si="3"/>
        <v>2.3414634146341462</v>
      </c>
      <c r="H7" s="121">
        <f t="shared" si="0"/>
        <v>0.72083333333333333</v>
      </c>
      <c r="I7" s="121">
        <f t="shared" si="1"/>
        <v>0.46820809248554912</v>
      </c>
      <c r="J7" s="121">
        <f t="shared" si="2"/>
        <v>0.79024390243902443</v>
      </c>
    </row>
    <row r="8" spans="1:11" x14ac:dyDescent="0.25">
      <c r="A8" s="310" t="s">
        <v>299</v>
      </c>
      <c r="B8" s="311">
        <v>45</v>
      </c>
      <c r="C8" s="311">
        <v>94.5</v>
      </c>
      <c r="D8" s="311">
        <v>94.5</v>
      </c>
      <c r="E8" s="311">
        <v>94.5</v>
      </c>
      <c r="F8" s="311">
        <v>45.5</v>
      </c>
      <c r="G8" s="121">
        <f t="shared" si="3"/>
        <v>2.1</v>
      </c>
      <c r="H8" s="121">
        <f t="shared" si="0"/>
        <v>1</v>
      </c>
      <c r="I8" s="121">
        <f t="shared" si="1"/>
        <v>0.48148148148148145</v>
      </c>
      <c r="J8" s="121">
        <f t="shared" si="2"/>
        <v>1.0111111111111111</v>
      </c>
    </row>
    <row r="9" spans="1:11" x14ac:dyDescent="0.25">
      <c r="A9" s="310" t="s">
        <v>300</v>
      </c>
      <c r="B9" s="311">
        <v>20</v>
      </c>
      <c r="C9" s="311">
        <v>7</v>
      </c>
      <c r="D9" s="311">
        <v>7</v>
      </c>
      <c r="E9" s="311">
        <v>7</v>
      </c>
      <c r="F9" s="311">
        <v>1</v>
      </c>
      <c r="G9" s="121">
        <f t="shared" si="3"/>
        <v>0.35</v>
      </c>
      <c r="H9" s="121">
        <f t="shared" si="0"/>
        <v>1</v>
      </c>
      <c r="I9" s="121">
        <f t="shared" si="1"/>
        <v>0.14285714285714285</v>
      </c>
      <c r="J9" s="121">
        <f t="shared" si="2"/>
        <v>0.05</v>
      </c>
    </row>
    <row r="10" spans="1:11" x14ac:dyDescent="0.25">
      <c r="A10" s="310" t="s">
        <v>301</v>
      </c>
      <c r="B10" s="311">
        <v>75</v>
      </c>
      <c r="C10" s="311">
        <v>107</v>
      </c>
      <c r="D10" s="311">
        <v>107</v>
      </c>
      <c r="E10" s="311">
        <v>100.5</v>
      </c>
      <c r="F10" s="311">
        <v>33.5</v>
      </c>
      <c r="G10" s="121">
        <f t="shared" si="3"/>
        <v>1.4266666666666667</v>
      </c>
      <c r="H10" s="121">
        <f t="shared" si="0"/>
        <v>0.93925233644859818</v>
      </c>
      <c r="I10" s="121">
        <f t="shared" si="1"/>
        <v>0.33333333333333331</v>
      </c>
      <c r="J10" s="121">
        <f t="shared" si="2"/>
        <v>0.44666666666666666</v>
      </c>
    </row>
    <row r="11" spans="1:11" x14ac:dyDescent="0.25">
      <c r="A11" s="310" t="s">
        <v>302</v>
      </c>
      <c r="B11" s="311">
        <v>120</v>
      </c>
      <c r="C11" s="311">
        <v>290</v>
      </c>
      <c r="D11" s="311">
        <v>290</v>
      </c>
      <c r="E11" s="311">
        <v>278</v>
      </c>
      <c r="F11" s="311">
        <v>155</v>
      </c>
      <c r="G11" s="121">
        <f t="shared" si="3"/>
        <v>2.4166666666666665</v>
      </c>
      <c r="H11" s="121">
        <f t="shared" si="0"/>
        <v>0.95862068965517244</v>
      </c>
      <c r="I11" s="121">
        <f t="shared" si="1"/>
        <v>0.55755395683453235</v>
      </c>
      <c r="J11" s="121">
        <f t="shared" si="2"/>
        <v>1.2916666666666667</v>
      </c>
    </row>
    <row r="12" spans="1:11" x14ac:dyDescent="0.25">
      <c r="A12" s="310" t="s">
        <v>303</v>
      </c>
      <c r="B12" s="311">
        <v>10</v>
      </c>
      <c r="C12" s="311">
        <v>21</v>
      </c>
      <c r="D12" s="311">
        <v>21</v>
      </c>
      <c r="E12" s="311">
        <v>21</v>
      </c>
      <c r="F12" s="311">
        <v>4</v>
      </c>
      <c r="G12" s="121">
        <f t="shared" si="3"/>
        <v>2.1</v>
      </c>
      <c r="H12" s="121">
        <f t="shared" si="0"/>
        <v>1</v>
      </c>
      <c r="I12" s="121">
        <f t="shared" si="1"/>
        <v>0.19047619047619047</v>
      </c>
      <c r="J12" s="121">
        <f t="shared" si="2"/>
        <v>0.4</v>
      </c>
    </row>
    <row r="13" spans="1:11" x14ac:dyDescent="0.25">
      <c r="A13" s="310" t="s">
        <v>304</v>
      </c>
      <c r="B13" s="311">
        <v>100</v>
      </c>
      <c r="C13" s="311">
        <v>277.5</v>
      </c>
      <c r="D13" s="311">
        <v>189.5</v>
      </c>
      <c r="E13" s="311">
        <v>151</v>
      </c>
      <c r="F13" s="311">
        <v>85.5</v>
      </c>
      <c r="G13" s="121">
        <f t="shared" si="3"/>
        <v>2.7749999999999999</v>
      </c>
      <c r="H13" s="121">
        <f t="shared" si="0"/>
        <v>0.79683377308707126</v>
      </c>
      <c r="I13" s="121">
        <f t="shared" si="1"/>
        <v>0.56622516556291391</v>
      </c>
      <c r="J13" s="121">
        <f t="shared" si="2"/>
        <v>0.85499999999999998</v>
      </c>
    </row>
    <row r="14" spans="1:11" x14ac:dyDescent="0.25">
      <c r="A14" s="310" t="s">
        <v>312</v>
      </c>
      <c r="B14" s="311">
        <v>70</v>
      </c>
      <c r="C14" s="311">
        <v>176</v>
      </c>
      <c r="D14" s="311">
        <v>176</v>
      </c>
      <c r="E14" s="311">
        <v>134</v>
      </c>
      <c r="F14" s="311">
        <v>62</v>
      </c>
      <c r="G14" s="121">
        <f t="shared" si="3"/>
        <v>2.5142857142857142</v>
      </c>
      <c r="H14" s="121">
        <f t="shared" si="0"/>
        <v>0.76136363636363635</v>
      </c>
      <c r="I14" s="121">
        <f t="shared" si="1"/>
        <v>0.46268656716417911</v>
      </c>
      <c r="J14" s="121">
        <f t="shared" si="2"/>
        <v>0.88571428571428568</v>
      </c>
    </row>
    <row r="15" spans="1:11" x14ac:dyDescent="0.25">
      <c r="A15" s="310" t="s">
        <v>305</v>
      </c>
      <c r="B15" s="311">
        <v>15</v>
      </c>
      <c r="C15" s="311">
        <v>42</v>
      </c>
      <c r="D15" s="311">
        <v>42</v>
      </c>
      <c r="E15" s="311">
        <v>42</v>
      </c>
      <c r="F15" s="311">
        <v>21.5</v>
      </c>
      <c r="G15" s="121">
        <f t="shared" si="3"/>
        <v>2.8</v>
      </c>
      <c r="H15" s="121">
        <f t="shared" si="0"/>
        <v>1</v>
      </c>
      <c r="I15" s="121">
        <f t="shared" si="1"/>
        <v>0.51190476190476186</v>
      </c>
      <c r="J15" s="121">
        <f t="shared" si="2"/>
        <v>1.4333333333333333</v>
      </c>
    </row>
    <row r="16" spans="1:11" x14ac:dyDescent="0.25">
      <c r="A16" s="310" t="s">
        <v>306</v>
      </c>
      <c r="B16" s="311">
        <v>50</v>
      </c>
      <c r="C16" s="311">
        <v>476</v>
      </c>
      <c r="D16" s="311">
        <v>476</v>
      </c>
      <c r="E16" s="311">
        <v>146</v>
      </c>
      <c r="F16" s="311">
        <v>74</v>
      </c>
      <c r="G16" s="121">
        <f t="shared" si="3"/>
        <v>9.52</v>
      </c>
      <c r="H16" s="121">
        <f t="shared" si="0"/>
        <v>0.30672268907563027</v>
      </c>
      <c r="I16" s="121">
        <f t="shared" si="1"/>
        <v>0.50684931506849318</v>
      </c>
      <c r="J16" s="121">
        <f t="shared" si="2"/>
        <v>1.48</v>
      </c>
    </row>
    <row r="17" spans="1:10" x14ac:dyDescent="0.25">
      <c r="A17" s="310" t="s">
        <v>307</v>
      </c>
      <c r="B17" s="311">
        <v>60</v>
      </c>
      <c r="C17" s="311">
        <v>84</v>
      </c>
      <c r="D17" s="311">
        <v>84</v>
      </c>
      <c r="E17" s="311">
        <v>84</v>
      </c>
      <c r="F17" s="311">
        <v>32</v>
      </c>
      <c r="G17" s="121">
        <f t="shared" si="3"/>
        <v>1.4</v>
      </c>
      <c r="H17" s="121">
        <f t="shared" si="0"/>
        <v>1</v>
      </c>
      <c r="I17" s="121">
        <f t="shared" si="1"/>
        <v>0.38095238095238093</v>
      </c>
      <c r="J17" s="121">
        <f t="shared" si="2"/>
        <v>0.53333333333333333</v>
      </c>
    </row>
    <row r="18" spans="1:10" x14ac:dyDescent="0.25">
      <c r="A18" s="310" t="s">
        <v>308</v>
      </c>
      <c r="B18" s="311">
        <v>1815</v>
      </c>
      <c r="C18" s="311">
        <v>1597</v>
      </c>
      <c r="D18" s="311">
        <v>1590</v>
      </c>
      <c r="E18" s="311">
        <v>1481</v>
      </c>
      <c r="F18" s="311">
        <v>654</v>
      </c>
      <c r="G18" s="121">
        <f t="shared" si="3"/>
        <v>0.8798898071625344</v>
      </c>
      <c r="H18" s="121">
        <f t="shared" si="0"/>
        <v>0.93144654088050316</v>
      </c>
      <c r="I18" s="121">
        <f t="shared" si="1"/>
        <v>0.4415935178933153</v>
      </c>
      <c r="J18" s="121">
        <f t="shared" si="2"/>
        <v>0.36033057851239669</v>
      </c>
    </row>
    <row r="19" spans="1:10" x14ac:dyDescent="0.25">
      <c r="A19" s="310" t="s">
        <v>309</v>
      </c>
      <c r="B19" s="311">
        <v>65</v>
      </c>
      <c r="C19" s="311">
        <v>166</v>
      </c>
      <c r="D19" s="311">
        <v>166</v>
      </c>
      <c r="E19" s="311">
        <v>166</v>
      </c>
      <c r="F19" s="311">
        <v>91</v>
      </c>
      <c r="G19" s="121">
        <f t="shared" si="3"/>
        <v>2.5538461538461537</v>
      </c>
      <c r="H19" s="121">
        <f t="shared" si="0"/>
        <v>1</v>
      </c>
      <c r="I19" s="121">
        <f t="shared" si="1"/>
        <v>0.54819277108433739</v>
      </c>
      <c r="J19" s="121">
        <f t="shared" si="2"/>
        <v>1.4</v>
      </c>
    </row>
    <row r="20" spans="1:10" x14ac:dyDescent="0.25">
      <c r="A20" s="310" t="s">
        <v>310</v>
      </c>
      <c r="B20" s="311">
        <v>30</v>
      </c>
      <c r="C20" s="311">
        <v>18</v>
      </c>
      <c r="D20" s="311">
        <v>18</v>
      </c>
      <c r="E20" s="311">
        <v>18</v>
      </c>
      <c r="F20" s="311">
        <v>5</v>
      </c>
      <c r="G20" s="121">
        <f t="shared" si="3"/>
        <v>0.6</v>
      </c>
      <c r="H20" s="121">
        <f t="shared" si="0"/>
        <v>1</v>
      </c>
      <c r="I20" s="121">
        <f t="shared" si="1"/>
        <v>0.27777777777777779</v>
      </c>
      <c r="J20" s="121">
        <f t="shared" si="2"/>
        <v>0.16666666666666666</v>
      </c>
    </row>
    <row r="21" spans="1:10" x14ac:dyDescent="0.25">
      <c r="A21" s="310" t="s">
        <v>311</v>
      </c>
      <c r="B21" s="311">
        <v>30</v>
      </c>
      <c r="C21" s="311">
        <v>74</v>
      </c>
      <c r="D21" s="311">
        <v>73</v>
      </c>
      <c r="E21" s="311">
        <v>73</v>
      </c>
      <c r="F21" s="311">
        <v>46</v>
      </c>
      <c r="G21" s="121">
        <f t="shared" si="3"/>
        <v>2.4666666666666668</v>
      </c>
      <c r="H21" s="121">
        <f t="shared" si="0"/>
        <v>1</v>
      </c>
      <c r="I21" s="121">
        <f t="shared" si="1"/>
        <v>0.63013698630136983</v>
      </c>
      <c r="J21" s="121">
        <f t="shared" si="2"/>
        <v>1.5333333333333334</v>
      </c>
    </row>
    <row r="22" spans="1:10" x14ac:dyDescent="0.25">
      <c r="A22" s="310" t="s">
        <v>313</v>
      </c>
      <c r="B22" s="311">
        <v>40</v>
      </c>
      <c r="C22" s="311">
        <v>82</v>
      </c>
      <c r="D22" s="311">
        <v>82</v>
      </c>
      <c r="E22" s="311">
        <v>68</v>
      </c>
      <c r="F22" s="311">
        <v>38</v>
      </c>
      <c r="G22" s="121">
        <f t="shared" si="3"/>
        <v>2.0499999999999998</v>
      </c>
      <c r="H22" s="121">
        <f t="shared" si="0"/>
        <v>0.82926829268292679</v>
      </c>
      <c r="I22" s="121">
        <f t="shared" si="1"/>
        <v>0.55882352941176472</v>
      </c>
      <c r="J22" s="121">
        <f t="shared" si="2"/>
        <v>0.95</v>
      </c>
    </row>
    <row r="23" spans="1:10" x14ac:dyDescent="0.25">
      <c r="A23" s="29"/>
      <c r="B23" s="30"/>
      <c r="C23" s="30"/>
      <c r="D23" s="30"/>
      <c r="E23" s="30"/>
      <c r="F23" s="30"/>
      <c r="G23" s="121">
        <f t="shared" si="3"/>
        <v>0</v>
      </c>
      <c r="H23" s="121">
        <f t="shared" si="0"/>
        <v>0</v>
      </c>
      <c r="I23" s="121">
        <f t="shared" si="1"/>
        <v>0</v>
      </c>
      <c r="J23" s="121">
        <f t="shared" si="2"/>
        <v>0</v>
      </c>
    </row>
    <row r="24" spans="1:10" x14ac:dyDescent="0.25">
      <c r="A24" s="29"/>
      <c r="B24" s="30"/>
      <c r="C24" s="30"/>
      <c r="D24" s="30"/>
      <c r="E24" s="30"/>
      <c r="F24" s="30"/>
      <c r="G24" s="121">
        <f t="shared" si="3"/>
        <v>0</v>
      </c>
      <c r="H24" s="121">
        <f t="shared" si="0"/>
        <v>0</v>
      </c>
      <c r="I24" s="121">
        <f t="shared" si="1"/>
        <v>0</v>
      </c>
      <c r="J24" s="121">
        <f t="shared" si="2"/>
        <v>0</v>
      </c>
    </row>
    <row r="25" spans="1:10" x14ac:dyDescent="0.25">
      <c r="A25" s="29"/>
      <c r="B25" s="30"/>
      <c r="C25" s="30"/>
      <c r="D25" s="30"/>
      <c r="E25" s="30"/>
      <c r="F25" s="30"/>
      <c r="G25" s="121">
        <f t="shared" si="3"/>
        <v>0</v>
      </c>
      <c r="H25" s="121">
        <f t="shared" si="0"/>
        <v>0</v>
      </c>
      <c r="I25" s="121">
        <f t="shared" si="1"/>
        <v>0</v>
      </c>
      <c r="J25" s="121">
        <f t="shared" si="2"/>
        <v>0</v>
      </c>
    </row>
    <row r="26" spans="1:10" x14ac:dyDescent="0.25">
      <c r="A26" s="29"/>
      <c r="B26" s="30"/>
      <c r="C26" s="30"/>
      <c r="D26" s="30"/>
      <c r="E26" s="30"/>
      <c r="F26" s="30"/>
      <c r="G26" s="121">
        <f t="shared" si="3"/>
        <v>0</v>
      </c>
      <c r="H26" s="121">
        <f t="shared" si="0"/>
        <v>0</v>
      </c>
      <c r="I26" s="121">
        <f t="shared" si="1"/>
        <v>0</v>
      </c>
      <c r="J26" s="121">
        <f t="shared" si="2"/>
        <v>0</v>
      </c>
    </row>
    <row r="27" spans="1:10" x14ac:dyDescent="0.25">
      <c r="A27" s="29"/>
      <c r="B27" s="30"/>
      <c r="C27" s="30"/>
      <c r="D27" s="30"/>
      <c r="E27" s="30"/>
      <c r="F27" s="30"/>
      <c r="G27" s="121">
        <f t="shared" si="3"/>
        <v>0</v>
      </c>
      <c r="H27" s="121">
        <f t="shared" si="0"/>
        <v>0</v>
      </c>
      <c r="I27" s="121">
        <f t="shared" si="1"/>
        <v>0</v>
      </c>
      <c r="J27" s="121">
        <f t="shared" si="2"/>
        <v>0</v>
      </c>
    </row>
    <row r="28" spans="1:10" x14ac:dyDescent="0.25">
      <c r="A28" s="29"/>
      <c r="B28" s="30"/>
      <c r="C28" s="30"/>
      <c r="D28" s="30"/>
      <c r="E28" s="30"/>
      <c r="F28" s="30"/>
      <c r="G28" s="121">
        <f t="shared" si="3"/>
        <v>0</v>
      </c>
      <c r="H28" s="121">
        <f t="shared" ref="H28:I31" si="4">IFERROR(E28/D28,0)</f>
        <v>0</v>
      </c>
      <c r="I28" s="121">
        <f t="shared" si="4"/>
        <v>0</v>
      </c>
      <c r="J28" s="121">
        <f>IFERROR(F28/B28,0)</f>
        <v>0</v>
      </c>
    </row>
    <row r="29" spans="1:10" x14ac:dyDescent="0.25">
      <c r="A29" s="29"/>
      <c r="B29" s="30"/>
      <c r="C29" s="30"/>
      <c r="D29" s="30"/>
      <c r="E29" s="30"/>
      <c r="F29" s="30"/>
      <c r="G29" s="121">
        <f t="shared" si="3"/>
        <v>0</v>
      </c>
      <c r="H29" s="121">
        <f t="shared" si="4"/>
        <v>0</v>
      </c>
      <c r="I29" s="121">
        <f t="shared" si="4"/>
        <v>0</v>
      </c>
      <c r="J29" s="121">
        <f>IFERROR(F29/B29,0)</f>
        <v>0</v>
      </c>
    </row>
    <row r="30" spans="1:10" x14ac:dyDescent="0.25">
      <c r="A30" s="32"/>
      <c r="B30" s="31"/>
      <c r="C30" s="31"/>
      <c r="D30" s="31"/>
      <c r="E30" s="31"/>
      <c r="F30" s="31"/>
      <c r="G30" s="121">
        <f t="shared" si="3"/>
        <v>0</v>
      </c>
      <c r="H30" s="121">
        <f t="shared" si="4"/>
        <v>0</v>
      </c>
      <c r="I30" s="121">
        <f t="shared" si="4"/>
        <v>0</v>
      </c>
      <c r="J30" s="121">
        <f>IFERROR(F30/B30,0)</f>
        <v>0</v>
      </c>
    </row>
    <row r="31" spans="1:10" x14ac:dyDescent="0.25">
      <c r="A31" s="119" t="s">
        <v>32</v>
      </c>
      <c r="B31" s="48">
        <f>+SUM(B4:B30)</f>
        <v>2925</v>
      </c>
      <c r="C31" s="48">
        <f>+SUM(C4:C30)</f>
        <v>4262</v>
      </c>
      <c r="D31" s="48">
        <f>+SUM(D4:D30)</f>
        <v>4166</v>
      </c>
      <c r="E31" s="48">
        <f>+SUM(E4:E30)</f>
        <v>3463</v>
      </c>
      <c r="F31" s="48">
        <f>+SUM(F4:F30)</f>
        <v>1624</v>
      </c>
      <c r="G31" s="121">
        <f t="shared" si="3"/>
        <v>1.4570940170940172</v>
      </c>
      <c r="H31" s="121">
        <f t="shared" si="4"/>
        <v>0.83125300048007678</v>
      </c>
      <c r="I31" s="121">
        <f t="shared" si="4"/>
        <v>0.46895755125613631</v>
      </c>
      <c r="J31" s="121">
        <f>IFERROR(F31/B31,0)</f>
        <v>0.55521367521367526</v>
      </c>
    </row>
    <row r="32" spans="1:10" x14ac:dyDescent="0.25">
      <c r="A32" s="33"/>
      <c r="B32" s="34"/>
      <c r="C32" s="34"/>
      <c r="D32" s="34"/>
      <c r="E32" s="34"/>
      <c r="F32" s="34"/>
      <c r="G32" s="34"/>
      <c r="H32" s="34"/>
      <c r="J32" s="34"/>
    </row>
    <row r="33" spans="1:10" ht="16.5" thickBot="1" x14ac:dyDescent="0.3">
      <c r="A33" s="455" t="s">
        <v>31</v>
      </c>
      <c r="B33" s="456"/>
      <c r="C33" s="456"/>
      <c r="D33" s="456"/>
      <c r="E33" s="456"/>
      <c r="F33" s="456"/>
      <c r="G33" s="456"/>
      <c r="H33" s="456"/>
      <c r="I33" s="456"/>
      <c r="J33" s="456"/>
    </row>
    <row r="34" spans="1:10" ht="32.25" thickBot="1" x14ac:dyDescent="0.3">
      <c r="A34" s="71" t="s">
        <v>48</v>
      </c>
      <c r="B34" s="72" t="s">
        <v>49</v>
      </c>
      <c r="C34" s="72" t="s">
        <v>50</v>
      </c>
      <c r="D34" s="73" t="s">
        <v>51</v>
      </c>
      <c r="E34" s="73" t="s">
        <v>52</v>
      </c>
      <c r="F34" s="73" t="s">
        <v>53</v>
      </c>
      <c r="G34" s="74" t="s">
        <v>54</v>
      </c>
      <c r="H34" s="74" t="s">
        <v>55</v>
      </c>
      <c r="I34" s="74" t="s">
        <v>56</v>
      </c>
      <c r="J34" s="75" t="s">
        <v>57</v>
      </c>
    </row>
    <row r="35" spans="1:10" x14ac:dyDescent="0.25">
      <c r="A35" s="310" t="s">
        <v>298</v>
      </c>
      <c r="B35" s="311">
        <v>20</v>
      </c>
      <c r="C35" s="311">
        <v>33</v>
      </c>
      <c r="D35" s="311">
        <v>33</v>
      </c>
      <c r="E35" s="311">
        <v>33</v>
      </c>
      <c r="F35" s="311">
        <v>18</v>
      </c>
      <c r="G35" s="120">
        <f>IFERROR(C35/B35,0)</f>
        <v>1.65</v>
      </c>
      <c r="H35" s="120">
        <f>IFERROR(E35/D35,0)</f>
        <v>1</v>
      </c>
      <c r="I35" s="120">
        <f>IFERROR(F35/E35,0)</f>
        <v>0.54545454545454541</v>
      </c>
      <c r="J35" s="120">
        <f>IFERROR(F35/B35,0)</f>
        <v>0.9</v>
      </c>
    </row>
    <row r="36" spans="1:10" x14ac:dyDescent="0.25">
      <c r="A36" s="310" t="s">
        <v>299</v>
      </c>
      <c r="B36" s="311">
        <v>20</v>
      </c>
      <c r="C36" s="311">
        <v>37</v>
      </c>
      <c r="D36" s="311">
        <v>37</v>
      </c>
      <c r="E36" s="311">
        <v>37</v>
      </c>
      <c r="F36" s="311">
        <v>25</v>
      </c>
      <c r="G36" s="121">
        <f t="shared" ref="G36:G50" si="5">IFERROR(C36/B36,0)</f>
        <v>1.85</v>
      </c>
      <c r="H36" s="121">
        <f t="shared" ref="H36:H50" si="6">IFERROR(E36/D36,0)</f>
        <v>1</v>
      </c>
      <c r="I36" s="121">
        <f t="shared" ref="I36:I50" si="7">IFERROR(F36/E36,0)</f>
        <v>0.67567567567567566</v>
      </c>
      <c r="J36" s="121">
        <f t="shared" ref="J36:J50" si="8">IFERROR(F36/B36,0)</f>
        <v>1.25</v>
      </c>
    </row>
    <row r="37" spans="1:10" x14ac:dyDescent="0.25">
      <c r="A37" s="310" t="s">
        <v>301</v>
      </c>
      <c r="B37" s="311">
        <v>20</v>
      </c>
      <c r="C37" s="311">
        <v>33</v>
      </c>
      <c r="D37" s="311">
        <v>33</v>
      </c>
      <c r="E37" s="311">
        <v>33</v>
      </c>
      <c r="F37" s="311">
        <v>19</v>
      </c>
      <c r="G37" s="121">
        <f t="shared" si="5"/>
        <v>1.65</v>
      </c>
      <c r="H37" s="121">
        <f t="shared" si="6"/>
        <v>1</v>
      </c>
      <c r="I37" s="121">
        <f t="shared" si="7"/>
        <v>0.5757575757575758</v>
      </c>
      <c r="J37" s="121">
        <f t="shared" si="8"/>
        <v>0.95</v>
      </c>
    </row>
    <row r="38" spans="1:10" x14ac:dyDescent="0.25">
      <c r="A38" s="310" t="s">
        <v>304</v>
      </c>
      <c r="B38" s="311">
        <v>40</v>
      </c>
      <c r="C38" s="311">
        <v>74</v>
      </c>
      <c r="D38" s="311">
        <v>74</v>
      </c>
      <c r="E38" s="311">
        <v>74</v>
      </c>
      <c r="F38" s="311">
        <v>36</v>
      </c>
      <c r="G38" s="121">
        <f t="shared" si="5"/>
        <v>1.85</v>
      </c>
      <c r="H38" s="121">
        <f t="shared" si="6"/>
        <v>1</v>
      </c>
      <c r="I38" s="121">
        <f t="shared" si="7"/>
        <v>0.48648648648648651</v>
      </c>
      <c r="J38" s="121">
        <f t="shared" si="8"/>
        <v>0.9</v>
      </c>
    </row>
    <row r="39" spans="1:10" x14ac:dyDescent="0.25">
      <c r="A39" s="310" t="s">
        <v>312</v>
      </c>
      <c r="B39" s="311">
        <v>40</v>
      </c>
      <c r="C39" s="311">
        <v>104</v>
      </c>
      <c r="D39" s="311">
        <v>104</v>
      </c>
      <c r="E39" s="311">
        <v>62</v>
      </c>
      <c r="F39" s="311">
        <v>43</v>
      </c>
      <c r="G39" s="121">
        <f t="shared" si="5"/>
        <v>2.6</v>
      </c>
      <c r="H39" s="121">
        <f t="shared" si="6"/>
        <v>0.59615384615384615</v>
      </c>
      <c r="I39" s="121">
        <f t="shared" si="7"/>
        <v>0.69354838709677424</v>
      </c>
      <c r="J39" s="121">
        <f t="shared" si="8"/>
        <v>1.075</v>
      </c>
    </row>
    <row r="40" spans="1:10" ht="19.5" customHeight="1" x14ac:dyDescent="0.25">
      <c r="A40" s="310" t="s">
        <v>307</v>
      </c>
      <c r="B40" s="311">
        <v>30</v>
      </c>
      <c r="C40" s="311">
        <v>30</v>
      </c>
      <c r="D40" s="311">
        <v>30</v>
      </c>
      <c r="E40" s="311">
        <v>30</v>
      </c>
      <c r="F40" s="311">
        <v>18</v>
      </c>
      <c r="G40" s="121">
        <f t="shared" si="5"/>
        <v>1</v>
      </c>
      <c r="H40" s="121">
        <f t="shared" si="6"/>
        <v>1</v>
      </c>
      <c r="I40" s="121">
        <f t="shared" si="7"/>
        <v>0.6</v>
      </c>
      <c r="J40" s="121">
        <f t="shared" si="8"/>
        <v>0.6</v>
      </c>
    </row>
    <row r="41" spans="1:10" ht="18" customHeight="1" x14ac:dyDescent="0.25">
      <c r="A41" s="310" t="s">
        <v>308</v>
      </c>
      <c r="B41" s="311">
        <v>115</v>
      </c>
      <c r="C41" s="311">
        <v>281</v>
      </c>
      <c r="D41" s="311">
        <v>279</v>
      </c>
      <c r="E41" s="311">
        <v>258</v>
      </c>
      <c r="F41" s="311">
        <v>141</v>
      </c>
      <c r="G41" s="121">
        <f t="shared" si="5"/>
        <v>2.4434782608695653</v>
      </c>
      <c r="H41" s="121">
        <f t="shared" si="6"/>
        <v>0.92473118279569888</v>
      </c>
      <c r="I41" s="121">
        <f t="shared" si="7"/>
        <v>0.54651162790697672</v>
      </c>
      <c r="J41" s="121">
        <f t="shared" si="8"/>
        <v>1.2260869565217392</v>
      </c>
    </row>
    <row r="42" spans="1:10" ht="17.25" customHeight="1" x14ac:dyDescent="0.25">
      <c r="A42" s="310"/>
      <c r="B42" s="311"/>
      <c r="C42" s="311"/>
      <c r="D42" s="311"/>
      <c r="E42" s="311"/>
      <c r="F42" s="311"/>
      <c r="G42" s="121">
        <f t="shared" si="5"/>
        <v>0</v>
      </c>
      <c r="H42" s="121">
        <f t="shared" si="6"/>
        <v>0</v>
      </c>
      <c r="I42" s="121">
        <f t="shared" si="7"/>
        <v>0</v>
      </c>
      <c r="J42" s="121">
        <f t="shared" si="8"/>
        <v>0</v>
      </c>
    </row>
    <row r="43" spans="1:10" ht="17.25" customHeight="1" x14ac:dyDescent="0.25">
      <c r="A43" s="310"/>
      <c r="B43" s="311"/>
      <c r="C43" s="311"/>
      <c r="D43" s="311"/>
      <c r="E43" s="311"/>
      <c r="F43" s="311"/>
      <c r="G43" s="121">
        <f t="shared" si="5"/>
        <v>0</v>
      </c>
      <c r="H43" s="121">
        <f t="shared" si="6"/>
        <v>0</v>
      </c>
      <c r="I43" s="121">
        <f t="shared" si="7"/>
        <v>0</v>
      </c>
      <c r="J43" s="121">
        <f t="shared" si="8"/>
        <v>0</v>
      </c>
    </row>
    <row r="44" spans="1:10" x14ac:dyDescent="0.25">
      <c r="A44" s="18"/>
      <c r="B44" s="39"/>
      <c r="C44" s="39"/>
      <c r="D44" s="51"/>
      <c r="E44" s="51"/>
      <c r="F44" s="51"/>
      <c r="G44" s="121">
        <f t="shared" si="5"/>
        <v>0</v>
      </c>
      <c r="H44" s="121">
        <f t="shared" si="6"/>
        <v>0</v>
      </c>
      <c r="I44" s="121">
        <f t="shared" si="7"/>
        <v>0</v>
      </c>
      <c r="J44" s="121">
        <f t="shared" si="8"/>
        <v>0</v>
      </c>
    </row>
    <row r="45" spans="1:10" x14ac:dyDescent="0.25">
      <c r="A45" s="18"/>
      <c r="B45" s="2"/>
      <c r="C45" s="2"/>
      <c r="D45" s="2"/>
      <c r="E45" s="2"/>
      <c r="F45" s="2"/>
      <c r="G45" s="121">
        <f t="shared" si="5"/>
        <v>0</v>
      </c>
      <c r="H45" s="121">
        <f t="shared" si="6"/>
        <v>0</v>
      </c>
      <c r="I45" s="121">
        <f t="shared" si="7"/>
        <v>0</v>
      </c>
      <c r="J45" s="121">
        <f t="shared" si="8"/>
        <v>0</v>
      </c>
    </row>
    <row r="46" spans="1:10" x14ac:dyDescent="0.25">
      <c r="A46" s="18"/>
      <c r="B46" s="2"/>
      <c r="C46" s="2"/>
      <c r="D46" s="2"/>
      <c r="E46" s="2"/>
      <c r="F46" s="2"/>
      <c r="G46" s="121">
        <f t="shared" si="5"/>
        <v>0</v>
      </c>
      <c r="H46" s="121">
        <f t="shared" si="6"/>
        <v>0</v>
      </c>
      <c r="I46" s="121">
        <f t="shared" si="7"/>
        <v>0</v>
      </c>
      <c r="J46" s="121">
        <f t="shared" si="8"/>
        <v>0</v>
      </c>
    </row>
    <row r="47" spans="1:10" x14ac:dyDescent="0.25">
      <c r="A47" s="18"/>
      <c r="B47" s="2"/>
      <c r="C47" s="2"/>
      <c r="D47" s="2"/>
      <c r="E47" s="2"/>
      <c r="F47" s="2"/>
      <c r="G47" s="121">
        <f t="shared" si="5"/>
        <v>0</v>
      </c>
      <c r="H47" s="121">
        <f t="shared" si="6"/>
        <v>0</v>
      </c>
      <c r="I47" s="121">
        <f t="shared" si="7"/>
        <v>0</v>
      </c>
      <c r="J47" s="121">
        <f t="shared" si="8"/>
        <v>0</v>
      </c>
    </row>
    <row r="48" spans="1:10" x14ac:dyDescent="0.25">
      <c r="A48" s="18"/>
      <c r="B48" s="2"/>
      <c r="C48" s="2"/>
      <c r="D48" s="2"/>
      <c r="E48" s="2"/>
      <c r="F48" s="2"/>
      <c r="G48" s="121">
        <f t="shared" si="5"/>
        <v>0</v>
      </c>
      <c r="H48" s="121">
        <f t="shared" si="6"/>
        <v>0</v>
      </c>
      <c r="I48" s="121">
        <f t="shared" si="7"/>
        <v>0</v>
      </c>
      <c r="J48" s="121">
        <f t="shared" si="8"/>
        <v>0</v>
      </c>
    </row>
    <row r="49" spans="1:10" ht="18.75" customHeight="1" x14ac:dyDescent="0.25">
      <c r="A49" s="18"/>
      <c r="B49" s="2"/>
      <c r="C49" s="2"/>
      <c r="D49" s="2"/>
      <c r="E49" s="2"/>
      <c r="F49" s="2"/>
      <c r="G49" s="121">
        <f t="shared" si="5"/>
        <v>0</v>
      </c>
      <c r="H49" s="121">
        <f t="shared" si="6"/>
        <v>0</v>
      </c>
      <c r="I49" s="121">
        <f t="shared" si="7"/>
        <v>0</v>
      </c>
      <c r="J49" s="121">
        <f t="shared" si="8"/>
        <v>0</v>
      </c>
    </row>
    <row r="50" spans="1:10" ht="17.25" customHeight="1" x14ac:dyDescent="0.25">
      <c r="A50" s="18"/>
      <c r="B50" s="2"/>
      <c r="C50" s="2"/>
      <c r="D50" s="2"/>
      <c r="E50" s="2"/>
      <c r="F50" s="2"/>
      <c r="G50" s="121">
        <f t="shared" si="5"/>
        <v>0</v>
      </c>
      <c r="H50" s="121">
        <f t="shared" si="6"/>
        <v>0</v>
      </c>
      <c r="I50" s="121">
        <f t="shared" si="7"/>
        <v>0</v>
      </c>
      <c r="J50" s="121">
        <f t="shared" si="8"/>
        <v>0</v>
      </c>
    </row>
    <row r="51" spans="1:10" ht="18" customHeight="1" x14ac:dyDescent="0.25">
      <c r="A51" s="18"/>
      <c r="B51" s="2"/>
      <c r="C51" s="2"/>
      <c r="D51" s="2"/>
      <c r="E51" s="2"/>
      <c r="F51" s="2"/>
      <c r="G51" s="121">
        <f>IFERROR(C51/B51,0)</f>
        <v>0</v>
      </c>
      <c r="H51" s="121">
        <f>IFERROR(E51/D51,0)</f>
        <v>0</v>
      </c>
      <c r="I51" s="121">
        <f>IFERROR(F51/E51,0)</f>
        <v>0</v>
      </c>
      <c r="J51" s="121">
        <f>IFERROR(F51/B51,0)</f>
        <v>0</v>
      </c>
    </row>
    <row r="52" spans="1:10" ht="16.5" customHeight="1" x14ac:dyDescent="0.25">
      <c r="A52" s="18"/>
      <c r="B52" s="2"/>
      <c r="C52" s="2"/>
      <c r="D52" s="2"/>
      <c r="E52" s="2"/>
      <c r="F52" s="2"/>
      <c r="G52" s="121">
        <f t="shared" ref="G52:G62" si="9">IFERROR(C52/B52,0)</f>
        <v>0</v>
      </c>
      <c r="H52" s="121">
        <f t="shared" ref="H52:H62" si="10">IFERROR(E52/D52,0)</f>
        <v>0</v>
      </c>
      <c r="I52" s="121">
        <f t="shared" ref="I52:I62" si="11">IFERROR(F52/E52,0)</f>
        <v>0</v>
      </c>
      <c r="J52" s="121">
        <f t="shared" ref="J52:J62" si="12">IFERROR(F52/B52,0)</f>
        <v>0</v>
      </c>
    </row>
    <row r="53" spans="1:10" x14ac:dyDescent="0.25">
      <c r="A53" s="18"/>
      <c r="B53" s="2"/>
      <c r="C53" s="2"/>
      <c r="D53" s="2"/>
      <c r="E53" s="2"/>
      <c r="F53" s="2"/>
      <c r="G53" s="121">
        <f t="shared" si="9"/>
        <v>0</v>
      </c>
      <c r="H53" s="121">
        <f t="shared" si="10"/>
        <v>0</v>
      </c>
      <c r="I53" s="121">
        <f t="shared" si="11"/>
        <v>0</v>
      </c>
      <c r="J53" s="121">
        <f t="shared" si="12"/>
        <v>0</v>
      </c>
    </row>
    <row r="54" spans="1:10" ht="19.5" customHeight="1" x14ac:dyDescent="0.25">
      <c r="A54" s="18"/>
      <c r="B54" s="2"/>
      <c r="C54" s="2"/>
      <c r="D54" s="2"/>
      <c r="E54" s="2"/>
      <c r="F54" s="2"/>
      <c r="G54" s="121">
        <f t="shared" si="9"/>
        <v>0</v>
      </c>
      <c r="H54" s="121">
        <f t="shared" si="10"/>
        <v>0</v>
      </c>
      <c r="I54" s="121">
        <f t="shared" si="11"/>
        <v>0</v>
      </c>
      <c r="J54" s="121">
        <f t="shared" si="12"/>
        <v>0</v>
      </c>
    </row>
    <row r="55" spans="1:10" ht="18.75" customHeight="1" x14ac:dyDescent="0.25">
      <c r="A55" s="18"/>
      <c r="B55" s="2"/>
      <c r="C55" s="2"/>
      <c r="D55" s="2"/>
      <c r="E55" s="2"/>
      <c r="F55" s="2"/>
      <c r="G55" s="121">
        <f t="shared" si="9"/>
        <v>0</v>
      </c>
      <c r="H55" s="121">
        <f t="shared" si="10"/>
        <v>0</v>
      </c>
      <c r="I55" s="121">
        <f t="shared" si="11"/>
        <v>0</v>
      </c>
      <c r="J55" s="121">
        <f t="shared" si="12"/>
        <v>0</v>
      </c>
    </row>
    <row r="56" spans="1:10" ht="17.25" customHeight="1" x14ac:dyDescent="0.25">
      <c r="A56" s="18"/>
      <c r="B56" s="2"/>
      <c r="C56" s="2"/>
      <c r="D56" s="2"/>
      <c r="E56" s="2"/>
      <c r="F56" s="2"/>
      <c r="G56" s="121">
        <f t="shared" si="9"/>
        <v>0</v>
      </c>
      <c r="H56" s="121">
        <f t="shared" si="10"/>
        <v>0</v>
      </c>
      <c r="I56" s="121">
        <f t="shared" si="11"/>
        <v>0</v>
      </c>
      <c r="J56" s="121">
        <f t="shared" si="12"/>
        <v>0</v>
      </c>
    </row>
    <row r="57" spans="1:10" ht="16.5" customHeight="1" x14ac:dyDescent="0.25">
      <c r="A57" s="18"/>
      <c r="B57" s="2"/>
      <c r="C57" s="2"/>
      <c r="D57" s="2"/>
      <c r="E57" s="2"/>
      <c r="F57" s="2"/>
      <c r="G57" s="121">
        <f t="shared" si="9"/>
        <v>0</v>
      </c>
      <c r="H57" s="121">
        <f t="shared" si="10"/>
        <v>0</v>
      </c>
      <c r="I57" s="121">
        <f t="shared" si="11"/>
        <v>0</v>
      </c>
      <c r="J57" s="121">
        <f t="shared" si="12"/>
        <v>0</v>
      </c>
    </row>
    <row r="58" spans="1:10" ht="17.25" customHeight="1" x14ac:dyDescent="0.25">
      <c r="A58" s="18"/>
      <c r="B58" s="2"/>
      <c r="C58" s="2"/>
      <c r="D58" s="2"/>
      <c r="E58" s="2"/>
      <c r="F58" s="2"/>
      <c r="G58" s="121">
        <f t="shared" si="9"/>
        <v>0</v>
      </c>
      <c r="H58" s="121">
        <f t="shared" si="10"/>
        <v>0</v>
      </c>
      <c r="I58" s="121">
        <f t="shared" si="11"/>
        <v>0</v>
      </c>
      <c r="J58" s="121">
        <f t="shared" si="12"/>
        <v>0</v>
      </c>
    </row>
    <row r="59" spans="1:10" x14ac:dyDescent="0.25">
      <c r="A59" s="18"/>
      <c r="B59" s="2"/>
      <c r="C59" s="2"/>
      <c r="D59" s="2"/>
      <c r="E59" s="2"/>
      <c r="F59" s="2"/>
      <c r="G59" s="121">
        <f t="shared" si="9"/>
        <v>0</v>
      </c>
      <c r="H59" s="121">
        <f t="shared" si="10"/>
        <v>0</v>
      </c>
      <c r="I59" s="121">
        <f t="shared" si="11"/>
        <v>0</v>
      </c>
      <c r="J59" s="121">
        <f t="shared" si="12"/>
        <v>0</v>
      </c>
    </row>
    <row r="60" spans="1:10" x14ac:dyDescent="0.25">
      <c r="A60" s="18"/>
      <c r="B60" s="2"/>
      <c r="C60" s="2"/>
      <c r="D60" s="2"/>
      <c r="E60" s="2"/>
      <c r="F60" s="2"/>
      <c r="G60" s="121">
        <f t="shared" si="9"/>
        <v>0</v>
      </c>
      <c r="H60" s="121">
        <f t="shared" si="10"/>
        <v>0</v>
      </c>
      <c r="I60" s="121">
        <f t="shared" si="11"/>
        <v>0</v>
      </c>
      <c r="J60" s="121">
        <f t="shared" si="12"/>
        <v>0</v>
      </c>
    </row>
    <row r="61" spans="1:10" x14ac:dyDescent="0.25">
      <c r="A61" s="39"/>
      <c r="B61" s="51"/>
      <c r="C61" s="51"/>
      <c r="D61" s="51"/>
      <c r="E61" s="51"/>
      <c r="F61" s="51"/>
      <c r="G61" s="121">
        <f t="shared" si="9"/>
        <v>0</v>
      </c>
      <c r="H61" s="121">
        <f t="shared" si="10"/>
        <v>0</v>
      </c>
      <c r="I61" s="121">
        <f t="shared" si="11"/>
        <v>0</v>
      </c>
      <c r="J61" s="121">
        <f t="shared" si="12"/>
        <v>0</v>
      </c>
    </row>
    <row r="62" spans="1:10" ht="17.25" customHeight="1" x14ac:dyDescent="0.25">
      <c r="A62" s="119" t="s">
        <v>32</v>
      </c>
      <c r="B62" s="48">
        <f>+SUM(B35:B61)</f>
        <v>285</v>
      </c>
      <c r="C62" s="48">
        <f>+SUM(C35:C61)</f>
        <v>592</v>
      </c>
      <c r="D62" s="48">
        <f>+SUM(D35:D61)</f>
        <v>590</v>
      </c>
      <c r="E62" s="48">
        <f>+SUM(E35:E61)</f>
        <v>527</v>
      </c>
      <c r="F62" s="48">
        <f>+SUM(F35:F61)</f>
        <v>300</v>
      </c>
      <c r="G62" s="121">
        <f t="shared" si="9"/>
        <v>2.0771929824561401</v>
      </c>
      <c r="H62" s="121">
        <f t="shared" si="10"/>
        <v>0.89322033898305087</v>
      </c>
      <c r="I62" s="121">
        <f t="shared" si="11"/>
        <v>0.56925996204933582</v>
      </c>
      <c r="J62" s="121">
        <f t="shared" si="12"/>
        <v>1.0526315789473684</v>
      </c>
    </row>
    <row r="64" spans="1:10" ht="16.5" thickBot="1" x14ac:dyDescent="0.3">
      <c r="A64" s="112" t="s">
        <v>58</v>
      </c>
      <c r="B64" s="6"/>
      <c r="C64" s="6"/>
      <c r="D64" s="6"/>
      <c r="E64" s="6"/>
    </row>
    <row r="65" spans="1:9" ht="63.75" thickBot="1" x14ac:dyDescent="0.3">
      <c r="A65" s="81" t="s">
        <v>48</v>
      </c>
      <c r="B65" s="82" t="s">
        <v>50</v>
      </c>
      <c r="C65" s="83" t="s">
        <v>51</v>
      </c>
      <c r="D65" s="83" t="s">
        <v>52</v>
      </c>
      <c r="E65" s="83" t="s">
        <v>53</v>
      </c>
      <c r="F65" s="84" t="s">
        <v>59</v>
      </c>
      <c r="G65" s="84" t="s">
        <v>60</v>
      </c>
      <c r="H65" s="84" t="s">
        <v>61</v>
      </c>
      <c r="I65" s="85" t="s">
        <v>62</v>
      </c>
    </row>
    <row r="66" spans="1:9" x14ac:dyDescent="0.25">
      <c r="A66" s="310" t="s">
        <v>295</v>
      </c>
      <c r="B66" s="311">
        <v>17</v>
      </c>
      <c r="C66" s="311">
        <v>17</v>
      </c>
      <c r="D66" s="311">
        <v>17</v>
      </c>
      <c r="E66" s="311">
        <v>7</v>
      </c>
      <c r="F66" s="122">
        <f>+IFERROR(B66/(C4+C35),0)*100</f>
        <v>12.408759124087592</v>
      </c>
      <c r="G66" s="122">
        <f>+IFERROR(C66/(D4+D35),0)*100</f>
        <v>12.408759124087592</v>
      </c>
      <c r="H66" s="122">
        <f>+IFERROR(D66/(E4+E35),0)*100</f>
        <v>12.408759124087592</v>
      </c>
      <c r="I66" s="122">
        <f>+IFERROR(E66/(F4+F35),0)*100</f>
        <v>12.727272727272727</v>
      </c>
    </row>
    <row r="67" spans="1:9" x14ac:dyDescent="0.25">
      <c r="A67" s="310" t="s">
        <v>296</v>
      </c>
      <c r="B67" s="311">
        <v>12</v>
      </c>
      <c r="C67" s="311">
        <v>12</v>
      </c>
      <c r="D67" s="311">
        <v>12</v>
      </c>
      <c r="E67" s="311">
        <v>3</v>
      </c>
      <c r="F67" s="123">
        <f t="shared" ref="F67:F76" si="13">+IFERROR(B67/(C5+C36),0)*100</f>
        <v>13.793103448275861</v>
      </c>
      <c r="G67" s="123">
        <f t="shared" ref="G67:G76" si="14">+IFERROR(C67/(D5+D36),0)*100</f>
        <v>13.793103448275861</v>
      </c>
      <c r="H67" s="123">
        <f t="shared" ref="H67:H77" si="15">+IFERROR(D67/(E5+E36),0)*100</f>
        <v>13.793103448275861</v>
      </c>
      <c r="I67" s="123">
        <f t="shared" ref="I67:I77" si="16">+IFERROR(E67/(F5+F36),0)*100</f>
        <v>6.8181818181818175</v>
      </c>
    </row>
    <row r="68" spans="1:9" x14ac:dyDescent="0.25">
      <c r="A68" s="310" t="s">
        <v>297</v>
      </c>
      <c r="B68" s="311">
        <v>29</v>
      </c>
      <c r="C68" s="311">
        <v>29</v>
      </c>
      <c r="D68" s="311">
        <v>22</v>
      </c>
      <c r="E68" s="311">
        <v>9</v>
      </c>
      <c r="F68" s="123">
        <f t="shared" si="13"/>
        <v>19.463087248322147</v>
      </c>
      <c r="G68" s="123">
        <f t="shared" si="14"/>
        <v>19.463087248322147</v>
      </c>
      <c r="H68" s="123">
        <f t="shared" si="15"/>
        <v>16.666666666666664</v>
      </c>
      <c r="I68" s="123">
        <f t="shared" si="16"/>
        <v>11.688311688311687</v>
      </c>
    </row>
    <row r="69" spans="1:9" x14ac:dyDescent="0.25">
      <c r="A69" s="310" t="s">
        <v>298</v>
      </c>
      <c r="B69" s="311">
        <v>152</v>
      </c>
      <c r="C69" s="311">
        <v>152</v>
      </c>
      <c r="D69" s="311">
        <v>106</v>
      </c>
      <c r="E69" s="311">
        <v>54</v>
      </c>
      <c r="F69" s="123">
        <f t="shared" si="13"/>
        <v>27.436823104693143</v>
      </c>
      <c r="G69" s="123">
        <f t="shared" si="14"/>
        <v>27.436823104693143</v>
      </c>
      <c r="H69" s="123">
        <f t="shared" si="15"/>
        <v>25.238095238095237</v>
      </c>
      <c r="I69" s="123">
        <f t="shared" si="16"/>
        <v>27.27272727272727</v>
      </c>
    </row>
    <row r="70" spans="1:9" x14ac:dyDescent="0.25">
      <c r="A70" s="310" t="s">
        <v>299</v>
      </c>
      <c r="B70" s="311">
        <v>40</v>
      </c>
      <c r="C70" s="311">
        <v>40</v>
      </c>
      <c r="D70" s="311">
        <v>40</v>
      </c>
      <c r="E70" s="311">
        <v>21</v>
      </c>
      <c r="F70" s="123">
        <f t="shared" si="13"/>
        <v>20.151133501259448</v>
      </c>
      <c r="G70" s="123">
        <f t="shared" si="14"/>
        <v>20.151133501259448</v>
      </c>
      <c r="H70" s="123">
        <f t="shared" si="15"/>
        <v>25.559105431309902</v>
      </c>
      <c r="I70" s="123">
        <f t="shared" si="16"/>
        <v>23.728813559322035</v>
      </c>
    </row>
    <row r="71" spans="1:9" x14ac:dyDescent="0.25">
      <c r="A71" s="310" t="s">
        <v>300</v>
      </c>
      <c r="B71" s="311">
        <v>3</v>
      </c>
      <c r="C71" s="311">
        <v>3</v>
      </c>
      <c r="D71" s="311">
        <v>3</v>
      </c>
      <c r="E71" s="311">
        <v>0</v>
      </c>
      <c r="F71" s="123">
        <f t="shared" si="13"/>
        <v>8.1081081081081088</v>
      </c>
      <c r="G71" s="123">
        <f t="shared" si="14"/>
        <v>8.1081081081081088</v>
      </c>
      <c r="H71" s="123">
        <f t="shared" si="15"/>
        <v>8.1081081081081088</v>
      </c>
      <c r="I71" s="123">
        <f t="shared" si="16"/>
        <v>0</v>
      </c>
    </row>
    <row r="72" spans="1:9" x14ac:dyDescent="0.25">
      <c r="A72" s="310" t="s">
        <v>301</v>
      </c>
      <c r="B72" s="311">
        <v>19.5</v>
      </c>
      <c r="C72" s="311">
        <v>19.5</v>
      </c>
      <c r="D72" s="311">
        <v>19</v>
      </c>
      <c r="E72" s="311">
        <v>6</v>
      </c>
      <c r="F72" s="123">
        <f t="shared" si="13"/>
        <v>5.0257731958762886</v>
      </c>
      <c r="G72" s="123">
        <f t="shared" si="14"/>
        <v>5.0518134715025909</v>
      </c>
      <c r="H72" s="123">
        <f t="shared" si="15"/>
        <v>5.2998605299860531</v>
      </c>
      <c r="I72" s="123">
        <f t="shared" si="16"/>
        <v>3.4383954154727796</v>
      </c>
    </row>
    <row r="73" spans="1:9" x14ac:dyDescent="0.25">
      <c r="A73" s="310" t="s">
        <v>302</v>
      </c>
      <c r="B73" s="311">
        <v>104</v>
      </c>
      <c r="C73" s="311">
        <v>104</v>
      </c>
      <c r="D73" s="311">
        <v>96</v>
      </c>
      <c r="E73" s="311">
        <v>36</v>
      </c>
      <c r="F73" s="123">
        <f t="shared" si="13"/>
        <v>35.862068965517238</v>
      </c>
      <c r="G73" s="123">
        <f t="shared" si="14"/>
        <v>35.862068965517238</v>
      </c>
      <c r="H73" s="123">
        <f t="shared" si="15"/>
        <v>34.532374100719423</v>
      </c>
      <c r="I73" s="123">
        <f t="shared" si="16"/>
        <v>23.225806451612904</v>
      </c>
    </row>
    <row r="74" spans="1:9" x14ac:dyDescent="0.25">
      <c r="A74" s="310" t="s">
        <v>303</v>
      </c>
      <c r="B74" s="311">
        <v>8</v>
      </c>
      <c r="C74" s="311">
        <v>8</v>
      </c>
      <c r="D74" s="311">
        <v>8</v>
      </c>
      <c r="E74" s="311">
        <v>1</v>
      </c>
      <c r="F74" s="123">
        <f t="shared" si="13"/>
        <v>38.095238095238095</v>
      </c>
      <c r="G74" s="123">
        <f t="shared" si="14"/>
        <v>38.095238095238095</v>
      </c>
      <c r="H74" s="123">
        <f t="shared" si="15"/>
        <v>38.095238095238095</v>
      </c>
      <c r="I74" s="123">
        <f t="shared" si="16"/>
        <v>25</v>
      </c>
    </row>
    <row r="75" spans="1:9" x14ac:dyDescent="0.25">
      <c r="A75" s="310" t="s">
        <v>304</v>
      </c>
      <c r="B75" s="311">
        <v>82.5</v>
      </c>
      <c r="C75" s="311">
        <v>34.5</v>
      </c>
      <c r="D75" s="311">
        <v>22</v>
      </c>
      <c r="E75" s="311">
        <v>12</v>
      </c>
      <c r="F75" s="123">
        <f t="shared" si="13"/>
        <v>29.72972972972973</v>
      </c>
      <c r="G75" s="123">
        <f t="shared" si="14"/>
        <v>18.20580474934037</v>
      </c>
      <c r="H75" s="123">
        <f t="shared" si="15"/>
        <v>14.569536423841059</v>
      </c>
      <c r="I75" s="123">
        <f t="shared" si="16"/>
        <v>14.035087719298245</v>
      </c>
    </row>
    <row r="76" spans="1:9" x14ac:dyDescent="0.25">
      <c r="A76" s="310" t="s">
        <v>312</v>
      </c>
      <c r="B76" s="311">
        <v>21</v>
      </c>
      <c r="C76" s="311">
        <v>21</v>
      </c>
      <c r="D76" s="311">
        <v>4</v>
      </c>
      <c r="E76" s="311">
        <v>2</v>
      </c>
      <c r="F76" s="123">
        <f t="shared" si="13"/>
        <v>11.931818181818182</v>
      </c>
      <c r="G76" s="123">
        <f t="shared" si="14"/>
        <v>11.931818181818182</v>
      </c>
      <c r="H76" s="123">
        <f t="shared" si="15"/>
        <v>2.9850746268656714</v>
      </c>
      <c r="I76" s="123">
        <f t="shared" si="16"/>
        <v>3.225806451612903</v>
      </c>
    </row>
    <row r="77" spans="1:9" x14ac:dyDescent="0.25">
      <c r="A77" s="310" t="s">
        <v>305</v>
      </c>
      <c r="B77" s="311">
        <v>18</v>
      </c>
      <c r="C77" s="311">
        <v>18</v>
      </c>
      <c r="D77" s="311">
        <v>18</v>
      </c>
      <c r="E77" s="311">
        <v>11</v>
      </c>
      <c r="F77" s="123">
        <f t="shared" ref="F77:G87" si="17">+IFERROR(B77/(C15+C46),0)*100</f>
        <v>42.857142857142854</v>
      </c>
      <c r="G77" s="123">
        <f t="shared" si="17"/>
        <v>42.857142857142854</v>
      </c>
      <c r="H77" s="123">
        <f t="shared" si="15"/>
        <v>42.857142857142854</v>
      </c>
      <c r="I77" s="123">
        <f t="shared" si="16"/>
        <v>51.162790697674424</v>
      </c>
    </row>
    <row r="78" spans="1:9" x14ac:dyDescent="0.25">
      <c r="A78" s="310" t="s">
        <v>306</v>
      </c>
      <c r="B78" s="311">
        <v>44</v>
      </c>
      <c r="C78" s="311">
        <v>44</v>
      </c>
      <c r="D78" s="311">
        <v>2</v>
      </c>
      <c r="E78" s="311">
        <v>1</v>
      </c>
      <c r="F78" s="123">
        <f t="shared" si="17"/>
        <v>9.2436974789915975</v>
      </c>
      <c r="G78" s="123">
        <f t="shared" si="17"/>
        <v>9.2436974789915975</v>
      </c>
      <c r="H78" s="123">
        <f t="shared" ref="H78:H93" si="18">+IFERROR(D78/(E16+E47),0)*100</f>
        <v>1.3698630136986301</v>
      </c>
      <c r="I78" s="123">
        <f t="shared" ref="I78:I93" si="19">+IFERROR(E78/(F16+F47),0)*100</f>
        <v>1.3513513513513513</v>
      </c>
    </row>
    <row r="79" spans="1:9" x14ac:dyDescent="0.25">
      <c r="A79" s="310" t="s">
        <v>307</v>
      </c>
      <c r="B79" s="311">
        <v>5</v>
      </c>
      <c r="C79" s="311">
        <v>5</v>
      </c>
      <c r="D79" s="311">
        <v>5</v>
      </c>
      <c r="E79" s="311">
        <v>2</v>
      </c>
      <c r="F79" s="123">
        <f t="shared" si="17"/>
        <v>5.9523809523809517</v>
      </c>
      <c r="G79" s="123">
        <f t="shared" si="17"/>
        <v>5.9523809523809517</v>
      </c>
      <c r="H79" s="123">
        <f t="shared" si="18"/>
        <v>5.9523809523809517</v>
      </c>
      <c r="I79" s="123">
        <f t="shared" si="19"/>
        <v>6.25</v>
      </c>
    </row>
    <row r="80" spans="1:9" x14ac:dyDescent="0.25">
      <c r="A80" s="310" t="s">
        <v>308</v>
      </c>
      <c r="B80" s="311">
        <v>181</v>
      </c>
      <c r="C80" s="311">
        <v>180</v>
      </c>
      <c r="D80" s="311">
        <v>167</v>
      </c>
      <c r="E80" s="311">
        <v>55</v>
      </c>
      <c r="F80" s="123">
        <f t="shared" si="17"/>
        <v>11.333750782717596</v>
      </c>
      <c r="G80" s="123">
        <f t="shared" si="17"/>
        <v>11.320754716981133</v>
      </c>
      <c r="H80" s="123">
        <f t="shared" si="18"/>
        <v>11.276164753544903</v>
      </c>
      <c r="I80" s="123">
        <f t="shared" si="19"/>
        <v>8.4097859327217126</v>
      </c>
    </row>
    <row r="81" spans="1:9" x14ac:dyDescent="0.25">
      <c r="A81" s="310" t="s">
        <v>309</v>
      </c>
      <c r="B81" s="311">
        <v>92</v>
      </c>
      <c r="C81" s="311">
        <v>92</v>
      </c>
      <c r="D81" s="311">
        <v>92</v>
      </c>
      <c r="E81" s="311">
        <v>56</v>
      </c>
      <c r="F81" s="123">
        <f t="shared" si="17"/>
        <v>55.421686746987952</v>
      </c>
      <c r="G81" s="123">
        <f t="shared" si="17"/>
        <v>55.421686746987952</v>
      </c>
      <c r="H81" s="123">
        <f t="shared" si="18"/>
        <v>55.421686746987952</v>
      </c>
      <c r="I81" s="123">
        <f t="shared" si="19"/>
        <v>61.53846153846154</v>
      </c>
    </row>
    <row r="82" spans="1:9" x14ac:dyDescent="0.25">
      <c r="A82" s="310" t="s">
        <v>310</v>
      </c>
      <c r="B82" s="311">
        <v>3</v>
      </c>
      <c r="C82" s="311">
        <v>3</v>
      </c>
      <c r="D82" s="311">
        <v>3</v>
      </c>
      <c r="E82" s="311">
        <v>1</v>
      </c>
      <c r="F82" s="123">
        <f t="shared" si="17"/>
        <v>16.666666666666664</v>
      </c>
      <c r="G82" s="123">
        <f t="shared" si="17"/>
        <v>16.666666666666664</v>
      </c>
      <c r="H82" s="123">
        <f t="shared" si="18"/>
        <v>16.666666666666664</v>
      </c>
      <c r="I82" s="123">
        <f t="shared" si="19"/>
        <v>20</v>
      </c>
    </row>
    <row r="83" spans="1:9" x14ac:dyDescent="0.25">
      <c r="A83" s="310" t="s">
        <v>311</v>
      </c>
      <c r="B83" s="311">
        <v>8</v>
      </c>
      <c r="C83" s="311">
        <v>8</v>
      </c>
      <c r="D83" s="311">
        <v>8</v>
      </c>
      <c r="E83" s="311">
        <v>5</v>
      </c>
      <c r="F83" s="123">
        <f t="shared" si="17"/>
        <v>10.810810810810811</v>
      </c>
      <c r="G83" s="123">
        <f t="shared" si="17"/>
        <v>10.95890410958904</v>
      </c>
      <c r="H83" s="123">
        <f t="shared" si="18"/>
        <v>10.95890410958904</v>
      </c>
      <c r="I83" s="123">
        <f t="shared" si="19"/>
        <v>10.869565217391305</v>
      </c>
    </row>
    <row r="84" spans="1:9" x14ac:dyDescent="0.25">
      <c r="A84" s="310" t="s">
        <v>313</v>
      </c>
      <c r="B84" s="311">
        <v>4</v>
      </c>
      <c r="C84" s="311">
        <v>4</v>
      </c>
      <c r="D84" s="311">
        <v>2</v>
      </c>
      <c r="E84" s="311">
        <v>1</v>
      </c>
      <c r="F84" s="123">
        <f t="shared" si="17"/>
        <v>4.8780487804878048</v>
      </c>
      <c r="G84" s="123">
        <f t="shared" si="17"/>
        <v>4.8780487804878048</v>
      </c>
      <c r="H84" s="123">
        <f t="shared" si="18"/>
        <v>2.9411764705882351</v>
      </c>
      <c r="I84" s="123">
        <f t="shared" si="19"/>
        <v>2.6315789473684208</v>
      </c>
    </row>
    <row r="85" spans="1:9" x14ac:dyDescent="0.25">
      <c r="A85" s="18"/>
      <c r="B85" s="2"/>
      <c r="C85" s="2"/>
      <c r="D85" s="2"/>
      <c r="E85" s="2"/>
      <c r="F85" s="123">
        <f t="shared" si="17"/>
        <v>0</v>
      </c>
      <c r="G85" s="123">
        <f t="shared" si="17"/>
        <v>0</v>
      </c>
      <c r="H85" s="123">
        <f t="shared" si="18"/>
        <v>0</v>
      </c>
      <c r="I85" s="123">
        <f t="shared" si="19"/>
        <v>0</v>
      </c>
    </row>
    <row r="86" spans="1:9" x14ac:dyDescent="0.25">
      <c r="A86" s="18"/>
      <c r="B86" s="2"/>
      <c r="C86" s="2"/>
      <c r="D86" s="2"/>
      <c r="E86" s="2"/>
      <c r="F86" s="123">
        <f t="shared" si="17"/>
        <v>0</v>
      </c>
      <c r="G86" s="123">
        <f t="shared" si="17"/>
        <v>0</v>
      </c>
      <c r="H86" s="123">
        <f t="shared" si="18"/>
        <v>0</v>
      </c>
      <c r="I86" s="123">
        <f t="shared" si="19"/>
        <v>0</v>
      </c>
    </row>
    <row r="87" spans="1:9" x14ac:dyDescent="0.25">
      <c r="A87" s="18"/>
      <c r="B87" s="2"/>
      <c r="C87" s="2"/>
      <c r="D87" s="2"/>
      <c r="E87" s="2"/>
      <c r="F87" s="123">
        <f t="shared" si="17"/>
        <v>0</v>
      </c>
      <c r="G87" s="123">
        <f t="shared" si="17"/>
        <v>0</v>
      </c>
      <c r="H87" s="123">
        <f t="shared" si="18"/>
        <v>0</v>
      </c>
      <c r="I87" s="123">
        <f t="shared" si="19"/>
        <v>0</v>
      </c>
    </row>
    <row r="88" spans="1:9" x14ac:dyDescent="0.25">
      <c r="A88" s="18"/>
      <c r="B88" s="2"/>
      <c r="C88" s="2"/>
      <c r="D88" s="2"/>
      <c r="E88" s="2"/>
      <c r="F88" s="123">
        <f t="shared" ref="F88:G92" si="20">+IFERROR(B88/(C26+C57),0)*100</f>
        <v>0</v>
      </c>
      <c r="G88" s="123">
        <f t="shared" si="20"/>
        <v>0</v>
      </c>
      <c r="H88" s="123">
        <f t="shared" si="18"/>
        <v>0</v>
      </c>
      <c r="I88" s="123">
        <f t="shared" si="19"/>
        <v>0</v>
      </c>
    </row>
    <row r="89" spans="1:9" x14ac:dyDescent="0.25">
      <c r="A89" s="18"/>
      <c r="B89" s="2"/>
      <c r="C89" s="2"/>
      <c r="D89" s="2"/>
      <c r="E89" s="2"/>
      <c r="F89" s="123">
        <f t="shared" si="20"/>
        <v>0</v>
      </c>
      <c r="G89" s="123">
        <f t="shared" si="20"/>
        <v>0</v>
      </c>
      <c r="H89" s="123">
        <f t="shared" si="18"/>
        <v>0</v>
      </c>
      <c r="I89" s="123">
        <f t="shared" si="19"/>
        <v>0</v>
      </c>
    </row>
    <row r="90" spans="1:9" x14ac:dyDescent="0.25">
      <c r="A90" s="18"/>
      <c r="B90" s="2"/>
      <c r="C90" s="2"/>
      <c r="D90" s="2"/>
      <c r="E90" s="2"/>
      <c r="F90" s="123">
        <f t="shared" si="20"/>
        <v>0</v>
      </c>
      <c r="G90" s="123">
        <f t="shared" si="20"/>
        <v>0</v>
      </c>
      <c r="H90" s="123">
        <f t="shared" si="18"/>
        <v>0</v>
      </c>
      <c r="I90" s="123">
        <f t="shared" si="19"/>
        <v>0</v>
      </c>
    </row>
    <row r="91" spans="1:9" x14ac:dyDescent="0.25">
      <c r="A91" s="18"/>
      <c r="B91" s="2"/>
      <c r="C91" s="2"/>
      <c r="D91" s="2"/>
      <c r="E91" s="2"/>
      <c r="F91" s="123">
        <f t="shared" si="20"/>
        <v>0</v>
      </c>
      <c r="G91" s="123">
        <f t="shared" si="20"/>
        <v>0</v>
      </c>
      <c r="H91" s="123">
        <f t="shared" si="18"/>
        <v>0</v>
      </c>
      <c r="I91" s="123">
        <f t="shared" si="19"/>
        <v>0</v>
      </c>
    </row>
    <row r="92" spans="1:9" x14ac:dyDescent="0.25">
      <c r="A92" s="39"/>
      <c r="B92" s="2"/>
      <c r="C92" s="2"/>
      <c r="D92" s="2"/>
      <c r="E92" s="2"/>
      <c r="F92" s="123">
        <f t="shared" si="20"/>
        <v>0</v>
      </c>
      <c r="G92" s="123">
        <f t="shared" si="20"/>
        <v>0</v>
      </c>
      <c r="H92" s="123">
        <f t="shared" si="18"/>
        <v>0</v>
      </c>
      <c r="I92" s="123">
        <f t="shared" si="19"/>
        <v>0</v>
      </c>
    </row>
    <row r="93" spans="1:9" x14ac:dyDescent="0.25">
      <c r="A93" s="119" t="s">
        <v>32</v>
      </c>
      <c r="B93" s="48">
        <f>+SUM(B66:B92)</f>
        <v>843</v>
      </c>
      <c r="C93" s="48">
        <f>+SUM(C66:C92)</f>
        <v>794</v>
      </c>
      <c r="D93" s="48">
        <f>+SUM(D66:D92)</f>
        <v>646</v>
      </c>
      <c r="E93" s="48">
        <f>+SUM(E66:E92)</f>
        <v>283</v>
      </c>
      <c r="F93" s="123">
        <f>+IFERROR(B93/(C31+C62),0)*100</f>
        <v>17.367119901112485</v>
      </c>
      <c r="G93" s="123">
        <f>+IFERROR(C93/(D31+D62),0)*100</f>
        <v>16.69470142977292</v>
      </c>
      <c r="H93" s="123">
        <f t="shared" si="18"/>
        <v>16.19047619047619</v>
      </c>
      <c r="I93" s="123">
        <f t="shared" si="19"/>
        <v>14.708939708939708</v>
      </c>
    </row>
    <row r="94" spans="1:9" x14ac:dyDescent="0.25">
      <c r="A94" s="22"/>
      <c r="B94" s="7"/>
      <c r="C94" s="7"/>
      <c r="D94" s="7"/>
      <c r="I94" s="7"/>
    </row>
  </sheetData>
  <mergeCells count="3">
    <mergeCell ref="A2:J2"/>
    <mergeCell ref="A33:J33"/>
    <mergeCell ref="A1:J1"/>
  </mergeCells>
  <phoneticPr fontId="2" type="noConversion"/>
  <pageMargins left="0.75" right="0.75" top="0.17" bottom="0.17" header="0.17" footer="0.17"/>
  <pageSetup paperSize="9" scale="96" orientation="landscape" r:id="rId1"/>
  <headerFooter alignWithMargins="0"/>
  <rowBreaks count="1" manualBreakCount="1">
    <brk id="3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9"/>
  <sheetViews>
    <sheetView view="pageBreakPreview" topLeftCell="A47" zoomScale="85" zoomScaleNormal="100" zoomScaleSheetLayoutView="85" workbookViewId="0">
      <selection activeCell="K35" sqref="K35"/>
    </sheetView>
  </sheetViews>
  <sheetFormatPr defaultRowHeight="15.75" x14ac:dyDescent="0.25"/>
  <cols>
    <col min="1" max="1" width="24.125" customWidth="1"/>
    <col min="2" max="10" width="10.625" customWidth="1"/>
  </cols>
  <sheetData>
    <row r="1" spans="1:10" ht="20.25" x14ac:dyDescent="0.3">
      <c r="A1" s="443" t="s">
        <v>243</v>
      </c>
      <c r="B1" s="443"/>
      <c r="C1" s="443"/>
      <c r="D1" s="443"/>
      <c r="E1" s="443"/>
      <c r="F1" s="443"/>
      <c r="G1" s="443"/>
      <c r="H1" s="443"/>
      <c r="I1" s="443"/>
      <c r="J1" s="443"/>
    </row>
    <row r="2" spans="1:10" ht="16.5" thickBot="1" x14ac:dyDescent="0.3">
      <c r="A2" s="455" t="s">
        <v>30</v>
      </c>
      <c r="B2" s="455"/>
      <c r="C2" s="455"/>
      <c r="D2" s="455"/>
      <c r="E2" s="455"/>
      <c r="F2" s="455"/>
      <c r="G2" s="455"/>
      <c r="H2" s="455"/>
      <c r="I2" s="455"/>
      <c r="J2" s="455"/>
    </row>
    <row r="3" spans="1:10" ht="32.25" thickBot="1" x14ac:dyDescent="0.3">
      <c r="A3" s="71" t="s">
        <v>48</v>
      </c>
      <c r="B3" s="72" t="s">
        <v>49</v>
      </c>
      <c r="C3" s="72" t="s">
        <v>50</v>
      </c>
      <c r="D3" s="73" t="s">
        <v>51</v>
      </c>
      <c r="E3" s="73" t="s">
        <v>52</v>
      </c>
      <c r="F3" s="73" t="s">
        <v>53</v>
      </c>
      <c r="G3" s="74" t="s">
        <v>54</v>
      </c>
      <c r="H3" s="74" t="s">
        <v>55</v>
      </c>
      <c r="I3" s="74" t="s">
        <v>56</v>
      </c>
      <c r="J3" s="75" t="s">
        <v>57</v>
      </c>
    </row>
    <row r="4" spans="1:10" x14ac:dyDescent="0.25">
      <c r="A4" s="310" t="s">
        <v>295</v>
      </c>
      <c r="B4" s="311">
        <v>40</v>
      </c>
      <c r="C4" s="311">
        <v>33</v>
      </c>
      <c r="D4" s="311">
        <v>33</v>
      </c>
      <c r="E4" s="311">
        <v>33</v>
      </c>
      <c r="F4" s="311">
        <v>21</v>
      </c>
      <c r="G4" s="120">
        <f>IFERROR(C4/B4,0)</f>
        <v>0.82499999999999996</v>
      </c>
      <c r="H4" s="120">
        <f>IFERROR(E4/D4,0)</f>
        <v>1</v>
      </c>
      <c r="I4" s="120">
        <f>IFERROR(F4/E4,0)</f>
        <v>0.63636363636363635</v>
      </c>
      <c r="J4" s="120">
        <f>IFERROR(F4/B4,0)</f>
        <v>0.52500000000000002</v>
      </c>
    </row>
    <row r="5" spans="1:10" x14ac:dyDescent="0.25">
      <c r="A5" s="310" t="s">
        <v>296</v>
      </c>
      <c r="B5" s="311">
        <v>30</v>
      </c>
      <c r="C5" s="311">
        <v>12</v>
      </c>
      <c r="D5" s="311">
        <v>12</v>
      </c>
      <c r="E5" s="311">
        <v>12</v>
      </c>
      <c r="F5" s="311">
        <v>6</v>
      </c>
      <c r="G5" s="121">
        <f t="shared" ref="G5:G20" si="0">IFERROR(C5/B5,0)</f>
        <v>0.4</v>
      </c>
      <c r="H5" s="121">
        <f t="shared" ref="H5:H20" si="1">IFERROR(E5/D5,0)</f>
        <v>1</v>
      </c>
      <c r="I5" s="121">
        <f t="shared" ref="I5:I20" si="2">IFERROR(F5/E5,0)</f>
        <v>0.5</v>
      </c>
      <c r="J5" s="121">
        <f t="shared" ref="J5:J20" si="3">IFERROR(F5/B5,0)</f>
        <v>0.2</v>
      </c>
    </row>
    <row r="6" spans="1:10" x14ac:dyDescent="0.25">
      <c r="A6" s="310" t="s">
        <v>297</v>
      </c>
      <c r="B6" s="311">
        <v>50</v>
      </c>
      <c r="C6" s="311">
        <v>44</v>
      </c>
      <c r="D6" s="311">
        <v>44</v>
      </c>
      <c r="E6" s="311">
        <v>44</v>
      </c>
      <c r="F6" s="311">
        <v>33</v>
      </c>
      <c r="G6" s="121">
        <f t="shared" si="0"/>
        <v>0.88</v>
      </c>
      <c r="H6" s="121">
        <f t="shared" si="1"/>
        <v>1</v>
      </c>
      <c r="I6" s="121">
        <f t="shared" si="2"/>
        <v>0.75</v>
      </c>
      <c r="J6" s="121">
        <f t="shared" si="3"/>
        <v>0.66</v>
      </c>
    </row>
    <row r="7" spans="1:10" x14ac:dyDescent="0.25">
      <c r="A7" s="310" t="s">
        <v>298</v>
      </c>
      <c r="B7" s="311">
        <v>170</v>
      </c>
      <c r="C7" s="311">
        <v>146</v>
      </c>
      <c r="D7" s="311">
        <v>146</v>
      </c>
      <c r="E7" s="311">
        <v>146</v>
      </c>
      <c r="F7" s="311">
        <v>95</v>
      </c>
      <c r="G7" s="121">
        <f t="shared" si="0"/>
        <v>0.85882352941176465</v>
      </c>
      <c r="H7" s="121">
        <f t="shared" si="1"/>
        <v>1</v>
      </c>
      <c r="I7" s="121">
        <f t="shared" si="2"/>
        <v>0.65068493150684936</v>
      </c>
      <c r="J7" s="121">
        <f t="shared" si="3"/>
        <v>0.55882352941176472</v>
      </c>
    </row>
    <row r="8" spans="1:10" x14ac:dyDescent="0.25">
      <c r="A8" s="310" t="s">
        <v>299</v>
      </c>
      <c r="B8" s="311">
        <v>35</v>
      </c>
      <c r="C8" s="311">
        <v>20</v>
      </c>
      <c r="D8" s="311">
        <v>20</v>
      </c>
      <c r="E8" s="311">
        <v>20</v>
      </c>
      <c r="F8" s="311">
        <v>12</v>
      </c>
      <c r="G8" s="121">
        <f t="shared" si="0"/>
        <v>0.5714285714285714</v>
      </c>
      <c r="H8" s="121">
        <f t="shared" si="1"/>
        <v>1</v>
      </c>
      <c r="I8" s="121">
        <f t="shared" si="2"/>
        <v>0.6</v>
      </c>
      <c r="J8" s="121">
        <f t="shared" si="3"/>
        <v>0.34285714285714286</v>
      </c>
    </row>
    <row r="9" spans="1:10" x14ac:dyDescent="0.25">
      <c r="A9" s="310" t="s">
        <v>300</v>
      </c>
      <c r="B9" s="311">
        <v>20</v>
      </c>
      <c r="C9" s="311">
        <v>4</v>
      </c>
      <c r="D9" s="311">
        <v>4</v>
      </c>
      <c r="E9" s="311">
        <v>4</v>
      </c>
      <c r="F9" s="311">
        <v>1</v>
      </c>
      <c r="G9" s="121">
        <f t="shared" si="0"/>
        <v>0.2</v>
      </c>
      <c r="H9" s="121">
        <f t="shared" si="1"/>
        <v>1</v>
      </c>
      <c r="I9" s="121">
        <f t="shared" si="2"/>
        <v>0.25</v>
      </c>
      <c r="J9" s="121">
        <f t="shared" si="3"/>
        <v>0.05</v>
      </c>
    </row>
    <row r="10" spans="1:10" x14ac:dyDescent="0.25">
      <c r="A10" s="310" t="s">
        <v>301</v>
      </c>
      <c r="B10" s="311">
        <v>50</v>
      </c>
      <c r="C10" s="311">
        <v>17</v>
      </c>
      <c r="D10" s="311">
        <v>17</v>
      </c>
      <c r="E10" s="311">
        <v>16</v>
      </c>
      <c r="F10" s="311">
        <v>14</v>
      </c>
      <c r="G10" s="121">
        <f t="shared" si="0"/>
        <v>0.34</v>
      </c>
      <c r="H10" s="121">
        <f t="shared" si="1"/>
        <v>0.94117647058823528</v>
      </c>
      <c r="I10" s="121">
        <f t="shared" si="2"/>
        <v>0.875</v>
      </c>
      <c r="J10" s="121">
        <f t="shared" si="3"/>
        <v>0.28000000000000003</v>
      </c>
    </row>
    <row r="11" spans="1:10" x14ac:dyDescent="0.25">
      <c r="A11" s="310" t="s">
        <v>302</v>
      </c>
      <c r="B11" s="311">
        <v>60</v>
      </c>
      <c r="C11" s="311">
        <v>73</v>
      </c>
      <c r="D11" s="311">
        <v>73</v>
      </c>
      <c r="E11" s="311">
        <v>73</v>
      </c>
      <c r="F11" s="311">
        <v>45</v>
      </c>
      <c r="G11" s="121">
        <f t="shared" si="0"/>
        <v>1.2166666666666666</v>
      </c>
      <c r="H11" s="121">
        <f t="shared" si="1"/>
        <v>1</v>
      </c>
      <c r="I11" s="121">
        <f t="shared" si="2"/>
        <v>0.61643835616438358</v>
      </c>
      <c r="J11" s="121">
        <f t="shared" si="3"/>
        <v>0.75</v>
      </c>
    </row>
    <row r="12" spans="1:10" x14ac:dyDescent="0.25">
      <c r="A12" s="310" t="s">
        <v>303</v>
      </c>
      <c r="B12" s="311">
        <v>10</v>
      </c>
      <c r="C12" s="311">
        <v>9</v>
      </c>
      <c r="D12" s="311">
        <v>9</v>
      </c>
      <c r="E12" s="311">
        <v>9</v>
      </c>
      <c r="F12" s="311">
        <v>5</v>
      </c>
      <c r="G12" s="121">
        <f t="shared" si="0"/>
        <v>0.9</v>
      </c>
      <c r="H12" s="121">
        <f t="shared" si="1"/>
        <v>1</v>
      </c>
      <c r="I12" s="121">
        <f t="shared" si="2"/>
        <v>0.55555555555555558</v>
      </c>
      <c r="J12" s="121">
        <f t="shared" si="3"/>
        <v>0.5</v>
      </c>
    </row>
    <row r="13" spans="1:10" x14ac:dyDescent="0.25">
      <c r="A13" s="310" t="s">
        <v>304</v>
      </c>
      <c r="B13" s="311">
        <v>70</v>
      </c>
      <c r="C13" s="311">
        <v>74</v>
      </c>
      <c r="D13" s="311">
        <v>74</v>
      </c>
      <c r="E13" s="311">
        <v>74</v>
      </c>
      <c r="F13" s="311">
        <v>50</v>
      </c>
      <c r="G13" s="121">
        <f t="shared" si="0"/>
        <v>1.0571428571428572</v>
      </c>
      <c r="H13" s="121">
        <f t="shared" si="1"/>
        <v>1</v>
      </c>
      <c r="I13" s="121">
        <f t="shared" si="2"/>
        <v>0.67567567567567566</v>
      </c>
      <c r="J13" s="121">
        <f t="shared" si="3"/>
        <v>0.7142857142857143</v>
      </c>
    </row>
    <row r="14" spans="1:10" x14ac:dyDescent="0.25">
      <c r="A14" s="310" t="s">
        <v>305</v>
      </c>
      <c r="B14" s="311">
        <v>10</v>
      </c>
      <c r="C14" s="311">
        <v>17</v>
      </c>
      <c r="D14" s="311">
        <v>17</v>
      </c>
      <c r="E14" s="311">
        <v>17</v>
      </c>
      <c r="F14" s="311">
        <v>7</v>
      </c>
      <c r="G14" s="121">
        <f t="shared" si="0"/>
        <v>1.7</v>
      </c>
      <c r="H14" s="121">
        <f t="shared" si="1"/>
        <v>1</v>
      </c>
      <c r="I14" s="121">
        <f t="shared" si="2"/>
        <v>0.41176470588235292</v>
      </c>
      <c r="J14" s="121">
        <f t="shared" si="3"/>
        <v>0.7</v>
      </c>
    </row>
    <row r="15" spans="1:10" x14ac:dyDescent="0.25">
      <c r="A15" s="310" t="s">
        <v>306</v>
      </c>
      <c r="B15" s="311">
        <v>50</v>
      </c>
      <c r="C15" s="311">
        <v>88</v>
      </c>
      <c r="D15" s="311">
        <v>88</v>
      </c>
      <c r="E15" s="311">
        <v>82</v>
      </c>
      <c r="F15" s="311">
        <v>50</v>
      </c>
      <c r="G15" s="121">
        <f t="shared" si="0"/>
        <v>1.76</v>
      </c>
      <c r="H15" s="121">
        <f t="shared" si="1"/>
        <v>0.93181818181818177</v>
      </c>
      <c r="I15" s="121">
        <f t="shared" si="2"/>
        <v>0.6097560975609756</v>
      </c>
      <c r="J15" s="121">
        <f t="shared" si="3"/>
        <v>1</v>
      </c>
    </row>
    <row r="16" spans="1:10" x14ac:dyDescent="0.25">
      <c r="A16" s="310" t="s">
        <v>307</v>
      </c>
      <c r="B16" s="311">
        <v>40</v>
      </c>
      <c r="C16" s="311">
        <v>28</v>
      </c>
      <c r="D16" s="311">
        <v>28</v>
      </c>
      <c r="E16" s="311">
        <v>28</v>
      </c>
      <c r="F16" s="311">
        <v>26</v>
      </c>
      <c r="G16" s="121">
        <f t="shared" si="0"/>
        <v>0.7</v>
      </c>
      <c r="H16" s="121">
        <f t="shared" si="1"/>
        <v>1</v>
      </c>
      <c r="I16" s="121">
        <f t="shared" si="2"/>
        <v>0.9285714285714286</v>
      </c>
      <c r="J16" s="121">
        <f t="shared" si="3"/>
        <v>0.65</v>
      </c>
    </row>
    <row r="17" spans="1:10" x14ac:dyDescent="0.25">
      <c r="A17" s="310" t="s">
        <v>308</v>
      </c>
      <c r="B17" s="311">
        <v>910</v>
      </c>
      <c r="C17" s="311">
        <v>374</v>
      </c>
      <c r="D17" s="311">
        <v>374</v>
      </c>
      <c r="E17" s="311">
        <v>372</v>
      </c>
      <c r="F17" s="311">
        <v>292</v>
      </c>
      <c r="G17" s="121">
        <f t="shared" si="0"/>
        <v>0.41098901098901097</v>
      </c>
      <c r="H17" s="121">
        <f t="shared" si="1"/>
        <v>0.99465240641711228</v>
      </c>
      <c r="I17" s="121">
        <f t="shared" si="2"/>
        <v>0.78494623655913975</v>
      </c>
      <c r="J17" s="121">
        <f t="shared" si="3"/>
        <v>0.3208791208791209</v>
      </c>
    </row>
    <row r="18" spans="1:10" x14ac:dyDescent="0.25">
      <c r="A18" s="310" t="s">
        <v>309</v>
      </c>
      <c r="B18" s="311">
        <v>50</v>
      </c>
      <c r="C18" s="311">
        <v>54</v>
      </c>
      <c r="D18" s="311">
        <v>54</v>
      </c>
      <c r="E18" s="311">
        <v>54</v>
      </c>
      <c r="F18" s="311">
        <v>33</v>
      </c>
      <c r="G18" s="121">
        <f t="shared" si="0"/>
        <v>1.08</v>
      </c>
      <c r="H18" s="121">
        <f t="shared" si="1"/>
        <v>1</v>
      </c>
      <c r="I18" s="121">
        <f t="shared" si="2"/>
        <v>0.61111111111111116</v>
      </c>
      <c r="J18" s="121">
        <f t="shared" si="3"/>
        <v>0.66</v>
      </c>
    </row>
    <row r="19" spans="1:10" x14ac:dyDescent="0.25">
      <c r="A19" s="310" t="s">
        <v>310</v>
      </c>
      <c r="B19" s="311">
        <v>30</v>
      </c>
      <c r="C19" s="311">
        <v>5</v>
      </c>
      <c r="D19" s="311">
        <v>5</v>
      </c>
      <c r="E19" s="311">
        <v>5</v>
      </c>
      <c r="F19" s="311">
        <v>3</v>
      </c>
      <c r="G19" s="121">
        <f t="shared" si="0"/>
        <v>0.16666666666666666</v>
      </c>
      <c r="H19" s="121">
        <f t="shared" si="1"/>
        <v>1</v>
      </c>
      <c r="I19" s="121">
        <f t="shared" si="2"/>
        <v>0.6</v>
      </c>
      <c r="J19" s="121">
        <f t="shared" si="3"/>
        <v>0.1</v>
      </c>
    </row>
    <row r="20" spans="1:10" x14ac:dyDescent="0.25">
      <c r="A20" s="310" t="s">
        <v>311</v>
      </c>
      <c r="B20" s="311">
        <v>30</v>
      </c>
      <c r="C20" s="311">
        <v>13</v>
      </c>
      <c r="D20" s="311">
        <v>13</v>
      </c>
      <c r="E20" s="311">
        <v>13</v>
      </c>
      <c r="F20" s="311">
        <v>12</v>
      </c>
      <c r="G20" s="121">
        <f t="shared" si="0"/>
        <v>0.43333333333333335</v>
      </c>
      <c r="H20" s="121">
        <f t="shared" si="1"/>
        <v>1</v>
      </c>
      <c r="I20" s="121">
        <f t="shared" si="2"/>
        <v>0.92307692307692313</v>
      </c>
      <c r="J20" s="121">
        <f t="shared" si="3"/>
        <v>0.4</v>
      </c>
    </row>
    <row r="21" spans="1:10" x14ac:dyDescent="0.25">
      <c r="A21" s="119" t="s">
        <v>32</v>
      </c>
      <c r="B21" s="49">
        <f>SUM(B4:B20)</f>
        <v>1655</v>
      </c>
      <c r="C21" s="49">
        <f>SUM(C4:C20)</f>
        <v>1011</v>
      </c>
      <c r="D21" s="49">
        <f>SUM(D4:D20)</f>
        <v>1011</v>
      </c>
      <c r="E21" s="49">
        <f>SUM(E4:E20)</f>
        <v>1002</v>
      </c>
      <c r="F21" s="49">
        <f>SUM(F4:F20)</f>
        <v>705</v>
      </c>
      <c r="G21" s="121">
        <f>IFERROR(C21/B21,0)</f>
        <v>0.61087613293051357</v>
      </c>
      <c r="H21" s="121">
        <f t="shared" ref="H21:I21" si="4">IFERROR(E21/D21,0)</f>
        <v>0.99109792284866471</v>
      </c>
      <c r="I21" s="121">
        <f t="shared" si="4"/>
        <v>0.70359281437125754</v>
      </c>
      <c r="J21" s="121">
        <f>IFERROR(F21/B21,0)</f>
        <v>0.42598187311178248</v>
      </c>
    </row>
    <row r="22" spans="1:10" x14ac:dyDescent="0.25">
      <c r="A22" s="40"/>
      <c r="B22" s="7"/>
      <c r="C22" s="7"/>
      <c r="D22" s="7"/>
      <c r="E22" s="7"/>
      <c r="F22" s="7"/>
      <c r="G22" s="7"/>
      <c r="H22" s="7"/>
      <c r="J22" s="7"/>
    </row>
    <row r="23" spans="1:10" ht="16.5" thickBot="1" x14ac:dyDescent="0.3">
      <c r="A23" s="455" t="s">
        <v>31</v>
      </c>
      <c r="B23" s="456"/>
      <c r="C23" s="456"/>
      <c r="D23" s="456"/>
      <c r="E23" s="456"/>
      <c r="F23" s="456"/>
      <c r="G23" s="456"/>
      <c r="H23" s="456"/>
      <c r="I23" s="456"/>
      <c r="J23" s="456"/>
    </row>
    <row r="24" spans="1:10" ht="32.25" thickBot="1" x14ac:dyDescent="0.3">
      <c r="A24" s="71" t="s">
        <v>48</v>
      </c>
      <c r="B24" s="72" t="s">
        <v>49</v>
      </c>
      <c r="C24" s="72" t="s">
        <v>50</v>
      </c>
      <c r="D24" s="73" t="s">
        <v>51</v>
      </c>
      <c r="E24" s="73" t="s">
        <v>52</v>
      </c>
      <c r="F24" s="73" t="s">
        <v>53</v>
      </c>
      <c r="G24" s="86" t="s">
        <v>54</v>
      </c>
      <c r="H24" s="86" t="s">
        <v>55</v>
      </c>
      <c r="I24" s="86" t="s">
        <v>56</v>
      </c>
      <c r="J24" s="87" t="s">
        <v>57</v>
      </c>
    </row>
    <row r="25" spans="1:10" x14ac:dyDescent="0.25">
      <c r="A25" s="310" t="s">
        <v>299</v>
      </c>
      <c r="B25" s="311">
        <v>20</v>
      </c>
      <c r="C25" s="311">
        <v>28</v>
      </c>
      <c r="D25" s="311">
        <v>28</v>
      </c>
      <c r="E25" s="311">
        <v>28</v>
      </c>
      <c r="F25" s="311">
        <v>21</v>
      </c>
      <c r="G25" s="120">
        <f>IFERROR(C25/B25,0)</f>
        <v>1.4</v>
      </c>
      <c r="H25" s="120">
        <f>IFERROR(E25/D25,0)</f>
        <v>1</v>
      </c>
      <c r="I25" s="120">
        <f>IFERROR(F25/E25,0)</f>
        <v>0.75</v>
      </c>
      <c r="J25" s="120">
        <f>IFERROR(F25/B25,0)</f>
        <v>1.05</v>
      </c>
    </row>
    <row r="26" spans="1:10" x14ac:dyDescent="0.25">
      <c r="A26" s="310" t="s">
        <v>304</v>
      </c>
      <c r="B26" s="311">
        <v>20</v>
      </c>
      <c r="C26" s="311">
        <v>13</v>
      </c>
      <c r="D26" s="311">
        <v>13</v>
      </c>
      <c r="E26" s="311">
        <v>13</v>
      </c>
      <c r="F26" s="311">
        <v>6</v>
      </c>
      <c r="G26" s="121">
        <f t="shared" ref="G26:G29" si="5">IFERROR(C26/B26,0)</f>
        <v>0.65</v>
      </c>
      <c r="H26" s="121">
        <f t="shared" ref="H26:H29" si="6">IFERROR(E26/D26,0)</f>
        <v>1</v>
      </c>
      <c r="I26" s="121">
        <f t="shared" ref="I26:I29" si="7">IFERROR(F26/E26,0)</f>
        <v>0.46153846153846156</v>
      </c>
      <c r="J26" s="121">
        <f t="shared" ref="J26:J29" si="8">IFERROR(F26/B26,0)</f>
        <v>0.3</v>
      </c>
    </row>
    <row r="27" spans="1:10" x14ac:dyDescent="0.25">
      <c r="A27" s="310" t="s">
        <v>307</v>
      </c>
      <c r="B27" s="311">
        <v>30</v>
      </c>
      <c r="C27" s="311">
        <v>19</v>
      </c>
      <c r="D27" s="311">
        <v>19</v>
      </c>
      <c r="E27" s="311">
        <v>19</v>
      </c>
      <c r="F27" s="311">
        <v>10</v>
      </c>
      <c r="G27" s="121">
        <f t="shared" si="5"/>
        <v>0.6333333333333333</v>
      </c>
      <c r="H27" s="121">
        <f t="shared" si="6"/>
        <v>1</v>
      </c>
      <c r="I27" s="121">
        <f t="shared" si="7"/>
        <v>0.52631578947368418</v>
      </c>
      <c r="J27" s="121">
        <f t="shared" si="8"/>
        <v>0.33333333333333331</v>
      </c>
    </row>
    <row r="28" spans="1:10" x14ac:dyDescent="0.25">
      <c r="A28" s="310" t="s">
        <v>308</v>
      </c>
      <c r="B28" s="311">
        <v>140</v>
      </c>
      <c r="C28" s="311">
        <v>187</v>
      </c>
      <c r="D28" s="311">
        <v>185</v>
      </c>
      <c r="E28" s="311">
        <v>184</v>
      </c>
      <c r="F28" s="311">
        <v>115</v>
      </c>
      <c r="G28" s="121">
        <f t="shared" si="5"/>
        <v>1.3357142857142856</v>
      </c>
      <c r="H28" s="121">
        <f t="shared" si="6"/>
        <v>0.99459459459459465</v>
      </c>
      <c r="I28" s="121">
        <f t="shared" si="7"/>
        <v>0.625</v>
      </c>
      <c r="J28" s="121">
        <f t="shared" si="8"/>
        <v>0.8214285714285714</v>
      </c>
    </row>
    <row r="29" spans="1:10" x14ac:dyDescent="0.25">
      <c r="A29" s="310" t="s">
        <v>309</v>
      </c>
      <c r="B29" s="311">
        <v>20</v>
      </c>
      <c r="C29" s="311">
        <v>19</v>
      </c>
      <c r="D29" s="311">
        <v>19</v>
      </c>
      <c r="E29" s="311">
        <v>19</v>
      </c>
      <c r="F29" s="311">
        <v>16</v>
      </c>
      <c r="G29" s="121">
        <f t="shared" si="5"/>
        <v>0.95</v>
      </c>
      <c r="H29" s="121">
        <f t="shared" si="6"/>
        <v>1</v>
      </c>
      <c r="I29" s="121">
        <f t="shared" si="7"/>
        <v>0.84210526315789469</v>
      </c>
      <c r="J29" s="121">
        <f t="shared" si="8"/>
        <v>0.8</v>
      </c>
    </row>
    <row r="30" spans="1:10" x14ac:dyDescent="0.25">
      <c r="A30" s="119" t="s">
        <v>32</v>
      </c>
      <c r="B30" s="49">
        <f>SUM(B25:B29)</f>
        <v>230</v>
      </c>
      <c r="C30" s="49">
        <f>SUM(C25:C29)</f>
        <v>266</v>
      </c>
      <c r="D30" s="49">
        <f>SUM(D25:D29)</f>
        <v>264</v>
      </c>
      <c r="E30" s="49">
        <f>SUM(E25:E29)</f>
        <v>263</v>
      </c>
      <c r="F30" s="49">
        <f>SUM(F25:F29)</f>
        <v>168</v>
      </c>
      <c r="G30" s="121">
        <f>IFERROR(C30/B30,0)</f>
        <v>1.1565217391304348</v>
      </c>
      <c r="H30" s="121">
        <f>IFERROR(E30/D30,0)</f>
        <v>0.99621212121212122</v>
      </c>
      <c r="I30" s="121">
        <f>IFERROR(F30/E30,0)</f>
        <v>0.63878326996197721</v>
      </c>
      <c r="J30" s="121">
        <f>IFERROR(F30/B30,0)</f>
        <v>0.73043478260869565</v>
      </c>
    </row>
    <row r="31" spans="1:10" x14ac:dyDescent="0.25">
      <c r="J31" s="7"/>
    </row>
    <row r="32" spans="1:10" ht="16.5" thickBot="1" x14ac:dyDescent="0.3">
      <c r="A32" s="458" t="s">
        <v>63</v>
      </c>
      <c r="B32" s="459"/>
      <c r="C32" s="459"/>
      <c r="D32" s="459"/>
      <c r="E32" s="460"/>
    </row>
    <row r="33" spans="1:9" ht="63.75" thickBot="1" x14ac:dyDescent="0.3">
      <c r="A33" s="81" t="s">
        <v>48</v>
      </c>
      <c r="B33" s="82" t="s">
        <v>50</v>
      </c>
      <c r="C33" s="83" t="s">
        <v>51</v>
      </c>
      <c r="D33" s="83" t="s">
        <v>52</v>
      </c>
      <c r="E33" s="83" t="s">
        <v>53</v>
      </c>
      <c r="F33" s="84" t="s">
        <v>59</v>
      </c>
      <c r="G33" s="84" t="s">
        <v>60</v>
      </c>
      <c r="H33" s="84" t="s">
        <v>61</v>
      </c>
      <c r="I33" s="85" t="s">
        <v>62</v>
      </c>
    </row>
    <row r="34" spans="1:9" x14ac:dyDescent="0.25">
      <c r="A34" s="310" t="s">
        <v>295</v>
      </c>
      <c r="B34" s="311">
        <v>16</v>
      </c>
      <c r="C34" s="311">
        <v>16</v>
      </c>
      <c r="D34" s="311">
        <v>16</v>
      </c>
      <c r="E34" s="311">
        <v>14</v>
      </c>
      <c r="F34" s="122">
        <f>+IFERROR(B34/(C4+C25),0)*100</f>
        <v>26.229508196721312</v>
      </c>
      <c r="G34" s="122">
        <f>+IFERROR(C34/(D4+D25),0)*100</f>
        <v>26.229508196721312</v>
      </c>
      <c r="H34" s="122">
        <f>+IFERROR(D34/(E4+E25),0)*100</f>
        <v>26.229508196721312</v>
      </c>
      <c r="I34" s="122">
        <f>+IFERROR(E34/(F4+F25),0)*100</f>
        <v>33.333333333333329</v>
      </c>
    </row>
    <row r="35" spans="1:9" x14ac:dyDescent="0.25">
      <c r="A35" s="310" t="s">
        <v>296</v>
      </c>
      <c r="B35" s="311">
        <v>6</v>
      </c>
      <c r="C35" s="311">
        <v>6</v>
      </c>
      <c r="D35" s="311">
        <v>6</v>
      </c>
      <c r="E35" s="311">
        <v>5</v>
      </c>
      <c r="F35" s="123">
        <f>+IFERROR(B35/(C5+C26),0)*100</f>
        <v>24</v>
      </c>
      <c r="G35" s="123">
        <f>+IFERROR(C35/(D5+D26),0)*100</f>
        <v>24</v>
      </c>
      <c r="H35" s="123">
        <f>+IFERROR(D35/(E5+E26),0)*100</f>
        <v>24</v>
      </c>
      <c r="I35" s="123">
        <f>+IFERROR(E35/(F5+F26),0)*100</f>
        <v>41.666666666666671</v>
      </c>
    </row>
    <row r="36" spans="1:9" x14ac:dyDescent="0.25">
      <c r="A36" s="310" t="s">
        <v>297</v>
      </c>
      <c r="B36" s="311">
        <v>39</v>
      </c>
      <c r="C36" s="311">
        <v>39</v>
      </c>
      <c r="D36" s="311">
        <v>39</v>
      </c>
      <c r="E36" s="311">
        <v>31</v>
      </c>
      <c r="F36" s="123">
        <f>+IFERROR(B36/(C6+C27),0)*100</f>
        <v>61.904761904761905</v>
      </c>
      <c r="G36" s="123">
        <f>+IFERROR(C36/(D6+D27),0)*100</f>
        <v>61.904761904761905</v>
      </c>
      <c r="H36" s="123">
        <f>+IFERROR(D36/(E6+E27),0)*100</f>
        <v>61.904761904761905</v>
      </c>
      <c r="I36" s="123">
        <f>+IFERROR(E36/(F6+F27),0)*100</f>
        <v>72.093023255813947</v>
      </c>
    </row>
    <row r="37" spans="1:9" x14ac:dyDescent="0.25">
      <c r="A37" s="310" t="s">
        <v>298</v>
      </c>
      <c r="B37" s="311">
        <v>87</v>
      </c>
      <c r="C37" s="311">
        <v>87</v>
      </c>
      <c r="D37" s="311">
        <v>87</v>
      </c>
      <c r="E37" s="311">
        <v>65</v>
      </c>
      <c r="F37" s="123">
        <f>+IFERROR(B37/(C7+C28),0)*100</f>
        <v>26.126126126126124</v>
      </c>
      <c r="G37" s="123">
        <f>+IFERROR(C37/(D7+D28),0)*100</f>
        <v>26.283987915407852</v>
      </c>
      <c r="H37" s="123">
        <f>+IFERROR(D37/(E7+E28),0)*100</f>
        <v>26.36363636363636</v>
      </c>
      <c r="I37" s="123">
        <f>+IFERROR(E37/(F7+F28),0)*100</f>
        <v>30.952380952380953</v>
      </c>
    </row>
    <row r="38" spans="1:9" x14ac:dyDescent="0.25">
      <c r="A38" s="310" t="s">
        <v>299</v>
      </c>
      <c r="B38" s="311">
        <v>31</v>
      </c>
      <c r="C38" s="311">
        <v>31</v>
      </c>
      <c r="D38" s="311">
        <v>31</v>
      </c>
      <c r="E38" s="311">
        <v>25</v>
      </c>
      <c r="F38" s="123">
        <f>+IFERROR(B38/(C8+C29),0)*100</f>
        <v>79.487179487179489</v>
      </c>
      <c r="G38" s="123">
        <f>+IFERROR(C38/(D8+D29),0)*100</f>
        <v>79.487179487179489</v>
      </c>
      <c r="H38" s="123">
        <f>+IFERROR(D38/(E8+E29),0)*100</f>
        <v>79.487179487179489</v>
      </c>
      <c r="I38" s="123">
        <f>+IFERROR(E38/(F8+F29),0)*100</f>
        <v>89.285714285714292</v>
      </c>
    </row>
    <row r="39" spans="1:9" x14ac:dyDescent="0.25">
      <c r="A39" s="310" t="s">
        <v>300</v>
      </c>
      <c r="B39" s="311">
        <v>1</v>
      </c>
      <c r="C39" s="311">
        <v>1</v>
      </c>
      <c r="D39" s="311">
        <v>1</v>
      </c>
      <c r="E39" s="311">
        <v>1</v>
      </c>
      <c r="F39" s="123">
        <f>+IFERROR(B39/(C9+#REF!),0)*100</f>
        <v>0</v>
      </c>
      <c r="G39" s="123">
        <f>+IFERROR(C39/(D9+#REF!),0)*100</f>
        <v>0</v>
      </c>
      <c r="H39" s="123">
        <f>+IFERROR(D39/(E9+#REF!),0)*100</f>
        <v>0</v>
      </c>
      <c r="I39" s="123">
        <f>+IFERROR(E39/(F9+#REF!),0)*100</f>
        <v>0</v>
      </c>
    </row>
    <row r="40" spans="1:9" x14ac:dyDescent="0.25">
      <c r="A40" s="310" t="s">
        <v>301</v>
      </c>
      <c r="B40" s="311">
        <v>14</v>
      </c>
      <c r="C40" s="311">
        <v>14</v>
      </c>
      <c r="D40" s="311">
        <v>14</v>
      </c>
      <c r="E40" s="311">
        <v>12</v>
      </c>
      <c r="F40" s="123">
        <f>+IFERROR(B40/(C10+#REF!),0)*100</f>
        <v>0</v>
      </c>
      <c r="G40" s="123">
        <f>+IFERROR(C40/(D10+#REF!),0)*100</f>
        <v>0</v>
      </c>
      <c r="H40" s="123">
        <f>+IFERROR(D40/(E10+#REF!),0)*100</f>
        <v>0</v>
      </c>
      <c r="I40" s="123">
        <f>+IFERROR(E40/(F10+#REF!),0)*100</f>
        <v>0</v>
      </c>
    </row>
    <row r="41" spans="1:9" x14ac:dyDescent="0.25">
      <c r="A41" s="310" t="s">
        <v>302</v>
      </c>
      <c r="B41" s="311">
        <v>39</v>
      </c>
      <c r="C41" s="311">
        <v>39</v>
      </c>
      <c r="D41" s="311">
        <v>39</v>
      </c>
      <c r="E41" s="311">
        <v>33</v>
      </c>
      <c r="F41" s="123">
        <f>+IFERROR(B41/(C11+#REF!),0)*100</f>
        <v>0</v>
      </c>
      <c r="G41" s="123">
        <f>+IFERROR(C41/(D11+#REF!),0)*100</f>
        <v>0</v>
      </c>
      <c r="H41" s="123">
        <f>+IFERROR(D41/(E11+#REF!),0)*100</f>
        <v>0</v>
      </c>
      <c r="I41" s="123">
        <f>+IFERROR(E41/(F11+#REF!),0)*100</f>
        <v>0</v>
      </c>
    </row>
    <row r="42" spans="1:9" x14ac:dyDescent="0.25">
      <c r="A42" s="310" t="s">
        <v>303</v>
      </c>
      <c r="B42" s="311">
        <v>3</v>
      </c>
      <c r="C42" s="311">
        <v>3</v>
      </c>
      <c r="D42" s="311">
        <v>3</v>
      </c>
      <c r="E42" s="311">
        <v>3</v>
      </c>
      <c r="F42" s="123">
        <f>+IFERROR(B42/(C12+#REF!),0)*100</f>
        <v>0</v>
      </c>
      <c r="G42" s="123">
        <f>+IFERROR(C42/(D12+#REF!),0)*100</f>
        <v>0</v>
      </c>
      <c r="H42" s="123">
        <f>+IFERROR(D42/(E12+#REF!),0)*100</f>
        <v>0</v>
      </c>
      <c r="I42" s="123">
        <f>+IFERROR(E42/(F12+#REF!),0)*100</f>
        <v>0</v>
      </c>
    </row>
    <row r="43" spans="1:9" x14ac:dyDescent="0.25">
      <c r="A43" s="310" t="s">
        <v>304</v>
      </c>
      <c r="B43" s="311">
        <v>61</v>
      </c>
      <c r="C43" s="311">
        <v>61</v>
      </c>
      <c r="D43" s="311">
        <v>61</v>
      </c>
      <c r="E43" s="311">
        <v>45</v>
      </c>
      <c r="F43" s="123">
        <f>+IFERROR(B43/(C13+#REF!),0)*100</f>
        <v>0</v>
      </c>
      <c r="G43" s="123">
        <f>+IFERROR(C43/(D13+#REF!),0)*100</f>
        <v>0</v>
      </c>
      <c r="H43" s="123">
        <f>+IFERROR(D43/(E13+#REF!),0)*100</f>
        <v>0</v>
      </c>
      <c r="I43" s="123">
        <f>+IFERROR(E43/(F13+#REF!),0)*100</f>
        <v>0</v>
      </c>
    </row>
    <row r="44" spans="1:9" x14ac:dyDescent="0.25">
      <c r="A44" s="310" t="s">
        <v>305</v>
      </c>
      <c r="B44" s="311">
        <v>11</v>
      </c>
      <c r="C44" s="311">
        <v>11</v>
      </c>
      <c r="D44" s="311">
        <v>11</v>
      </c>
      <c r="E44" s="311">
        <v>4</v>
      </c>
      <c r="F44" s="123">
        <f>+IFERROR(B44/(C14+#REF!),0)*100</f>
        <v>0</v>
      </c>
      <c r="G44" s="123">
        <f>+IFERROR(C44/(D14+#REF!),0)*100</f>
        <v>0</v>
      </c>
      <c r="H44" s="123">
        <f>+IFERROR(D44/(E14+#REF!),0)*100</f>
        <v>0</v>
      </c>
      <c r="I44" s="123">
        <f>+IFERROR(E44/(F14+#REF!),0)*100</f>
        <v>0</v>
      </c>
    </row>
    <row r="45" spans="1:9" x14ac:dyDescent="0.25">
      <c r="A45" s="310" t="s">
        <v>306</v>
      </c>
      <c r="B45" s="311">
        <v>44</v>
      </c>
      <c r="C45" s="311">
        <v>44</v>
      </c>
      <c r="D45" s="311">
        <v>43</v>
      </c>
      <c r="E45" s="311">
        <v>37</v>
      </c>
      <c r="F45" s="123">
        <f>+IFERROR(B45/(C15+#REF!),0)*100</f>
        <v>0</v>
      </c>
      <c r="G45" s="123">
        <f>+IFERROR(C45/(D15+#REF!),0)*100</f>
        <v>0</v>
      </c>
      <c r="H45" s="123">
        <f>+IFERROR(D45/(E15+#REF!),0)*100</f>
        <v>0</v>
      </c>
      <c r="I45" s="123">
        <f>+IFERROR(E45/(F15+#REF!),0)*100</f>
        <v>0</v>
      </c>
    </row>
    <row r="46" spans="1:9" x14ac:dyDescent="0.25">
      <c r="A46" s="310" t="s">
        <v>307</v>
      </c>
      <c r="B46" s="311">
        <v>40</v>
      </c>
      <c r="C46" s="311">
        <v>40</v>
      </c>
      <c r="D46" s="311">
        <v>40</v>
      </c>
      <c r="E46" s="311">
        <v>33</v>
      </c>
      <c r="F46" s="123">
        <f>+IFERROR(B46/(C16+#REF!),0)*100</f>
        <v>0</v>
      </c>
      <c r="G46" s="123">
        <f>+IFERROR(C46/(D16+#REF!),0)*100</f>
        <v>0</v>
      </c>
      <c r="H46" s="123">
        <f>+IFERROR(D46/(E16+#REF!),0)*100</f>
        <v>0</v>
      </c>
      <c r="I46" s="123">
        <f>+IFERROR(E46/(F16+#REF!),0)*100</f>
        <v>0</v>
      </c>
    </row>
    <row r="47" spans="1:9" x14ac:dyDescent="0.25">
      <c r="A47" s="310" t="s">
        <v>308</v>
      </c>
      <c r="B47" s="311">
        <v>340</v>
      </c>
      <c r="C47" s="311">
        <v>339</v>
      </c>
      <c r="D47" s="311">
        <v>339</v>
      </c>
      <c r="E47" s="311">
        <v>282</v>
      </c>
      <c r="F47" s="123">
        <f>+IFERROR(B47/(C17+#REF!),0)*100</f>
        <v>0</v>
      </c>
      <c r="G47" s="123">
        <f>+IFERROR(C47/(D17+#REF!),0)*100</f>
        <v>0</v>
      </c>
      <c r="H47" s="123">
        <f>+IFERROR(D47/(E17+#REF!),0)*100</f>
        <v>0</v>
      </c>
      <c r="I47" s="123">
        <f>+IFERROR(E47/(F17+#REF!),0)*100</f>
        <v>0</v>
      </c>
    </row>
    <row r="48" spans="1:9" x14ac:dyDescent="0.25">
      <c r="A48" s="310" t="s">
        <v>309</v>
      </c>
      <c r="B48" s="311">
        <v>35</v>
      </c>
      <c r="C48" s="311">
        <v>35</v>
      </c>
      <c r="D48" s="311">
        <v>35</v>
      </c>
      <c r="E48" s="311">
        <v>31</v>
      </c>
      <c r="F48" s="123">
        <f>+IFERROR(B48/(C18+#REF!),0)*100</f>
        <v>0</v>
      </c>
      <c r="G48" s="123">
        <f>+IFERROR(C48/(D18+#REF!),0)*100</f>
        <v>0</v>
      </c>
      <c r="H48" s="123">
        <f>+IFERROR(D48/(E18+#REF!),0)*100</f>
        <v>0</v>
      </c>
      <c r="I48" s="123">
        <f>+IFERROR(E48/(F18+#REF!),0)*100</f>
        <v>0</v>
      </c>
    </row>
    <row r="49" spans="1:9" x14ac:dyDescent="0.25">
      <c r="A49" s="310" t="s">
        <v>310</v>
      </c>
      <c r="B49" s="311">
        <v>3</v>
      </c>
      <c r="C49" s="311">
        <v>3</v>
      </c>
      <c r="D49" s="311">
        <v>3</v>
      </c>
      <c r="E49" s="311">
        <v>3</v>
      </c>
      <c r="F49" s="123">
        <f>+IFERROR(B49/(C19+#REF!),0)*100</f>
        <v>0</v>
      </c>
      <c r="G49" s="123">
        <f>+IFERROR(C49/(D19+#REF!),0)*100</f>
        <v>0</v>
      </c>
      <c r="H49" s="123">
        <f>+IFERROR(D49/(E19+#REF!),0)*100</f>
        <v>0</v>
      </c>
      <c r="I49" s="123">
        <f>+IFERROR(E49/(F19+#REF!),0)*100</f>
        <v>0</v>
      </c>
    </row>
    <row r="50" spans="1:9" x14ac:dyDescent="0.25">
      <c r="A50" s="310" t="s">
        <v>311</v>
      </c>
      <c r="B50" s="311">
        <v>9</v>
      </c>
      <c r="C50" s="311">
        <v>9</v>
      </c>
      <c r="D50" s="311">
        <v>9</v>
      </c>
      <c r="E50" s="311">
        <v>9</v>
      </c>
      <c r="F50" s="123">
        <f>+IFERROR(B50/(C20+#REF!),0)*100</f>
        <v>0</v>
      </c>
      <c r="G50" s="123">
        <f>+IFERROR(C50/(D20+#REF!),0)*100</f>
        <v>0</v>
      </c>
      <c r="H50" s="123">
        <f>+IFERROR(D50/(E20+#REF!),0)*100</f>
        <v>0</v>
      </c>
      <c r="I50" s="123">
        <f>+IFERROR(E50/(F20+#REF!),0)*100</f>
        <v>0</v>
      </c>
    </row>
    <row r="51" spans="1:9" x14ac:dyDescent="0.25">
      <c r="A51" s="119" t="s">
        <v>32</v>
      </c>
      <c r="B51" s="49">
        <f>SUM(B34:B50)</f>
        <v>779</v>
      </c>
      <c r="C51" s="49">
        <f>SUM(C34:C50)</f>
        <v>778</v>
      </c>
      <c r="D51" s="49">
        <f>SUM(D34:D50)</f>
        <v>777</v>
      </c>
      <c r="E51" s="49">
        <f>SUM(E34:E50)</f>
        <v>633</v>
      </c>
      <c r="F51" s="123">
        <f>+IFERROR(B51/(C21+C30),0)*100</f>
        <v>61.002349256068911</v>
      </c>
      <c r="G51" s="123">
        <f>+IFERROR(C51/(D21+D30),0)*100</f>
        <v>61.019607843137258</v>
      </c>
      <c r="H51" s="123">
        <f>+IFERROR(D51/(E21+E30),0)*100</f>
        <v>61.422924901185773</v>
      </c>
      <c r="I51" s="123">
        <f>+IFERROR(E51/(F21+F30),0)*100</f>
        <v>72.508591065292094</v>
      </c>
    </row>
    <row r="52" spans="1:9" x14ac:dyDescent="0.25">
      <c r="A52" s="22"/>
      <c r="B52" s="7"/>
      <c r="C52" s="7"/>
      <c r="E52" s="7"/>
      <c r="I52" s="7"/>
    </row>
    <row r="53" spans="1:9" ht="16.5" thickBot="1" x14ac:dyDescent="0.3">
      <c r="A53" s="112" t="s">
        <v>64</v>
      </c>
      <c r="B53" s="6"/>
      <c r="C53" s="6"/>
      <c r="D53" s="6"/>
      <c r="E53" s="6"/>
    </row>
    <row r="54" spans="1:9" ht="63.75" thickBot="1" x14ac:dyDescent="0.3">
      <c r="A54" s="81" t="s">
        <v>48</v>
      </c>
      <c r="B54" s="82" t="s">
        <v>50</v>
      </c>
      <c r="C54" s="83" t="s">
        <v>51</v>
      </c>
      <c r="D54" s="83" t="s">
        <v>52</v>
      </c>
      <c r="E54" s="83" t="s">
        <v>53</v>
      </c>
      <c r="F54" s="84" t="s">
        <v>59</v>
      </c>
      <c r="G54" s="84" t="s">
        <v>60</v>
      </c>
      <c r="H54" s="84" t="s">
        <v>61</v>
      </c>
      <c r="I54" s="85" t="s">
        <v>62</v>
      </c>
    </row>
    <row r="55" spans="1:9" x14ac:dyDescent="0.25">
      <c r="A55" s="310" t="s">
        <v>295</v>
      </c>
      <c r="B55" s="311">
        <v>2</v>
      </c>
      <c r="C55" s="311">
        <v>2</v>
      </c>
      <c r="D55" s="311">
        <v>2</v>
      </c>
      <c r="E55" s="311">
        <v>0</v>
      </c>
      <c r="F55" s="122">
        <f>+IFERROR(B55/(C4+C25),0)*100</f>
        <v>3.278688524590164</v>
      </c>
      <c r="G55" s="122">
        <f>+IFERROR(C55/(D4+D25),0)*100</f>
        <v>3.278688524590164</v>
      </c>
      <c r="H55" s="122">
        <f>+IFERROR(D55/(E4+E25),0)*100</f>
        <v>3.278688524590164</v>
      </c>
      <c r="I55" s="122">
        <f>+IFERROR(E55/(F4+F25),0)*100</f>
        <v>0</v>
      </c>
    </row>
    <row r="56" spans="1:9" x14ac:dyDescent="0.25">
      <c r="A56" s="310" t="s">
        <v>296</v>
      </c>
      <c r="B56" s="311">
        <v>3</v>
      </c>
      <c r="C56" s="311">
        <v>3</v>
      </c>
      <c r="D56" s="311">
        <v>3</v>
      </c>
      <c r="E56" s="311">
        <v>0</v>
      </c>
      <c r="F56" s="123">
        <f>+IFERROR(B56/(C5+C26),0)*100</f>
        <v>12</v>
      </c>
      <c r="G56" s="123">
        <f>+IFERROR(C56/(D5+D26),0)*100</f>
        <v>12</v>
      </c>
      <c r="H56" s="123">
        <f>+IFERROR(D56/(E5+E26),0)*100</f>
        <v>12</v>
      </c>
      <c r="I56" s="123">
        <f>+IFERROR(E56/(F5+F26),0)*100</f>
        <v>0</v>
      </c>
    </row>
    <row r="57" spans="1:9" x14ac:dyDescent="0.25">
      <c r="A57" s="310" t="s">
        <v>297</v>
      </c>
      <c r="B57" s="311">
        <v>1</v>
      </c>
      <c r="C57" s="311">
        <v>1</v>
      </c>
      <c r="D57" s="311">
        <v>1</v>
      </c>
      <c r="E57" s="311">
        <v>0</v>
      </c>
      <c r="F57" s="123">
        <f>+IFERROR(B57/(C6+C27),0)*100</f>
        <v>1.5873015873015872</v>
      </c>
      <c r="G57" s="123">
        <f>+IFERROR(C57/(D6+D27),0)*100</f>
        <v>1.5873015873015872</v>
      </c>
      <c r="H57" s="123">
        <f>+IFERROR(D57/(E6+E27),0)*100</f>
        <v>1.5873015873015872</v>
      </c>
      <c r="I57" s="123">
        <f>+IFERROR(E57/(F6+F27),0)*100</f>
        <v>0</v>
      </c>
    </row>
    <row r="58" spans="1:9" x14ac:dyDescent="0.25">
      <c r="A58" s="310" t="s">
        <v>298</v>
      </c>
      <c r="B58" s="311">
        <v>19</v>
      </c>
      <c r="C58" s="311">
        <v>19</v>
      </c>
      <c r="D58" s="311">
        <v>19</v>
      </c>
      <c r="E58" s="311">
        <v>8</v>
      </c>
      <c r="F58" s="123">
        <f>+IFERROR(B58/(C7+C28),0)*100</f>
        <v>5.7057057057057055</v>
      </c>
      <c r="G58" s="123">
        <f>+IFERROR(C58/(D7+D28),0)*100</f>
        <v>5.7401812688821749</v>
      </c>
      <c r="H58" s="123">
        <f>+IFERROR(D58/(E7+E28),0)*100</f>
        <v>5.7575757575757578</v>
      </c>
      <c r="I58" s="123">
        <f>+IFERROR(E58/(F7+F28),0)*100</f>
        <v>3.8095238095238098</v>
      </c>
    </row>
    <row r="59" spans="1:9" x14ac:dyDescent="0.25">
      <c r="A59" s="310" t="s">
        <v>299</v>
      </c>
      <c r="B59" s="311">
        <v>6</v>
      </c>
      <c r="C59" s="311">
        <v>6</v>
      </c>
      <c r="D59" s="311">
        <v>6</v>
      </c>
      <c r="E59" s="311">
        <v>1</v>
      </c>
      <c r="F59" s="123">
        <f>+IFERROR(B59/(C8+C29),0)*100</f>
        <v>15.384615384615385</v>
      </c>
      <c r="G59" s="123">
        <f>+IFERROR(C59/(D8+D29),0)*100</f>
        <v>15.384615384615385</v>
      </c>
      <c r="H59" s="123">
        <f>+IFERROR(D59/(E8+E29),0)*100</f>
        <v>15.384615384615385</v>
      </c>
      <c r="I59" s="123">
        <f>+IFERROR(E59/(F8+F29),0)*100</f>
        <v>3.5714285714285712</v>
      </c>
    </row>
    <row r="60" spans="1:9" x14ac:dyDescent="0.25">
      <c r="A60" s="310" t="s">
        <v>300</v>
      </c>
      <c r="B60" s="311">
        <v>3</v>
      </c>
      <c r="C60" s="311">
        <v>3</v>
      </c>
      <c r="D60" s="311">
        <v>3</v>
      </c>
      <c r="E60" s="311">
        <v>0</v>
      </c>
      <c r="F60" s="123">
        <f>+IFERROR(B60/(C9+#REF!),0)*100</f>
        <v>0</v>
      </c>
      <c r="G60" s="123">
        <f>+IFERROR(C60/(D9+#REF!),0)*100</f>
        <v>0</v>
      </c>
      <c r="H60" s="123">
        <f>+IFERROR(D60/(E9+#REF!),0)*100</f>
        <v>0</v>
      </c>
      <c r="I60" s="123">
        <f>+IFERROR(E60/(F9+#REF!),0)*100</f>
        <v>0</v>
      </c>
    </row>
    <row r="61" spans="1:9" x14ac:dyDescent="0.25">
      <c r="A61" s="310" t="s">
        <v>301</v>
      </c>
      <c r="B61" s="311">
        <v>2</v>
      </c>
      <c r="C61" s="311">
        <v>2</v>
      </c>
      <c r="D61" s="311">
        <v>1</v>
      </c>
      <c r="E61" s="311">
        <v>1</v>
      </c>
      <c r="F61" s="123">
        <f>+IFERROR(B61/(C10+#REF!),0)*100</f>
        <v>0</v>
      </c>
      <c r="G61" s="123">
        <f>+IFERROR(C61/(D10+#REF!),0)*100</f>
        <v>0</v>
      </c>
      <c r="H61" s="123">
        <f>+IFERROR(D61/(E10+#REF!),0)*100</f>
        <v>0</v>
      </c>
      <c r="I61" s="123">
        <f>+IFERROR(E61/(F10+#REF!),0)*100</f>
        <v>0</v>
      </c>
    </row>
    <row r="62" spans="1:9" x14ac:dyDescent="0.25">
      <c r="A62" s="310" t="s">
        <v>302</v>
      </c>
      <c r="B62" s="311">
        <v>32</v>
      </c>
      <c r="C62" s="311">
        <v>32</v>
      </c>
      <c r="D62" s="311">
        <v>32</v>
      </c>
      <c r="E62" s="311">
        <v>11</v>
      </c>
      <c r="F62" s="123">
        <f>+IFERROR(B62/(C11+#REF!),0)*100</f>
        <v>0</v>
      </c>
      <c r="G62" s="123">
        <f>+IFERROR(C62/(D11+#REF!),0)*100</f>
        <v>0</v>
      </c>
      <c r="H62" s="123">
        <f>+IFERROR(D62/(E11+#REF!),0)*100</f>
        <v>0</v>
      </c>
      <c r="I62" s="123">
        <f>+IFERROR(E62/(F11+#REF!),0)*100</f>
        <v>0</v>
      </c>
    </row>
    <row r="63" spans="1:9" x14ac:dyDescent="0.25">
      <c r="A63" s="310" t="s">
        <v>303</v>
      </c>
      <c r="B63" s="311">
        <v>5</v>
      </c>
      <c r="C63" s="311">
        <v>5</v>
      </c>
      <c r="D63" s="311">
        <v>5</v>
      </c>
      <c r="E63" s="311">
        <v>1</v>
      </c>
      <c r="F63" s="123">
        <f>+IFERROR(B63/(C12+#REF!),0)*100</f>
        <v>0</v>
      </c>
      <c r="G63" s="123">
        <f>+IFERROR(C63/(D12+#REF!),0)*100</f>
        <v>0</v>
      </c>
      <c r="H63" s="123">
        <f>+IFERROR(D63/(E12+#REF!),0)*100</f>
        <v>0</v>
      </c>
      <c r="I63" s="123">
        <f>+IFERROR(E63/(F12+#REF!),0)*100</f>
        <v>0</v>
      </c>
    </row>
    <row r="64" spans="1:9" x14ac:dyDescent="0.25">
      <c r="A64" s="310" t="s">
        <v>304</v>
      </c>
      <c r="B64" s="311">
        <v>9</v>
      </c>
      <c r="C64" s="311">
        <v>9</v>
      </c>
      <c r="D64" s="311">
        <v>9</v>
      </c>
      <c r="E64" s="311">
        <v>4</v>
      </c>
      <c r="F64" s="123">
        <f>+IFERROR(B64/(C13+#REF!),0)*100</f>
        <v>0</v>
      </c>
      <c r="G64" s="123">
        <f>+IFERROR(C64/(D13+#REF!),0)*100</f>
        <v>0</v>
      </c>
      <c r="H64" s="123">
        <f>+IFERROR(D64/(E13+#REF!),0)*100</f>
        <v>0</v>
      </c>
      <c r="I64" s="123">
        <f>+IFERROR(E64/(F13+#REF!),0)*100</f>
        <v>0</v>
      </c>
    </row>
    <row r="65" spans="1:9" x14ac:dyDescent="0.25">
      <c r="A65" s="310" t="s">
        <v>305</v>
      </c>
      <c r="B65" s="311">
        <v>2</v>
      </c>
      <c r="C65" s="311">
        <v>2</v>
      </c>
      <c r="D65" s="311">
        <v>2</v>
      </c>
      <c r="E65" s="311">
        <v>1</v>
      </c>
      <c r="F65" s="123">
        <f>+IFERROR(B65/(C14+#REF!),0)*100</f>
        <v>0</v>
      </c>
      <c r="G65" s="123">
        <f>+IFERROR(C65/(D14+#REF!),0)*100</f>
        <v>0</v>
      </c>
      <c r="H65" s="123">
        <f>+IFERROR(D65/(E14+#REF!),0)*100</f>
        <v>0</v>
      </c>
      <c r="I65" s="123">
        <f>+IFERROR(E65/(F14+#REF!),0)*100</f>
        <v>0</v>
      </c>
    </row>
    <row r="66" spans="1:9" x14ac:dyDescent="0.25">
      <c r="A66" s="310" t="s">
        <v>306</v>
      </c>
      <c r="B66" s="311">
        <v>7</v>
      </c>
      <c r="C66" s="311">
        <v>7</v>
      </c>
      <c r="D66" s="311">
        <v>4</v>
      </c>
      <c r="E66" s="311">
        <v>1</v>
      </c>
      <c r="F66" s="123">
        <f>+IFERROR(B66/(C15+#REF!),0)*100</f>
        <v>0</v>
      </c>
      <c r="G66" s="123">
        <f>+IFERROR(C66/(D15+#REF!),0)*100</f>
        <v>0</v>
      </c>
      <c r="H66" s="123">
        <f>+IFERROR(D66/(E15+#REF!),0)*100</f>
        <v>0</v>
      </c>
      <c r="I66" s="123">
        <f>+IFERROR(E66/(F15+#REF!),0)*100</f>
        <v>0</v>
      </c>
    </row>
    <row r="67" spans="1:9" x14ac:dyDescent="0.25">
      <c r="A67" s="310" t="s">
        <v>308</v>
      </c>
      <c r="B67" s="311">
        <v>14</v>
      </c>
      <c r="C67" s="311">
        <v>14</v>
      </c>
      <c r="D67" s="311">
        <v>12</v>
      </c>
      <c r="E67" s="311">
        <v>8</v>
      </c>
      <c r="F67" s="123">
        <f>+IFERROR(B67/(C16+#REF!),0)*100</f>
        <v>0</v>
      </c>
      <c r="G67" s="123">
        <f>+IFERROR(C67/(D16+#REF!),0)*100</f>
        <v>0</v>
      </c>
      <c r="H67" s="123">
        <f>+IFERROR(D67/(E16+#REF!),0)*100</f>
        <v>0</v>
      </c>
      <c r="I67" s="123">
        <f>+IFERROR(E67/(F16+#REF!),0)*100</f>
        <v>0</v>
      </c>
    </row>
    <row r="68" spans="1:9" x14ac:dyDescent="0.25">
      <c r="A68" s="310" t="s">
        <v>309</v>
      </c>
      <c r="B68" s="311">
        <v>18</v>
      </c>
      <c r="C68" s="311">
        <v>18</v>
      </c>
      <c r="D68" s="311">
        <v>18</v>
      </c>
      <c r="E68" s="311">
        <v>6</v>
      </c>
      <c r="F68" s="123">
        <f>+IFERROR(B68/(C17+#REF!),0)*100</f>
        <v>0</v>
      </c>
      <c r="G68" s="123">
        <f>+IFERROR(C68/(D17+#REF!),0)*100</f>
        <v>0</v>
      </c>
      <c r="H68" s="123">
        <f>+IFERROR(D68/(E17+#REF!),0)*100</f>
        <v>0</v>
      </c>
      <c r="I68" s="123">
        <f>+IFERROR(E68/(F17+#REF!),0)*100</f>
        <v>0</v>
      </c>
    </row>
    <row r="69" spans="1:9" x14ac:dyDescent="0.25">
      <c r="A69" s="310" t="s">
        <v>310</v>
      </c>
      <c r="B69" s="311">
        <v>2</v>
      </c>
      <c r="C69" s="311">
        <v>2</v>
      </c>
      <c r="D69" s="311">
        <v>2</v>
      </c>
      <c r="E69" s="311">
        <v>0</v>
      </c>
      <c r="F69" s="123">
        <f>+IFERROR(B69/(C18+#REF!),0)*100</f>
        <v>0</v>
      </c>
      <c r="G69" s="123">
        <f>+IFERROR(C69/(D18+#REF!),0)*100</f>
        <v>0</v>
      </c>
      <c r="H69" s="123">
        <f>+IFERROR(D69/(E18+#REF!),0)*100</f>
        <v>0</v>
      </c>
      <c r="I69" s="123">
        <f>+IFERROR(E69/(F18+#REF!),0)*100</f>
        <v>0</v>
      </c>
    </row>
    <row r="70" spans="1:9" x14ac:dyDescent="0.25">
      <c r="A70" s="310" t="s">
        <v>311</v>
      </c>
      <c r="B70" s="311">
        <v>1</v>
      </c>
      <c r="C70" s="311">
        <v>1</v>
      </c>
      <c r="D70" s="311">
        <v>1</v>
      </c>
      <c r="E70" s="311">
        <v>1</v>
      </c>
      <c r="F70" s="123">
        <f>+IFERROR(B70/(C19+#REF!),0)*100</f>
        <v>0</v>
      </c>
      <c r="G70" s="123">
        <f>+IFERROR(C70/(D19+#REF!),0)*100</f>
        <v>0</v>
      </c>
      <c r="H70" s="123">
        <f>+IFERROR(D70/(E19+#REF!),0)*100</f>
        <v>0</v>
      </c>
      <c r="I70" s="123">
        <f>+IFERROR(E70/(F19+#REF!),0)*100</f>
        <v>0</v>
      </c>
    </row>
    <row r="71" spans="1:9" x14ac:dyDescent="0.25">
      <c r="A71" s="119" t="s">
        <v>32</v>
      </c>
      <c r="B71" s="49">
        <f>SUM(B55:B70)</f>
        <v>126</v>
      </c>
      <c r="C71" s="49">
        <f>SUM(C55:C70)</f>
        <v>126</v>
      </c>
      <c r="D71" s="49">
        <f>SUM(D55:D70)</f>
        <v>120</v>
      </c>
      <c r="E71" s="49">
        <f>SUM(E55:E70)</f>
        <v>43</v>
      </c>
      <c r="F71" s="123">
        <f>+IFERROR(B71/(C21+C30),0)*100</f>
        <v>9.866875489428347</v>
      </c>
      <c r="G71" s="123">
        <f>+IFERROR(C71/(D21+D30),0)*100</f>
        <v>9.8823529411764692</v>
      </c>
      <c r="H71" s="123">
        <f>+IFERROR(D71/(E21+E30),0)*100</f>
        <v>9.4861660079051369</v>
      </c>
      <c r="I71" s="123">
        <f>+IFERROR(E71/(F21+F30),0)*100</f>
        <v>4.925544100801833</v>
      </c>
    </row>
    <row r="72" spans="1:9" x14ac:dyDescent="0.25">
      <c r="A72" s="22"/>
      <c r="B72" s="7"/>
      <c r="C72" s="7"/>
      <c r="D72" s="7"/>
      <c r="I72" s="7"/>
    </row>
    <row r="73" spans="1:9" x14ac:dyDescent="0.25">
      <c r="A73" s="22"/>
      <c r="B73" s="7"/>
      <c r="C73" s="7"/>
      <c r="D73" s="7"/>
      <c r="E73" s="7"/>
    </row>
    <row r="74" spans="1:9" x14ac:dyDescent="0.25">
      <c r="A74" s="22"/>
      <c r="B74" s="7"/>
      <c r="C74" s="7"/>
      <c r="D74" s="7"/>
      <c r="E74" s="7"/>
    </row>
    <row r="75" spans="1:9" x14ac:dyDescent="0.25">
      <c r="A75" s="22"/>
      <c r="B75" s="7"/>
      <c r="C75" s="7"/>
      <c r="D75" s="7"/>
      <c r="E75" s="7"/>
    </row>
    <row r="76" spans="1:9" x14ac:dyDescent="0.25">
      <c r="A76" s="22"/>
      <c r="B76" s="7"/>
      <c r="C76" s="7"/>
      <c r="D76" s="7"/>
      <c r="E76" s="7"/>
    </row>
    <row r="77" spans="1:9" x14ac:dyDescent="0.25">
      <c r="A77" s="22"/>
      <c r="B77" s="7"/>
      <c r="C77" s="7"/>
      <c r="D77" s="7"/>
      <c r="E77" s="7"/>
    </row>
    <row r="78" spans="1:9" x14ac:dyDescent="0.25">
      <c r="A78" s="10"/>
      <c r="B78" s="7"/>
      <c r="C78" s="7"/>
      <c r="D78" s="7"/>
      <c r="E78" s="7"/>
    </row>
    <row r="79" spans="1:9" x14ac:dyDescent="0.25">
      <c r="A79" s="22"/>
      <c r="B79" s="7"/>
      <c r="C79" s="7"/>
      <c r="D79" s="7"/>
      <c r="E79" s="7"/>
    </row>
  </sheetData>
  <mergeCells count="4">
    <mergeCell ref="A23:J23"/>
    <mergeCell ref="A32:E32"/>
    <mergeCell ref="A1:J1"/>
    <mergeCell ref="A2:J2"/>
  </mergeCells>
  <phoneticPr fontId="2" type="noConversion"/>
  <pageMargins left="0.75" right="0.75" top="1" bottom="1" header="0.4921259845" footer="0.4921259845"/>
  <pageSetup paperSize="9" fitToHeight="0" orientation="landscape" r:id="rId1"/>
  <headerFooter alignWithMargins="0"/>
  <rowBreaks count="3" manualBreakCount="3">
    <brk id="22" max="16383" man="1"/>
    <brk id="31" max="16383" man="1"/>
    <brk id="5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8"/>
  <sheetViews>
    <sheetView view="pageBreakPreview" topLeftCell="A29" zoomScaleNormal="100" zoomScaleSheetLayoutView="100" workbookViewId="0">
      <selection activeCell="H53" sqref="H53"/>
    </sheetView>
  </sheetViews>
  <sheetFormatPr defaultRowHeight="15.75" x14ac:dyDescent="0.25"/>
  <cols>
    <col min="1" max="1" width="24.125" customWidth="1"/>
    <col min="2" max="10" width="10.625" customWidth="1"/>
  </cols>
  <sheetData>
    <row r="1" spans="1:12" ht="31.5" customHeight="1" x14ac:dyDescent="0.25">
      <c r="A1" s="462" t="s">
        <v>244</v>
      </c>
      <c r="B1" s="462"/>
      <c r="C1" s="462"/>
      <c r="D1" s="462"/>
      <c r="E1" s="462"/>
      <c r="F1" s="462"/>
      <c r="G1" s="462"/>
      <c r="H1" s="462"/>
      <c r="I1" s="462"/>
      <c r="J1" s="462"/>
      <c r="K1" s="160"/>
    </row>
    <row r="2" spans="1:12" ht="16.5" thickBot="1" x14ac:dyDescent="0.3">
      <c r="A2" s="455" t="s">
        <v>30</v>
      </c>
      <c r="B2" s="455"/>
      <c r="C2" s="455"/>
      <c r="D2" s="455"/>
      <c r="E2" s="455"/>
      <c r="F2" s="455"/>
      <c r="G2" s="455"/>
      <c r="H2" s="455"/>
      <c r="I2" s="455"/>
      <c r="J2" s="455"/>
      <c r="K2" s="15"/>
      <c r="L2" s="7"/>
    </row>
    <row r="3" spans="1:12" ht="32.25" thickBot="1" x14ac:dyDescent="0.3">
      <c r="A3" s="71" t="s">
        <v>48</v>
      </c>
      <c r="B3" s="72" t="s">
        <v>49</v>
      </c>
      <c r="C3" s="72" t="s">
        <v>50</v>
      </c>
      <c r="D3" s="73" t="s">
        <v>51</v>
      </c>
      <c r="E3" s="73" t="s">
        <v>52</v>
      </c>
      <c r="F3" s="73" t="s">
        <v>53</v>
      </c>
      <c r="G3" s="86" t="s">
        <v>54</v>
      </c>
      <c r="H3" s="86" t="s">
        <v>55</v>
      </c>
      <c r="I3" s="86" t="s">
        <v>56</v>
      </c>
      <c r="J3" s="87" t="s">
        <v>57</v>
      </c>
      <c r="K3" s="15"/>
      <c r="L3" s="7"/>
    </row>
    <row r="4" spans="1:12" x14ac:dyDescent="0.25">
      <c r="A4" s="310" t="s">
        <v>295</v>
      </c>
      <c r="B4" s="311">
        <v>2</v>
      </c>
      <c r="C4" s="311">
        <v>3</v>
      </c>
      <c r="D4" s="311">
        <v>3</v>
      </c>
      <c r="E4" s="311">
        <v>2</v>
      </c>
      <c r="F4" s="311">
        <v>2</v>
      </c>
      <c r="G4" s="120">
        <f>IFERROR(C4/B4,0)</f>
        <v>1.5</v>
      </c>
      <c r="H4" s="120">
        <f>IFERROR(E4/D4,0)</f>
        <v>0.66666666666666663</v>
      </c>
      <c r="I4" s="120">
        <f>IFERROR(F4/E4,0)</f>
        <v>1</v>
      </c>
      <c r="J4" s="120">
        <f>IFERROR(F4/B4,0)</f>
        <v>1</v>
      </c>
      <c r="K4" s="15"/>
      <c r="L4" s="7"/>
    </row>
    <row r="5" spans="1:12" x14ac:dyDescent="0.25">
      <c r="A5" s="310" t="s">
        <v>296</v>
      </c>
      <c r="B5" s="311">
        <v>2</v>
      </c>
      <c r="C5" s="311">
        <v>5</v>
      </c>
      <c r="D5" s="311">
        <v>5</v>
      </c>
      <c r="E5" s="311">
        <v>5</v>
      </c>
      <c r="F5" s="311">
        <v>5</v>
      </c>
      <c r="G5" s="121">
        <f t="shared" ref="G5:G14" si="0">IFERROR(C5/B5,0)</f>
        <v>2.5</v>
      </c>
      <c r="H5" s="121">
        <f t="shared" ref="H5:H14" si="1">IFERROR(E5/D5,0)</f>
        <v>1</v>
      </c>
      <c r="I5" s="121">
        <f t="shared" ref="I5:I14" si="2">IFERROR(F5/E5,0)</f>
        <v>1</v>
      </c>
      <c r="J5" s="121">
        <f t="shared" ref="J5:J14" si="3">IFERROR(F5/B5,0)</f>
        <v>2.5</v>
      </c>
      <c r="K5" s="15"/>
      <c r="L5" s="7"/>
    </row>
    <row r="6" spans="1:12" x14ac:dyDescent="0.25">
      <c r="A6" s="310" t="s">
        <v>298</v>
      </c>
      <c r="B6" s="311">
        <v>3</v>
      </c>
      <c r="C6" s="311">
        <v>11</v>
      </c>
      <c r="D6" s="311">
        <v>8</v>
      </c>
      <c r="E6" s="311">
        <v>3</v>
      </c>
      <c r="F6" s="311">
        <v>3</v>
      </c>
      <c r="G6" s="121">
        <f t="shared" si="0"/>
        <v>3.6666666666666665</v>
      </c>
      <c r="H6" s="121">
        <f t="shared" si="1"/>
        <v>0.375</v>
      </c>
      <c r="I6" s="121">
        <f t="shared" si="2"/>
        <v>1</v>
      </c>
      <c r="J6" s="121">
        <f t="shared" si="3"/>
        <v>1</v>
      </c>
      <c r="K6" s="15"/>
      <c r="L6" s="7"/>
    </row>
    <row r="7" spans="1:12" x14ac:dyDescent="0.25">
      <c r="A7" s="310" t="s">
        <v>299</v>
      </c>
      <c r="B7" s="311">
        <v>2</v>
      </c>
      <c r="C7" s="311">
        <v>4</v>
      </c>
      <c r="D7" s="311">
        <v>4</v>
      </c>
      <c r="E7" s="311">
        <v>2</v>
      </c>
      <c r="F7" s="311">
        <v>2</v>
      </c>
      <c r="G7" s="121">
        <f t="shared" si="0"/>
        <v>2</v>
      </c>
      <c r="H7" s="121">
        <f t="shared" si="1"/>
        <v>0.5</v>
      </c>
      <c r="I7" s="121">
        <f t="shared" si="2"/>
        <v>1</v>
      </c>
      <c r="J7" s="121">
        <f t="shared" si="3"/>
        <v>1</v>
      </c>
      <c r="K7" s="15"/>
      <c r="L7" s="7"/>
    </row>
    <row r="8" spans="1:12" x14ac:dyDescent="0.25">
      <c r="A8" s="310" t="s">
        <v>301</v>
      </c>
      <c r="B8" s="311">
        <v>3</v>
      </c>
      <c r="C8" s="311">
        <v>5</v>
      </c>
      <c r="D8" s="311">
        <v>5</v>
      </c>
      <c r="E8" s="311">
        <v>3</v>
      </c>
      <c r="F8" s="311">
        <v>4</v>
      </c>
      <c r="G8" s="121">
        <f t="shared" si="0"/>
        <v>1.6666666666666667</v>
      </c>
      <c r="H8" s="121">
        <f t="shared" si="1"/>
        <v>0.6</v>
      </c>
      <c r="I8" s="121">
        <f t="shared" si="2"/>
        <v>1.3333333333333333</v>
      </c>
      <c r="J8" s="121">
        <f t="shared" si="3"/>
        <v>1.3333333333333333</v>
      </c>
      <c r="K8" s="15"/>
      <c r="L8" s="7"/>
    </row>
    <row r="9" spans="1:12" x14ac:dyDescent="0.25">
      <c r="A9" s="310" t="s">
        <v>302</v>
      </c>
      <c r="B9" s="311">
        <v>4</v>
      </c>
      <c r="C9" s="311">
        <v>4</v>
      </c>
      <c r="D9" s="311">
        <v>4</v>
      </c>
      <c r="E9" s="311">
        <v>3</v>
      </c>
      <c r="F9" s="311">
        <v>3</v>
      </c>
      <c r="G9" s="121">
        <f t="shared" si="0"/>
        <v>1</v>
      </c>
      <c r="H9" s="121">
        <f t="shared" si="1"/>
        <v>0.75</v>
      </c>
      <c r="I9" s="121">
        <f t="shared" si="2"/>
        <v>1</v>
      </c>
      <c r="J9" s="121">
        <f t="shared" si="3"/>
        <v>0.75</v>
      </c>
      <c r="K9" s="15"/>
      <c r="L9" s="7"/>
    </row>
    <row r="10" spans="1:12" x14ac:dyDescent="0.25">
      <c r="A10" s="310" t="s">
        <v>304</v>
      </c>
      <c r="B10" s="311">
        <v>1</v>
      </c>
      <c r="C10" s="311">
        <v>2</v>
      </c>
      <c r="D10" s="311">
        <v>1</v>
      </c>
      <c r="E10" s="311">
        <v>1</v>
      </c>
      <c r="F10" s="311">
        <v>1</v>
      </c>
      <c r="G10" s="121">
        <f t="shared" si="0"/>
        <v>2</v>
      </c>
      <c r="H10" s="121">
        <f t="shared" si="1"/>
        <v>1</v>
      </c>
      <c r="I10" s="121">
        <f t="shared" si="2"/>
        <v>1</v>
      </c>
      <c r="J10" s="121">
        <f t="shared" si="3"/>
        <v>1</v>
      </c>
      <c r="K10" s="15"/>
      <c r="L10" s="7"/>
    </row>
    <row r="11" spans="1:12" x14ac:dyDescent="0.25">
      <c r="A11" s="310" t="s">
        <v>307</v>
      </c>
      <c r="B11" s="311">
        <v>1</v>
      </c>
      <c r="C11" s="311">
        <v>1</v>
      </c>
      <c r="D11" s="311">
        <v>1</v>
      </c>
      <c r="E11" s="311">
        <v>1</v>
      </c>
      <c r="F11" s="311">
        <v>0</v>
      </c>
      <c r="G11" s="121">
        <f t="shared" si="0"/>
        <v>1</v>
      </c>
      <c r="H11" s="121">
        <f t="shared" si="1"/>
        <v>1</v>
      </c>
      <c r="I11" s="121">
        <f t="shared" si="2"/>
        <v>0</v>
      </c>
      <c r="J11" s="121">
        <f t="shared" si="3"/>
        <v>0</v>
      </c>
      <c r="K11" s="15"/>
      <c r="L11" s="7"/>
    </row>
    <row r="12" spans="1:12" x14ac:dyDescent="0.25">
      <c r="A12" s="310" t="s">
        <v>308</v>
      </c>
      <c r="B12" s="311">
        <v>10</v>
      </c>
      <c r="C12" s="311">
        <v>15</v>
      </c>
      <c r="D12" s="311">
        <v>13</v>
      </c>
      <c r="E12" s="311">
        <v>10</v>
      </c>
      <c r="F12" s="311">
        <v>10</v>
      </c>
      <c r="G12" s="121">
        <f t="shared" si="0"/>
        <v>1.5</v>
      </c>
      <c r="H12" s="121">
        <f t="shared" si="1"/>
        <v>0.76923076923076927</v>
      </c>
      <c r="I12" s="121">
        <f t="shared" si="2"/>
        <v>1</v>
      </c>
      <c r="J12" s="121">
        <f t="shared" si="3"/>
        <v>1</v>
      </c>
      <c r="K12" s="15"/>
      <c r="L12" s="7"/>
    </row>
    <row r="13" spans="1:12" x14ac:dyDescent="0.25">
      <c r="A13" s="310" t="s">
        <v>309</v>
      </c>
      <c r="B13" s="311">
        <v>1</v>
      </c>
      <c r="C13" s="311">
        <v>1</v>
      </c>
      <c r="D13" s="311">
        <v>1</v>
      </c>
      <c r="E13" s="311">
        <v>0</v>
      </c>
      <c r="F13" s="311">
        <v>0</v>
      </c>
      <c r="G13" s="121">
        <f t="shared" si="0"/>
        <v>1</v>
      </c>
      <c r="H13" s="121">
        <f t="shared" si="1"/>
        <v>0</v>
      </c>
      <c r="I13" s="121">
        <f t="shared" si="2"/>
        <v>0</v>
      </c>
      <c r="J13" s="121">
        <f t="shared" si="3"/>
        <v>0</v>
      </c>
      <c r="K13" s="15"/>
      <c r="L13" s="7"/>
    </row>
    <row r="14" spans="1:12" x14ac:dyDescent="0.25">
      <c r="A14" s="310" t="s">
        <v>311</v>
      </c>
      <c r="B14" s="311">
        <v>2</v>
      </c>
      <c r="C14" s="311">
        <v>1</v>
      </c>
      <c r="D14" s="311">
        <v>1</v>
      </c>
      <c r="E14" s="311">
        <v>0</v>
      </c>
      <c r="F14" s="311">
        <v>0</v>
      </c>
      <c r="G14" s="121">
        <f t="shared" si="0"/>
        <v>0.5</v>
      </c>
      <c r="H14" s="121">
        <f t="shared" si="1"/>
        <v>0</v>
      </c>
      <c r="I14" s="121">
        <f t="shared" si="2"/>
        <v>0</v>
      </c>
      <c r="J14" s="121">
        <f t="shared" si="3"/>
        <v>0</v>
      </c>
      <c r="K14" s="15"/>
      <c r="L14" s="7"/>
    </row>
    <row r="15" spans="1:12" x14ac:dyDescent="0.25">
      <c r="A15" s="118" t="s">
        <v>32</v>
      </c>
      <c r="B15" s="49">
        <f>SUM(B4:B14)</f>
        <v>31</v>
      </c>
      <c r="C15" s="49">
        <f>SUM(C4:C14)</f>
        <v>52</v>
      </c>
      <c r="D15" s="49">
        <f>SUM(D4:D14)</f>
        <v>46</v>
      </c>
      <c r="E15" s="49">
        <f>SUM(E4:E14)</f>
        <v>30</v>
      </c>
      <c r="F15" s="49">
        <f>SUM(F4:F14)</f>
        <v>30</v>
      </c>
      <c r="G15" s="121">
        <f t="shared" ref="G15" si="4">IFERROR(C15/B15,0)</f>
        <v>1.6774193548387097</v>
      </c>
      <c r="H15" s="121">
        <f t="shared" ref="H15" si="5">IFERROR(E15/D15,0)</f>
        <v>0.65217391304347827</v>
      </c>
      <c r="I15" s="121">
        <f t="shared" ref="I15" si="6">IFERROR(F15/E15,0)</f>
        <v>1</v>
      </c>
      <c r="J15" s="121">
        <f t="shared" ref="J15" si="7">IFERROR(F15/B15,0)</f>
        <v>0.967741935483871</v>
      </c>
      <c r="K15" s="15"/>
      <c r="L15" s="7"/>
    </row>
    <row r="16" spans="1:12" x14ac:dyDescent="0.25">
      <c r="A16" s="40"/>
      <c r="B16" s="7"/>
      <c r="C16" s="7"/>
      <c r="D16" s="7"/>
      <c r="E16" s="7"/>
      <c r="F16" s="7"/>
      <c r="G16" s="7"/>
      <c r="H16" s="7"/>
      <c r="I16" s="7"/>
      <c r="J16" s="7"/>
      <c r="K16" s="15"/>
      <c r="L16" s="7"/>
    </row>
    <row r="17" spans="1:12" ht="16.5" thickBot="1" x14ac:dyDescent="0.3">
      <c r="A17" s="455" t="s">
        <v>31</v>
      </c>
      <c r="B17" s="455"/>
      <c r="C17" s="455"/>
      <c r="D17" s="455"/>
      <c r="E17" s="455"/>
      <c r="F17" s="455"/>
      <c r="G17" s="455"/>
      <c r="H17" s="455"/>
      <c r="I17" s="455"/>
      <c r="J17" s="455"/>
      <c r="K17" s="15"/>
      <c r="L17" s="7"/>
    </row>
    <row r="18" spans="1:12" ht="32.25" thickBot="1" x14ac:dyDescent="0.3">
      <c r="A18" s="71" t="s">
        <v>48</v>
      </c>
      <c r="B18" s="72" t="s">
        <v>49</v>
      </c>
      <c r="C18" s="72" t="s">
        <v>50</v>
      </c>
      <c r="D18" s="73" t="s">
        <v>51</v>
      </c>
      <c r="E18" s="73" t="s">
        <v>52</v>
      </c>
      <c r="F18" s="73" t="s">
        <v>53</v>
      </c>
      <c r="G18" s="86" t="s">
        <v>54</v>
      </c>
      <c r="H18" s="86" t="s">
        <v>55</v>
      </c>
      <c r="I18" s="86" t="s">
        <v>56</v>
      </c>
      <c r="J18" s="87" t="s">
        <v>57</v>
      </c>
      <c r="K18" s="15"/>
      <c r="L18" s="7"/>
    </row>
    <row r="19" spans="1:12" x14ac:dyDescent="0.25">
      <c r="A19" s="310" t="s">
        <v>300</v>
      </c>
      <c r="B19" s="311">
        <v>2</v>
      </c>
      <c r="C19" s="311">
        <v>1</v>
      </c>
      <c r="D19" s="311">
        <v>1</v>
      </c>
      <c r="E19" s="311">
        <v>1</v>
      </c>
      <c r="F19" s="311">
        <v>1</v>
      </c>
      <c r="G19" s="120">
        <f>IFERROR(C19/B19,0)</f>
        <v>0.5</v>
      </c>
      <c r="H19" s="120">
        <f>IFERROR(E19/D19,0)</f>
        <v>1</v>
      </c>
      <c r="I19" s="120">
        <f>IFERROR(F19/E19,0)</f>
        <v>1</v>
      </c>
      <c r="J19" s="120">
        <f>IFERROR(F19/B19,0)</f>
        <v>0.5</v>
      </c>
      <c r="K19" s="15"/>
      <c r="L19" s="7"/>
    </row>
    <row r="20" spans="1:12" ht="20.25" customHeight="1" x14ac:dyDescent="0.25">
      <c r="A20" s="310" t="s">
        <v>301</v>
      </c>
      <c r="B20" s="311">
        <v>2</v>
      </c>
      <c r="C20" s="311">
        <v>2</v>
      </c>
      <c r="D20" s="311">
        <v>2</v>
      </c>
      <c r="E20" s="311">
        <v>2</v>
      </c>
      <c r="F20" s="311">
        <v>2</v>
      </c>
      <c r="G20" s="121">
        <f t="shared" ref="G20:G24" si="8">IFERROR(C20/B20,0)</f>
        <v>1</v>
      </c>
      <c r="H20" s="121">
        <f t="shared" ref="H20:H24" si="9">IFERROR(E20/D20,0)</f>
        <v>1</v>
      </c>
      <c r="I20" s="121">
        <f t="shared" ref="I20:I24" si="10">IFERROR(F20/E20,0)</f>
        <v>1</v>
      </c>
      <c r="J20" s="121">
        <f t="shared" ref="J20:J24" si="11">IFERROR(F20/B20,0)</f>
        <v>1</v>
      </c>
      <c r="K20" s="15"/>
      <c r="L20" s="7"/>
    </row>
    <row r="21" spans="1:12" x14ac:dyDescent="0.25">
      <c r="A21" s="310" t="s">
        <v>304</v>
      </c>
      <c r="B21" s="311">
        <v>1</v>
      </c>
      <c r="C21" s="311">
        <v>2</v>
      </c>
      <c r="D21" s="311">
        <v>2</v>
      </c>
      <c r="E21" s="311">
        <v>2</v>
      </c>
      <c r="F21" s="311">
        <v>2</v>
      </c>
      <c r="G21" s="121">
        <f t="shared" si="8"/>
        <v>2</v>
      </c>
      <c r="H21" s="121">
        <f t="shared" si="9"/>
        <v>1</v>
      </c>
      <c r="I21" s="121">
        <f t="shared" si="10"/>
        <v>1</v>
      </c>
      <c r="J21" s="121">
        <f t="shared" si="11"/>
        <v>2</v>
      </c>
      <c r="K21" s="15"/>
      <c r="L21" s="7"/>
    </row>
    <row r="22" spans="1:12" x14ac:dyDescent="0.25">
      <c r="A22" s="310" t="s">
        <v>308</v>
      </c>
      <c r="B22" s="311">
        <v>8</v>
      </c>
      <c r="C22" s="311">
        <v>9</v>
      </c>
      <c r="D22" s="311">
        <v>9</v>
      </c>
      <c r="E22" s="311">
        <v>7</v>
      </c>
      <c r="F22" s="311">
        <v>6</v>
      </c>
      <c r="G22" s="121">
        <f t="shared" si="8"/>
        <v>1.125</v>
      </c>
      <c r="H22" s="121">
        <f t="shared" si="9"/>
        <v>0.77777777777777779</v>
      </c>
      <c r="I22" s="121">
        <f t="shared" si="10"/>
        <v>0.8571428571428571</v>
      </c>
      <c r="J22" s="121">
        <f t="shared" si="11"/>
        <v>0.75</v>
      </c>
      <c r="K22" s="11"/>
    </row>
    <row r="23" spans="1:12" ht="19.5" customHeight="1" x14ac:dyDescent="0.25">
      <c r="A23" s="310" t="s">
        <v>309</v>
      </c>
      <c r="B23" s="311">
        <v>1</v>
      </c>
      <c r="C23" s="311">
        <v>1</v>
      </c>
      <c r="D23" s="311">
        <v>1</v>
      </c>
      <c r="E23" s="311">
        <v>1</v>
      </c>
      <c r="F23" s="311">
        <v>1</v>
      </c>
      <c r="G23" s="121">
        <f t="shared" si="8"/>
        <v>1</v>
      </c>
      <c r="H23" s="121">
        <f t="shared" si="9"/>
        <v>1</v>
      </c>
      <c r="I23" s="121">
        <f t="shared" si="10"/>
        <v>1</v>
      </c>
      <c r="J23" s="121">
        <f t="shared" si="11"/>
        <v>1</v>
      </c>
      <c r="K23" s="11"/>
    </row>
    <row r="24" spans="1:12" ht="20.25" customHeight="1" x14ac:dyDescent="0.25">
      <c r="A24" s="310" t="s">
        <v>311</v>
      </c>
      <c r="B24" s="311">
        <v>1</v>
      </c>
      <c r="C24" s="311">
        <v>1</v>
      </c>
      <c r="D24" s="311">
        <v>1</v>
      </c>
      <c r="E24" s="311">
        <v>1</v>
      </c>
      <c r="F24" s="311">
        <v>1</v>
      </c>
      <c r="G24" s="121">
        <f t="shared" si="8"/>
        <v>1</v>
      </c>
      <c r="H24" s="121">
        <f t="shared" si="9"/>
        <v>1</v>
      </c>
      <c r="I24" s="121">
        <f t="shared" si="10"/>
        <v>1</v>
      </c>
      <c r="J24" s="121">
        <f t="shared" si="11"/>
        <v>1</v>
      </c>
      <c r="K24" s="11"/>
    </row>
    <row r="25" spans="1:12" x14ac:dyDescent="0.25">
      <c r="A25" s="118" t="s">
        <v>32</v>
      </c>
      <c r="B25" s="49">
        <f>SUM(B19:B24)</f>
        <v>15</v>
      </c>
      <c r="C25" s="49">
        <f>SUM(C19:C24)</f>
        <v>16</v>
      </c>
      <c r="D25" s="49">
        <f>SUM(D19:D24)</f>
        <v>16</v>
      </c>
      <c r="E25" s="49">
        <f>SUM(E19:E24)</f>
        <v>14</v>
      </c>
      <c r="F25" s="49">
        <f>SUM(F19:F24)</f>
        <v>13</v>
      </c>
      <c r="G25" s="121">
        <f t="shared" ref="G25" si="12">IFERROR(C25/B25,0)</f>
        <v>1.0666666666666667</v>
      </c>
      <c r="H25" s="121">
        <f t="shared" ref="H25" si="13">IFERROR(E25/D25,0)</f>
        <v>0.875</v>
      </c>
      <c r="I25" s="121">
        <f t="shared" ref="I25" si="14">IFERROR(F25/E25,0)</f>
        <v>0.9285714285714286</v>
      </c>
      <c r="J25" s="121">
        <f t="shared" ref="J25" si="15">IFERROR(F25/B25,0)</f>
        <v>0.8666666666666667</v>
      </c>
      <c r="K25" s="11"/>
    </row>
    <row r="26" spans="1:12" x14ac:dyDescent="0.25">
      <c r="K26" s="11"/>
    </row>
    <row r="27" spans="1:12" ht="16.5" thickBot="1" x14ac:dyDescent="0.3">
      <c r="A27" s="458" t="s">
        <v>63</v>
      </c>
      <c r="B27" s="459"/>
      <c r="C27" s="459"/>
      <c r="D27" s="459"/>
      <c r="E27" s="460"/>
      <c r="K27" s="11"/>
    </row>
    <row r="28" spans="1:12" ht="63.75" thickBot="1" x14ac:dyDescent="0.3">
      <c r="A28" s="81" t="s">
        <v>48</v>
      </c>
      <c r="B28" s="82" t="s">
        <v>50</v>
      </c>
      <c r="C28" s="83" t="s">
        <v>51</v>
      </c>
      <c r="D28" s="83" t="s">
        <v>52</v>
      </c>
      <c r="E28" s="83" t="s">
        <v>53</v>
      </c>
      <c r="F28" s="84" t="s">
        <v>59</v>
      </c>
      <c r="G28" s="84" t="s">
        <v>60</v>
      </c>
      <c r="H28" s="84" t="s">
        <v>61</v>
      </c>
      <c r="I28" s="85" t="s">
        <v>62</v>
      </c>
      <c r="K28" s="11"/>
    </row>
    <row r="29" spans="1:12" x14ac:dyDescent="0.25">
      <c r="A29" s="310" t="s">
        <v>295</v>
      </c>
      <c r="B29" s="311">
        <v>1</v>
      </c>
      <c r="C29" s="311">
        <v>1</v>
      </c>
      <c r="D29" s="311">
        <v>1</v>
      </c>
      <c r="E29" s="311">
        <v>1</v>
      </c>
      <c r="F29" s="122">
        <f>+IFERROR(B29/(C4+C19),0)*100</f>
        <v>25</v>
      </c>
      <c r="G29" s="122">
        <f>+IFERROR(C29/(D4+D19),0)*100</f>
        <v>25</v>
      </c>
      <c r="H29" s="122">
        <f>+IFERROR(D29/(E4+E19),0)*100</f>
        <v>33.333333333333329</v>
      </c>
      <c r="I29" s="122">
        <f>+IFERROR(E29/(F4+F19),0)*100</f>
        <v>33.333333333333329</v>
      </c>
      <c r="K29" s="11"/>
    </row>
    <row r="30" spans="1:12" x14ac:dyDescent="0.25">
      <c r="A30" s="310" t="s">
        <v>296</v>
      </c>
      <c r="B30" s="311">
        <v>5</v>
      </c>
      <c r="C30" s="311">
        <v>5</v>
      </c>
      <c r="D30" s="311">
        <v>5</v>
      </c>
      <c r="E30" s="311">
        <v>5</v>
      </c>
      <c r="F30" s="123">
        <f>+IFERROR(B30/(C5+C20),0)*100</f>
        <v>71.428571428571431</v>
      </c>
      <c r="G30" s="123">
        <f>+IFERROR(C30/(D5+D20),0)*100</f>
        <v>71.428571428571431</v>
      </c>
      <c r="H30" s="123">
        <f>+IFERROR(D30/(E5+E20),0)*100</f>
        <v>71.428571428571431</v>
      </c>
      <c r="I30" s="123">
        <f>+IFERROR(E30/(F5+F20),0)*100</f>
        <v>71.428571428571431</v>
      </c>
      <c r="K30" s="11"/>
    </row>
    <row r="31" spans="1:12" x14ac:dyDescent="0.25">
      <c r="A31" s="310" t="s">
        <v>298</v>
      </c>
      <c r="B31" s="311">
        <v>4</v>
      </c>
      <c r="C31" s="311">
        <v>4</v>
      </c>
      <c r="D31" s="311">
        <v>2</v>
      </c>
      <c r="E31" s="311">
        <v>2</v>
      </c>
      <c r="F31" s="123">
        <f>+IFERROR(B31/(C6+C21),0)*100</f>
        <v>30.76923076923077</v>
      </c>
      <c r="G31" s="123">
        <f>+IFERROR(C31/(D6+D21),0)*100</f>
        <v>40</v>
      </c>
      <c r="H31" s="123">
        <f>+IFERROR(D31/(E6+E21),0)*100</f>
        <v>40</v>
      </c>
      <c r="I31" s="123">
        <f>+IFERROR(E31/(F6+F21),0)*100</f>
        <v>40</v>
      </c>
      <c r="K31" s="11"/>
    </row>
    <row r="32" spans="1:12" x14ac:dyDescent="0.25">
      <c r="A32" s="310" t="s">
        <v>299</v>
      </c>
      <c r="B32" s="311">
        <v>2</v>
      </c>
      <c r="C32" s="311">
        <v>2</v>
      </c>
      <c r="D32" s="311">
        <v>1</v>
      </c>
      <c r="E32" s="311">
        <v>1</v>
      </c>
      <c r="F32" s="123">
        <f>+IFERROR(B32/(C7+C22),0)*100</f>
        <v>15.384615384615385</v>
      </c>
      <c r="G32" s="123">
        <f>+IFERROR(C32/(D7+D22),0)*100</f>
        <v>15.384615384615385</v>
      </c>
      <c r="H32" s="123">
        <f>+IFERROR(D32/(E7+E22),0)*100</f>
        <v>11.111111111111111</v>
      </c>
      <c r="I32" s="123">
        <f>+IFERROR(E32/(F7+F22),0)*100</f>
        <v>12.5</v>
      </c>
      <c r="K32" s="11"/>
    </row>
    <row r="33" spans="1:11" x14ac:dyDescent="0.25">
      <c r="A33" s="310" t="s">
        <v>300</v>
      </c>
      <c r="B33" s="311">
        <v>1</v>
      </c>
      <c r="C33" s="311">
        <v>1</v>
      </c>
      <c r="D33" s="311">
        <v>1</v>
      </c>
      <c r="E33" s="311">
        <v>1</v>
      </c>
      <c r="F33" s="123">
        <f>+IFERROR(B33/(C8+C23),0)*100</f>
        <v>16.666666666666664</v>
      </c>
      <c r="G33" s="123">
        <f>+IFERROR(C33/(D8+D23),0)*100</f>
        <v>16.666666666666664</v>
      </c>
      <c r="H33" s="123">
        <f>+IFERROR(D33/(E8+E23),0)*100</f>
        <v>25</v>
      </c>
      <c r="I33" s="123">
        <f>+IFERROR(E33/(F8+F23),0)*100</f>
        <v>20</v>
      </c>
      <c r="K33" s="11"/>
    </row>
    <row r="34" spans="1:11" x14ac:dyDescent="0.25">
      <c r="A34" s="310" t="s">
        <v>301</v>
      </c>
      <c r="B34" s="311">
        <v>2</v>
      </c>
      <c r="C34" s="311">
        <v>2</v>
      </c>
      <c r="D34" s="311">
        <v>2</v>
      </c>
      <c r="E34" s="311">
        <v>2</v>
      </c>
      <c r="F34" s="123">
        <f>+IFERROR(B34/(C9+C24),0)*100</f>
        <v>40</v>
      </c>
      <c r="G34" s="123">
        <f>+IFERROR(C34/(D9+D24),0)*100</f>
        <v>40</v>
      </c>
      <c r="H34" s="123">
        <f>+IFERROR(D34/(E9+E24),0)*100</f>
        <v>50</v>
      </c>
      <c r="I34" s="123">
        <f>+IFERROR(E34/(F9+F24),0)*100</f>
        <v>50</v>
      </c>
      <c r="K34" s="11"/>
    </row>
    <row r="35" spans="1:11" x14ac:dyDescent="0.25">
      <c r="A35" s="310" t="s">
        <v>302</v>
      </c>
      <c r="B35" s="311">
        <v>1</v>
      </c>
      <c r="C35" s="311">
        <v>1</v>
      </c>
      <c r="D35" s="311">
        <v>1</v>
      </c>
      <c r="E35" s="311">
        <v>1</v>
      </c>
      <c r="F35" s="123">
        <f>+IFERROR(B35/(C10+#REF!),0)*100</f>
        <v>0</v>
      </c>
      <c r="G35" s="123">
        <f>+IFERROR(C35/(D10+#REF!),0)*100</f>
        <v>0</v>
      </c>
      <c r="H35" s="123">
        <f>+IFERROR(D35/(E10+#REF!),0)*100</f>
        <v>0</v>
      </c>
      <c r="I35" s="123">
        <f>+IFERROR(E35/(F10+#REF!),0)*100</f>
        <v>0</v>
      </c>
      <c r="K35" s="11"/>
    </row>
    <row r="36" spans="1:11" x14ac:dyDescent="0.25">
      <c r="A36" s="310" t="s">
        <v>304</v>
      </c>
      <c r="B36" s="311">
        <v>2</v>
      </c>
      <c r="C36" s="311">
        <v>1</v>
      </c>
      <c r="D36" s="311">
        <v>1</v>
      </c>
      <c r="E36" s="311">
        <v>1</v>
      </c>
      <c r="F36" s="123">
        <f>+IFERROR(B36/(C11+#REF!),0)*100</f>
        <v>0</v>
      </c>
      <c r="G36" s="123">
        <f>+IFERROR(C36/(D11+#REF!),0)*100</f>
        <v>0</v>
      </c>
      <c r="H36" s="123">
        <f>+IFERROR(D36/(E11+#REF!),0)*100</f>
        <v>0</v>
      </c>
      <c r="I36" s="123">
        <f>+IFERROR(E36/(F11+#REF!),0)*100</f>
        <v>0</v>
      </c>
      <c r="K36" s="11"/>
    </row>
    <row r="37" spans="1:11" x14ac:dyDescent="0.25">
      <c r="A37" s="310" t="s">
        <v>308</v>
      </c>
      <c r="B37" s="311">
        <v>7</v>
      </c>
      <c r="C37" s="311">
        <v>7</v>
      </c>
      <c r="D37" s="311">
        <v>6</v>
      </c>
      <c r="E37" s="311">
        <v>6</v>
      </c>
      <c r="F37" s="123">
        <f>+IFERROR(B37/(C12+#REF!),0)*100</f>
        <v>0</v>
      </c>
      <c r="G37" s="123">
        <f>+IFERROR(C37/(D12+#REF!),0)*100</f>
        <v>0</v>
      </c>
      <c r="H37" s="123">
        <f>+IFERROR(D37/(E12+#REF!),0)*100</f>
        <v>0</v>
      </c>
      <c r="I37" s="123">
        <f>+IFERROR(E37/(F12+#REF!),0)*100</f>
        <v>0</v>
      </c>
      <c r="K37" s="11"/>
    </row>
    <row r="38" spans="1:11" x14ac:dyDescent="0.25">
      <c r="A38" s="118" t="s">
        <v>32</v>
      </c>
      <c r="B38" s="49">
        <f>SUM(B29:B37)</f>
        <v>25</v>
      </c>
      <c r="C38" s="49">
        <f>SUM(C29:C37)</f>
        <v>24</v>
      </c>
      <c r="D38" s="49">
        <f>SUM(D29:D37)</f>
        <v>20</v>
      </c>
      <c r="E38" s="49">
        <f>SUM(E29:E37)</f>
        <v>20</v>
      </c>
      <c r="F38" s="123">
        <f>+IFERROR(B38/(C15+C25),0)*100</f>
        <v>36.764705882352942</v>
      </c>
      <c r="G38" s="123">
        <f>+IFERROR(C38/(D15+D25),0)*100</f>
        <v>38.70967741935484</v>
      </c>
      <c r="H38" s="123">
        <f>+IFERROR(D38/(E15+E25),0)*100</f>
        <v>45.454545454545453</v>
      </c>
      <c r="I38" s="123">
        <f>+IFERROR(E38/(F15+F25),0)*100</f>
        <v>46.511627906976742</v>
      </c>
      <c r="K38" s="11"/>
    </row>
    <row r="39" spans="1:11" x14ac:dyDescent="0.25">
      <c r="A39" s="7"/>
      <c r="B39" s="7"/>
      <c r="C39" s="7"/>
      <c r="E39" s="7"/>
      <c r="I39" s="35"/>
      <c r="K39" s="11"/>
    </row>
    <row r="40" spans="1:11" x14ac:dyDescent="0.25">
      <c r="A40" s="15"/>
      <c r="B40" s="15"/>
      <c r="C40" s="15"/>
      <c r="D40" s="15"/>
      <c r="E40" s="15"/>
      <c r="K40" s="11"/>
    </row>
    <row r="41" spans="1:11" ht="17.25" customHeight="1" thickBot="1" x14ac:dyDescent="0.3">
      <c r="A41" s="461" t="s">
        <v>64</v>
      </c>
      <c r="B41" s="461"/>
      <c r="C41" s="461"/>
      <c r="D41" s="461"/>
      <c r="E41" s="461"/>
      <c r="F41" s="7"/>
      <c r="G41" s="7"/>
      <c r="H41" s="7"/>
      <c r="I41" s="7"/>
      <c r="K41" s="11"/>
    </row>
    <row r="42" spans="1:11" ht="63.75" thickBot="1" x14ac:dyDescent="0.3">
      <c r="A42" s="81" t="s">
        <v>48</v>
      </c>
      <c r="B42" s="82" t="s">
        <v>50</v>
      </c>
      <c r="C42" s="83" t="s">
        <v>51</v>
      </c>
      <c r="D42" s="83" t="s">
        <v>52</v>
      </c>
      <c r="E42" s="83" t="s">
        <v>53</v>
      </c>
      <c r="F42" s="84" t="s">
        <v>59</v>
      </c>
      <c r="G42" s="84" t="s">
        <v>60</v>
      </c>
      <c r="H42" s="84" t="s">
        <v>61</v>
      </c>
      <c r="I42" s="85" t="s">
        <v>62</v>
      </c>
      <c r="K42" s="11"/>
    </row>
    <row r="43" spans="1:11" x14ac:dyDescent="0.25">
      <c r="A43" s="310" t="s">
        <v>301</v>
      </c>
      <c r="B43" s="311">
        <v>1</v>
      </c>
      <c r="C43" s="311">
        <v>1</v>
      </c>
      <c r="D43" s="311">
        <v>0</v>
      </c>
      <c r="E43" s="311">
        <v>1</v>
      </c>
      <c r="F43" s="122">
        <f>+IFERROR(B43/(C4+C19),0)*100</f>
        <v>25</v>
      </c>
      <c r="G43" s="122">
        <f>+IFERROR(C43/(D4+D19),0)*100</f>
        <v>25</v>
      </c>
      <c r="H43" s="122">
        <f>+IFERROR(D43/(E4+E19),0)*100</f>
        <v>0</v>
      </c>
      <c r="I43" s="122">
        <f>+IFERROR(E43/(F4+F19),0)*100</f>
        <v>33.333333333333329</v>
      </c>
      <c r="K43" s="11"/>
    </row>
    <row r="44" spans="1:11" x14ac:dyDescent="0.25">
      <c r="A44" s="310" t="s">
        <v>304</v>
      </c>
      <c r="B44" s="311">
        <v>1</v>
      </c>
      <c r="C44" s="311">
        <v>1</v>
      </c>
      <c r="D44" s="311">
        <v>1</v>
      </c>
      <c r="E44" s="311">
        <v>1</v>
      </c>
      <c r="F44" s="123">
        <f>+IFERROR(B44/(C5+C20),0)*100</f>
        <v>14.285714285714285</v>
      </c>
      <c r="G44" s="123">
        <f>+IFERROR(C44/(D5+D20),0)*100</f>
        <v>14.285714285714285</v>
      </c>
      <c r="H44" s="123">
        <f>+IFERROR(D44/(E5+E20),0)*100</f>
        <v>14.285714285714285</v>
      </c>
      <c r="I44" s="123">
        <f>+IFERROR(E44/(F5+F20),0)*100</f>
        <v>14.285714285714285</v>
      </c>
      <c r="K44" s="11"/>
    </row>
    <row r="45" spans="1:11" x14ac:dyDescent="0.25">
      <c r="A45" s="310" t="s">
        <v>308</v>
      </c>
      <c r="B45" s="311">
        <v>2</v>
      </c>
      <c r="C45" s="311">
        <v>1</v>
      </c>
      <c r="D45" s="311">
        <v>1</v>
      </c>
      <c r="E45" s="311">
        <v>1</v>
      </c>
      <c r="F45" s="123">
        <f>+IFERROR(B45/(C6+C21),0)*100</f>
        <v>15.384615384615385</v>
      </c>
      <c r="G45" s="123">
        <f>+IFERROR(C45/(D6+D21),0)*100</f>
        <v>10</v>
      </c>
      <c r="H45" s="123">
        <f>+IFERROR(D45/(E6+E21),0)*100</f>
        <v>20</v>
      </c>
      <c r="I45" s="123">
        <f>+IFERROR(E45/(F6+F21),0)*100</f>
        <v>20</v>
      </c>
      <c r="K45" s="11"/>
    </row>
    <row r="46" spans="1:11" x14ac:dyDescent="0.25">
      <c r="A46" s="118" t="s">
        <v>32</v>
      </c>
      <c r="B46" s="49">
        <f>SUM(B43:B45)</f>
        <v>4</v>
      </c>
      <c r="C46" s="49">
        <f>SUM(C43:C45)</f>
        <v>3</v>
      </c>
      <c r="D46" s="49">
        <f>SUM(D43:D45)</f>
        <v>2</v>
      </c>
      <c r="E46" s="49">
        <f>SUM(E43:E45)</f>
        <v>3</v>
      </c>
      <c r="F46" s="123">
        <f>+IFERROR(B46/(C15+C25),0)*100</f>
        <v>5.8823529411764701</v>
      </c>
      <c r="G46" s="123">
        <f>+IFERROR(C46/(D15+D25),0)*100</f>
        <v>4.838709677419355</v>
      </c>
      <c r="H46" s="123">
        <f>+IFERROR(D46/(E15+E25),0)*100</f>
        <v>4.5454545454545459</v>
      </c>
      <c r="I46" s="123">
        <f>+IFERROR(E46/(F15+F25),0)*100</f>
        <v>6.9767441860465116</v>
      </c>
      <c r="K46" s="11"/>
    </row>
    <row r="47" spans="1:11" x14ac:dyDescent="0.25">
      <c r="A47" s="11"/>
      <c r="B47" s="11"/>
      <c r="C47" s="11"/>
      <c r="D47" s="11"/>
      <c r="F47" s="11"/>
      <c r="G47" s="11"/>
      <c r="H47" s="11"/>
      <c r="I47" s="11"/>
      <c r="J47" s="11"/>
      <c r="K47" s="11"/>
    </row>
    <row r="48" spans="1:11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3" spans="1:11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4" spans="1:11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5" spans="1:11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6" spans="1:11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7" spans="1:11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8" spans="1:11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</row>
    <row r="79" spans="1:11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</row>
    <row r="80" spans="1:11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</row>
    <row r="81" spans="1:11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</row>
    <row r="82" spans="1:11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</row>
    <row r="83" spans="1:11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</row>
    <row r="84" spans="1:11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</row>
    <row r="85" spans="1:11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</row>
    <row r="86" spans="1:11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</row>
    <row r="87" spans="1:11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</row>
    <row r="88" spans="1:11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</row>
    <row r="89" spans="1:11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</row>
    <row r="90" spans="1:11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</row>
    <row r="91" spans="1:11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</row>
    <row r="92" spans="1:11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</row>
    <row r="93" spans="1:11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</row>
    <row r="94" spans="1:11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</row>
    <row r="95" spans="1:11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</row>
    <row r="96" spans="1:11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</row>
    <row r="97" spans="1:11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</row>
    <row r="98" spans="1:11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</row>
    <row r="99" spans="1:11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</row>
    <row r="100" spans="1:11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</row>
    <row r="101" spans="1:11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</row>
    <row r="102" spans="1:11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</row>
    <row r="103" spans="1:11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</row>
    <row r="104" spans="1:11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</row>
    <row r="105" spans="1:11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</row>
    <row r="106" spans="1:11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</row>
    <row r="107" spans="1:11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</row>
    <row r="108" spans="1:11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</row>
    <row r="109" spans="1:11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</row>
    <row r="110" spans="1:11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</row>
    <row r="111" spans="1:11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</row>
    <row r="112" spans="1:11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</row>
    <row r="113" spans="1:11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</row>
    <row r="114" spans="1:11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</row>
    <row r="115" spans="1:11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</row>
    <row r="116" spans="1:11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</row>
    <row r="117" spans="1:11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</row>
    <row r="118" spans="1:11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</row>
    <row r="119" spans="1:11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</row>
    <row r="120" spans="1:11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</row>
    <row r="121" spans="1:11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</row>
    <row r="122" spans="1:11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</row>
    <row r="123" spans="1:11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</row>
    <row r="124" spans="1:11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</row>
    <row r="125" spans="1:11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</row>
    <row r="126" spans="1:11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</row>
    <row r="127" spans="1:11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</row>
    <row r="128" spans="1:11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</row>
    <row r="129" spans="1:11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</row>
    <row r="130" spans="1:11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</row>
    <row r="131" spans="1:11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</row>
    <row r="132" spans="1:11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</row>
    <row r="133" spans="1:11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</row>
    <row r="134" spans="1:11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</row>
    <row r="135" spans="1:11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</row>
    <row r="136" spans="1:11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</row>
    <row r="137" spans="1:11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</row>
    <row r="138" spans="1:11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</row>
  </sheetData>
  <mergeCells count="5">
    <mergeCell ref="A17:J17"/>
    <mergeCell ref="A27:E27"/>
    <mergeCell ref="A2:J2"/>
    <mergeCell ref="A41:E41"/>
    <mergeCell ref="A1:J1"/>
  </mergeCells>
  <phoneticPr fontId="2" type="noConversion"/>
  <pageMargins left="0.75" right="0.75" top="1" bottom="1" header="0.4921259845" footer="0.4921259845"/>
  <pageSetup paperSize="9" fitToHeight="0" orientation="landscape" r:id="rId1"/>
  <headerFooter alignWithMargins="0"/>
  <rowBreaks count="2" manualBreakCount="2">
    <brk id="16" max="9" man="1"/>
    <brk id="39" max="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view="pageBreakPreview" zoomScaleNormal="100" zoomScaleSheetLayoutView="100" workbookViewId="0">
      <selection activeCell="H24" sqref="H24"/>
    </sheetView>
  </sheetViews>
  <sheetFormatPr defaultRowHeight="15.75" x14ac:dyDescent="0.25"/>
  <cols>
    <col min="1" max="1" width="15.875" bestFit="1" customWidth="1"/>
    <col min="2" max="2" width="9.125" customWidth="1"/>
    <col min="3" max="5" width="12.625" customWidth="1"/>
    <col min="6" max="6" width="15" customWidth="1"/>
    <col min="7" max="7" width="9.5" customWidth="1"/>
    <col min="8" max="8" width="12.625" customWidth="1"/>
    <col min="9" max="9" width="10.875" customWidth="1"/>
  </cols>
  <sheetData>
    <row r="1" spans="1:11" ht="20.25" customHeight="1" thickBot="1" x14ac:dyDescent="0.35">
      <c r="A1" s="457" t="s">
        <v>267</v>
      </c>
      <c r="B1" s="468"/>
      <c r="C1" s="468"/>
      <c r="D1" s="468"/>
      <c r="E1" s="468"/>
      <c r="F1" s="468"/>
      <c r="G1" s="468"/>
      <c r="H1" s="468"/>
      <c r="I1" s="468"/>
      <c r="J1" s="468"/>
      <c r="K1" s="468"/>
    </row>
    <row r="2" spans="1:11" ht="15.75" customHeight="1" x14ac:dyDescent="0.25">
      <c r="A2" s="465" t="s">
        <v>65</v>
      </c>
      <c r="B2" s="463" t="s">
        <v>66</v>
      </c>
      <c r="C2" s="464"/>
      <c r="D2" s="45"/>
      <c r="E2" s="88"/>
      <c r="F2" s="88"/>
      <c r="G2" s="470" t="s">
        <v>193</v>
      </c>
      <c r="H2" s="463" t="s">
        <v>67</v>
      </c>
      <c r="I2" s="469"/>
      <c r="J2" s="470" t="s">
        <v>68</v>
      </c>
      <c r="K2" s="473" t="s">
        <v>69</v>
      </c>
    </row>
    <row r="3" spans="1:11" ht="15.75" customHeight="1" x14ac:dyDescent="0.25">
      <c r="A3" s="466"/>
      <c r="B3" s="52"/>
      <c r="C3" s="53"/>
      <c r="D3" s="36" t="s">
        <v>70</v>
      </c>
      <c r="E3" s="36"/>
      <c r="F3" s="36"/>
      <c r="G3" s="472"/>
      <c r="H3" s="52"/>
      <c r="I3" s="55"/>
      <c r="J3" s="471"/>
      <c r="K3" s="474"/>
    </row>
    <row r="4" spans="1:11" s="4" customFormat="1" ht="166.5" customHeight="1" x14ac:dyDescent="0.25">
      <c r="A4" s="467"/>
      <c r="B4" s="131" t="s">
        <v>71</v>
      </c>
      <c r="C4" s="266" t="s">
        <v>276</v>
      </c>
      <c r="D4" s="131" t="s">
        <v>72</v>
      </c>
      <c r="E4" s="131" t="s">
        <v>73</v>
      </c>
      <c r="F4" s="270" t="s">
        <v>74</v>
      </c>
      <c r="G4" s="476"/>
      <c r="H4" s="131" t="s">
        <v>75</v>
      </c>
      <c r="I4" s="131" t="s">
        <v>76</v>
      </c>
      <c r="J4" s="472"/>
      <c r="K4" s="475"/>
    </row>
    <row r="5" spans="1:11" x14ac:dyDescent="0.25">
      <c r="A5" s="271" t="s">
        <v>30</v>
      </c>
      <c r="B5" s="51">
        <v>1</v>
      </c>
      <c r="C5" s="2">
        <v>353</v>
      </c>
      <c r="D5" s="2">
        <v>0</v>
      </c>
      <c r="E5" s="2">
        <v>164</v>
      </c>
      <c r="F5" s="2">
        <v>0</v>
      </c>
      <c r="G5" s="2">
        <v>32</v>
      </c>
      <c r="H5" s="2">
        <v>10</v>
      </c>
      <c r="I5" s="2">
        <v>8</v>
      </c>
      <c r="J5" s="2">
        <v>7</v>
      </c>
      <c r="K5" s="163">
        <v>12</v>
      </c>
    </row>
    <row r="6" spans="1:11" x14ac:dyDescent="0.25">
      <c r="A6" s="272"/>
      <c r="B6" s="51">
        <v>2</v>
      </c>
      <c r="C6" s="2">
        <v>76</v>
      </c>
      <c r="D6" s="2">
        <v>0</v>
      </c>
      <c r="E6" s="2">
        <v>63</v>
      </c>
      <c r="F6" s="2">
        <v>0</v>
      </c>
      <c r="G6" s="2">
        <v>7</v>
      </c>
      <c r="H6" s="2">
        <v>0</v>
      </c>
      <c r="I6" s="2">
        <v>2</v>
      </c>
      <c r="J6" s="2">
        <v>0</v>
      </c>
      <c r="K6" s="163">
        <v>4</v>
      </c>
    </row>
    <row r="7" spans="1:11" x14ac:dyDescent="0.25">
      <c r="A7" s="272"/>
      <c r="B7" s="51" t="s">
        <v>37</v>
      </c>
      <c r="C7" s="2"/>
      <c r="D7" s="2"/>
      <c r="E7" s="2"/>
      <c r="F7" s="2"/>
      <c r="G7" s="2"/>
      <c r="H7" s="2"/>
      <c r="I7" s="2"/>
      <c r="J7" s="2"/>
      <c r="K7" s="163"/>
    </row>
    <row r="8" spans="1:11" x14ac:dyDescent="0.25">
      <c r="A8" s="272"/>
      <c r="B8" s="51">
        <v>3</v>
      </c>
      <c r="C8" s="2">
        <v>5</v>
      </c>
      <c r="D8" s="2">
        <v>0</v>
      </c>
      <c r="E8" s="2">
        <v>4</v>
      </c>
      <c r="F8" s="2">
        <v>0</v>
      </c>
      <c r="G8" s="2">
        <v>0</v>
      </c>
      <c r="H8" s="2">
        <v>0</v>
      </c>
      <c r="I8" s="2">
        <v>2</v>
      </c>
      <c r="J8" s="2">
        <v>0</v>
      </c>
      <c r="K8" s="163">
        <v>0</v>
      </c>
    </row>
    <row r="9" spans="1:11" x14ac:dyDescent="0.25">
      <c r="A9" s="273" t="s">
        <v>77</v>
      </c>
      <c r="B9" s="118"/>
      <c r="C9" s="49">
        <f>+SUM(C5:C8)</f>
        <v>434</v>
      </c>
      <c r="D9" s="49">
        <f t="shared" ref="D9:K9" si="0">+SUM(D5:D8)</f>
        <v>0</v>
      </c>
      <c r="E9" s="49">
        <f t="shared" si="0"/>
        <v>231</v>
      </c>
      <c r="F9" s="49">
        <f>+SUM(F5:F8)</f>
        <v>0</v>
      </c>
      <c r="G9" s="49">
        <f t="shared" si="0"/>
        <v>39</v>
      </c>
      <c r="H9" s="49"/>
      <c r="I9" s="49">
        <f t="shared" ref="I9" si="1">+SUM(I5:I8)</f>
        <v>12</v>
      </c>
      <c r="J9" s="49">
        <f t="shared" si="0"/>
        <v>7</v>
      </c>
      <c r="K9" s="198">
        <f t="shared" si="0"/>
        <v>16</v>
      </c>
    </row>
    <row r="10" spans="1:11" x14ac:dyDescent="0.25">
      <c r="A10" s="272" t="s">
        <v>31</v>
      </c>
      <c r="B10" s="51">
        <v>1</v>
      </c>
      <c r="C10" s="2">
        <v>946</v>
      </c>
      <c r="D10" s="2">
        <v>946</v>
      </c>
      <c r="E10" s="2">
        <v>56</v>
      </c>
      <c r="F10" s="2">
        <v>0</v>
      </c>
      <c r="G10" s="2">
        <v>14</v>
      </c>
      <c r="H10" s="2">
        <v>41</v>
      </c>
      <c r="I10" s="2">
        <v>9</v>
      </c>
      <c r="J10" s="2">
        <v>10</v>
      </c>
      <c r="K10" s="163">
        <v>9</v>
      </c>
    </row>
    <row r="11" spans="1:11" x14ac:dyDescent="0.25">
      <c r="A11" s="272"/>
      <c r="B11" s="51">
        <v>2</v>
      </c>
      <c r="C11" s="2">
        <v>462</v>
      </c>
      <c r="D11" s="2">
        <v>462</v>
      </c>
      <c r="E11" s="2">
        <v>26</v>
      </c>
      <c r="F11" s="2">
        <v>0</v>
      </c>
      <c r="G11" s="2">
        <v>2</v>
      </c>
      <c r="H11" s="2">
        <v>14</v>
      </c>
      <c r="I11" s="2">
        <v>3</v>
      </c>
      <c r="J11" s="2">
        <v>3</v>
      </c>
      <c r="K11" s="163">
        <v>3</v>
      </c>
    </row>
    <row r="12" spans="1:11" x14ac:dyDescent="0.25">
      <c r="A12" s="272"/>
      <c r="B12" s="51" t="s">
        <v>37</v>
      </c>
      <c r="C12" s="2"/>
      <c r="D12" s="2"/>
      <c r="E12" s="2"/>
      <c r="F12" s="2"/>
      <c r="G12" s="2"/>
      <c r="H12" s="2"/>
      <c r="I12" s="2"/>
      <c r="J12" s="2"/>
      <c r="K12" s="163"/>
    </row>
    <row r="13" spans="1:11" x14ac:dyDescent="0.25">
      <c r="A13" s="272"/>
      <c r="B13" s="51">
        <v>3</v>
      </c>
      <c r="C13" s="2">
        <v>73</v>
      </c>
      <c r="D13" s="2">
        <v>73</v>
      </c>
      <c r="E13" s="2">
        <v>12</v>
      </c>
      <c r="F13" s="2">
        <v>0</v>
      </c>
      <c r="G13" s="2">
        <v>11</v>
      </c>
      <c r="H13" s="2">
        <v>7</v>
      </c>
      <c r="I13" s="2">
        <v>3</v>
      </c>
      <c r="J13" s="2">
        <v>1</v>
      </c>
      <c r="K13" s="163">
        <v>1</v>
      </c>
    </row>
    <row r="14" spans="1:11" x14ac:dyDescent="0.25">
      <c r="A14" s="274" t="s">
        <v>78</v>
      </c>
      <c r="B14" s="124"/>
      <c r="C14" s="125">
        <f t="shared" ref="C14:K14" si="2">+SUM(C10:C13)</f>
        <v>1481</v>
      </c>
      <c r="D14" s="125">
        <f t="shared" si="2"/>
        <v>1481</v>
      </c>
      <c r="E14" s="125">
        <f t="shared" si="2"/>
        <v>94</v>
      </c>
      <c r="F14" s="125">
        <f t="shared" ref="F14" si="3">+SUM(F10:F13)</f>
        <v>0</v>
      </c>
      <c r="G14" s="125">
        <f t="shared" si="2"/>
        <v>27</v>
      </c>
      <c r="H14" s="125">
        <f t="shared" si="2"/>
        <v>62</v>
      </c>
      <c r="I14" s="125">
        <f t="shared" si="2"/>
        <v>15</v>
      </c>
      <c r="J14" s="125">
        <f t="shared" si="2"/>
        <v>14</v>
      </c>
      <c r="K14" s="205">
        <f t="shared" si="2"/>
        <v>13</v>
      </c>
    </row>
    <row r="15" spans="1:11" x14ac:dyDescent="0.25">
      <c r="A15" s="207" t="s">
        <v>79</v>
      </c>
      <c r="B15" s="118">
        <v>1</v>
      </c>
      <c r="C15" s="49">
        <f>+C5+C10</f>
        <v>1299</v>
      </c>
      <c r="D15" s="49">
        <f t="shared" ref="D15:K15" si="4">+D5+D10</f>
        <v>946</v>
      </c>
      <c r="E15" s="49">
        <f t="shared" si="4"/>
        <v>220</v>
      </c>
      <c r="F15" s="49">
        <f t="shared" ref="F15" si="5">+F5+F10</f>
        <v>0</v>
      </c>
      <c r="G15" s="49">
        <f t="shared" si="4"/>
        <v>46</v>
      </c>
      <c r="H15" s="49">
        <f t="shared" si="4"/>
        <v>51</v>
      </c>
      <c r="I15" s="49">
        <f t="shared" si="4"/>
        <v>17</v>
      </c>
      <c r="J15" s="49">
        <f t="shared" si="4"/>
        <v>17</v>
      </c>
      <c r="K15" s="198">
        <f t="shared" si="4"/>
        <v>21</v>
      </c>
    </row>
    <row r="16" spans="1:11" x14ac:dyDescent="0.25">
      <c r="A16" s="275"/>
      <c r="B16" s="118">
        <v>2</v>
      </c>
      <c r="C16" s="49">
        <f t="shared" ref="C16:K16" si="6">+C6+C11</f>
        <v>538</v>
      </c>
      <c r="D16" s="49">
        <f t="shared" si="6"/>
        <v>462</v>
      </c>
      <c r="E16" s="49">
        <f t="shared" si="6"/>
        <v>89</v>
      </c>
      <c r="F16" s="49">
        <f t="shared" ref="F16" si="7">+F6+F11</f>
        <v>0</v>
      </c>
      <c r="G16" s="49">
        <f t="shared" si="6"/>
        <v>9</v>
      </c>
      <c r="H16" s="49">
        <f t="shared" si="6"/>
        <v>14</v>
      </c>
      <c r="I16" s="49">
        <f t="shared" si="6"/>
        <v>5</v>
      </c>
      <c r="J16" s="49">
        <f t="shared" si="6"/>
        <v>3</v>
      </c>
      <c r="K16" s="198">
        <f t="shared" si="6"/>
        <v>7</v>
      </c>
    </row>
    <row r="17" spans="1:11" x14ac:dyDescent="0.25">
      <c r="A17" s="275"/>
      <c r="B17" s="118" t="s">
        <v>37</v>
      </c>
      <c r="C17" s="49">
        <f t="shared" ref="C17:K17" si="8">+C7+C12</f>
        <v>0</v>
      </c>
      <c r="D17" s="49">
        <f t="shared" si="8"/>
        <v>0</v>
      </c>
      <c r="E17" s="49">
        <f t="shared" si="8"/>
        <v>0</v>
      </c>
      <c r="F17" s="49">
        <f t="shared" ref="F17" si="9">+F7+F12</f>
        <v>0</v>
      </c>
      <c r="G17" s="49">
        <f t="shared" si="8"/>
        <v>0</v>
      </c>
      <c r="H17" s="49">
        <f t="shared" si="8"/>
        <v>0</v>
      </c>
      <c r="I17" s="49">
        <f t="shared" si="8"/>
        <v>0</v>
      </c>
      <c r="J17" s="49">
        <f t="shared" si="8"/>
        <v>0</v>
      </c>
      <c r="K17" s="198">
        <f t="shared" si="8"/>
        <v>0</v>
      </c>
    </row>
    <row r="18" spans="1:11" x14ac:dyDescent="0.25">
      <c r="A18" s="276"/>
      <c r="B18" s="118">
        <v>3</v>
      </c>
      <c r="C18" s="49">
        <f t="shared" ref="C18:K18" si="10">+C8+C13</f>
        <v>78</v>
      </c>
      <c r="D18" s="49">
        <f t="shared" si="10"/>
        <v>73</v>
      </c>
      <c r="E18" s="49">
        <f t="shared" si="10"/>
        <v>16</v>
      </c>
      <c r="F18" s="49">
        <f t="shared" ref="F18" si="11">+F8+F13</f>
        <v>0</v>
      </c>
      <c r="G18" s="49">
        <f t="shared" si="10"/>
        <v>11</v>
      </c>
      <c r="H18" s="49">
        <f t="shared" si="10"/>
        <v>7</v>
      </c>
      <c r="I18" s="49">
        <f t="shared" si="10"/>
        <v>5</v>
      </c>
      <c r="J18" s="49">
        <f t="shared" si="10"/>
        <v>1</v>
      </c>
      <c r="K18" s="198">
        <f t="shared" si="10"/>
        <v>1</v>
      </c>
    </row>
    <row r="19" spans="1:11" ht="16.5" thickBot="1" x14ac:dyDescent="0.3">
      <c r="A19" s="277" t="s">
        <v>32</v>
      </c>
      <c r="B19" s="210"/>
      <c r="C19" s="164">
        <f>+SUM(C15:C18)</f>
        <v>1915</v>
      </c>
      <c r="D19" s="164">
        <f t="shared" ref="D19:K19" si="12">+SUM(D15:D18)</f>
        <v>1481</v>
      </c>
      <c r="E19" s="164">
        <f t="shared" si="12"/>
        <v>325</v>
      </c>
      <c r="F19" s="164">
        <f t="shared" ref="F19" si="13">+SUM(F15:F18)</f>
        <v>0</v>
      </c>
      <c r="G19" s="164">
        <f t="shared" si="12"/>
        <v>66</v>
      </c>
      <c r="H19" s="164">
        <f t="shared" si="12"/>
        <v>72</v>
      </c>
      <c r="I19" s="164">
        <f t="shared" si="12"/>
        <v>27</v>
      </c>
      <c r="J19" s="164">
        <f t="shared" si="12"/>
        <v>21</v>
      </c>
      <c r="K19" s="165">
        <f t="shared" si="12"/>
        <v>29</v>
      </c>
    </row>
    <row r="20" spans="1:11" x14ac:dyDescent="0.25">
      <c r="A20" s="7"/>
      <c r="B20" s="40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25">
      <c r="A21" s="7"/>
      <c r="B21" s="40"/>
      <c r="C21" s="7"/>
      <c r="D21" s="7"/>
      <c r="E21" s="7"/>
      <c r="F21" s="7"/>
      <c r="G21" s="7"/>
      <c r="H21" s="7"/>
      <c r="I21" s="7"/>
    </row>
    <row r="22" spans="1:11" x14ac:dyDescent="0.25">
      <c r="A22" s="7"/>
      <c r="B22" s="40"/>
      <c r="C22" s="7"/>
      <c r="D22" s="7"/>
      <c r="E22" s="7"/>
      <c r="F22" s="7"/>
      <c r="G22" s="7"/>
      <c r="H22" s="7"/>
      <c r="I22" s="7"/>
    </row>
  </sheetData>
  <mergeCells count="7">
    <mergeCell ref="B2:C2"/>
    <mergeCell ref="A2:A4"/>
    <mergeCell ref="A1:K1"/>
    <mergeCell ref="H2:I2"/>
    <mergeCell ref="J2:J4"/>
    <mergeCell ref="K2:K4"/>
    <mergeCell ref="G2:G4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4"/>
  <sheetViews>
    <sheetView workbookViewId="0">
      <selection activeCell="N22" sqref="N22"/>
    </sheetView>
  </sheetViews>
  <sheetFormatPr defaultRowHeight="15.75" x14ac:dyDescent="0.25"/>
  <cols>
    <col min="1" max="3" width="11.125" customWidth="1"/>
    <col min="7" max="9" width="9" customWidth="1"/>
  </cols>
  <sheetData>
    <row r="1" spans="1:10" ht="67.5" customHeight="1" x14ac:dyDescent="0.25">
      <c r="A1" s="462" t="s">
        <v>245</v>
      </c>
      <c r="B1" s="462"/>
      <c r="C1" s="462"/>
      <c r="D1" s="462"/>
      <c r="E1" s="462"/>
      <c r="F1" s="462"/>
      <c r="G1" s="462"/>
      <c r="H1" s="462"/>
      <c r="I1" s="462"/>
      <c r="J1" s="46"/>
    </row>
    <row r="2" spans="1:10" s="7" customFormat="1" ht="16.5" thickBot="1" x14ac:dyDescent="0.3">
      <c r="A2" s="54"/>
      <c r="B2" s="89"/>
      <c r="C2" s="477" t="s">
        <v>80</v>
      </c>
      <c r="D2" s="478"/>
      <c r="E2" s="478"/>
      <c r="F2" s="478"/>
      <c r="G2" s="478"/>
      <c r="H2" s="478"/>
      <c r="I2" s="479"/>
      <c r="J2" s="41"/>
    </row>
    <row r="3" spans="1:10" s="7" customFormat="1" ht="55.5" customHeight="1" thickBot="1" x14ac:dyDescent="0.3">
      <c r="A3" s="90" t="s">
        <v>48</v>
      </c>
      <c r="B3" s="72" t="s">
        <v>81</v>
      </c>
      <c r="C3" s="72" t="s">
        <v>65</v>
      </c>
      <c r="D3" s="86" t="s">
        <v>268</v>
      </c>
      <c r="E3" s="86" t="s">
        <v>205</v>
      </c>
      <c r="F3" s="86" t="s">
        <v>82</v>
      </c>
      <c r="G3" s="86" t="s">
        <v>83</v>
      </c>
      <c r="H3" s="72" t="s">
        <v>84</v>
      </c>
      <c r="I3" s="72" t="s">
        <v>85</v>
      </c>
      <c r="J3" s="42"/>
    </row>
    <row r="4" spans="1:10" s="7" customFormat="1" x14ac:dyDescent="0.25">
      <c r="A4" s="310" t="s">
        <v>314</v>
      </c>
      <c r="B4" s="310" t="s">
        <v>315</v>
      </c>
      <c r="C4" s="310" t="s">
        <v>316</v>
      </c>
      <c r="D4" s="312">
        <v>0</v>
      </c>
      <c r="E4" s="311">
        <v>92.86</v>
      </c>
      <c r="F4" s="311">
        <v>0</v>
      </c>
      <c r="G4" s="311">
        <v>51.22</v>
      </c>
      <c r="H4" s="311">
        <v>50</v>
      </c>
      <c r="I4" s="311">
        <v>0</v>
      </c>
    </row>
    <row r="5" spans="1:10" s="7" customFormat="1" x14ac:dyDescent="0.25">
      <c r="A5" s="310" t="s">
        <v>314</v>
      </c>
      <c r="B5" s="310" t="s">
        <v>315</v>
      </c>
      <c r="C5" s="310" t="s">
        <v>317</v>
      </c>
      <c r="D5" s="312">
        <v>0</v>
      </c>
      <c r="E5" s="311">
        <v>0</v>
      </c>
      <c r="F5" s="311">
        <v>0</v>
      </c>
      <c r="G5" s="311">
        <v>0</v>
      </c>
      <c r="H5" s="311">
        <v>66.67</v>
      </c>
      <c r="I5" s="311">
        <v>0</v>
      </c>
    </row>
    <row r="6" spans="1:10" s="7" customFormat="1" x14ac:dyDescent="0.25">
      <c r="A6" s="310" t="s">
        <v>295</v>
      </c>
      <c r="B6" s="310" t="s">
        <v>318</v>
      </c>
      <c r="C6" s="310" t="s">
        <v>316</v>
      </c>
      <c r="D6" s="312">
        <v>0</v>
      </c>
      <c r="E6" s="311">
        <v>3.57</v>
      </c>
      <c r="F6" s="311">
        <v>27.78</v>
      </c>
      <c r="G6" s="311">
        <v>45.71</v>
      </c>
      <c r="H6" s="311">
        <v>70.97</v>
      </c>
      <c r="I6" s="311">
        <v>69.23</v>
      </c>
    </row>
    <row r="7" spans="1:10" s="7" customFormat="1" x14ac:dyDescent="0.25">
      <c r="A7" s="310" t="s">
        <v>295</v>
      </c>
      <c r="B7" s="310" t="s">
        <v>318</v>
      </c>
      <c r="C7" s="310" t="s">
        <v>317</v>
      </c>
      <c r="D7" s="312">
        <v>0</v>
      </c>
      <c r="E7" s="311">
        <v>0</v>
      </c>
      <c r="F7" s="311">
        <v>100</v>
      </c>
      <c r="G7" s="311">
        <v>0</v>
      </c>
      <c r="H7" s="311">
        <v>8.33</v>
      </c>
      <c r="I7" s="311">
        <v>0</v>
      </c>
    </row>
    <row r="8" spans="1:10" s="7" customFormat="1" x14ac:dyDescent="0.25">
      <c r="A8" s="310" t="s">
        <v>295</v>
      </c>
      <c r="B8" s="310" t="s">
        <v>319</v>
      </c>
      <c r="C8" s="310" t="s">
        <v>316</v>
      </c>
      <c r="D8" s="312">
        <v>0</v>
      </c>
      <c r="E8" s="311">
        <v>76.92</v>
      </c>
      <c r="F8" s="311">
        <v>78.260000000000005</v>
      </c>
      <c r="G8" s="311">
        <v>89.47</v>
      </c>
      <c r="H8" s="311">
        <v>100</v>
      </c>
      <c r="I8" s="311">
        <v>100</v>
      </c>
    </row>
    <row r="9" spans="1:10" s="7" customFormat="1" x14ac:dyDescent="0.25">
      <c r="A9" s="310" t="s">
        <v>295</v>
      </c>
      <c r="B9" s="310" t="s">
        <v>319</v>
      </c>
      <c r="C9" s="310" t="s">
        <v>317</v>
      </c>
      <c r="D9" s="312">
        <v>0</v>
      </c>
      <c r="E9" s="311">
        <v>0</v>
      </c>
      <c r="F9" s="311">
        <v>0</v>
      </c>
      <c r="G9" s="311">
        <v>0</v>
      </c>
      <c r="H9" s="311">
        <v>94.44</v>
      </c>
      <c r="I9" s="311">
        <v>90.91</v>
      </c>
    </row>
    <row r="10" spans="1:10" s="7" customFormat="1" x14ac:dyDescent="0.25">
      <c r="A10" s="310" t="s">
        <v>295</v>
      </c>
      <c r="B10" s="310" t="s">
        <v>320</v>
      </c>
      <c r="C10" s="310" t="s">
        <v>316</v>
      </c>
      <c r="D10" s="312">
        <v>0</v>
      </c>
      <c r="E10" s="311">
        <v>0</v>
      </c>
      <c r="F10" s="311">
        <v>0</v>
      </c>
      <c r="G10" s="311">
        <v>100</v>
      </c>
      <c r="H10" s="311">
        <v>100</v>
      </c>
      <c r="I10" s="311">
        <v>100</v>
      </c>
    </row>
    <row r="11" spans="1:10" s="7" customFormat="1" x14ac:dyDescent="0.25">
      <c r="A11" s="310" t="s">
        <v>295</v>
      </c>
      <c r="B11" s="310" t="s">
        <v>320</v>
      </c>
      <c r="C11" s="310" t="s">
        <v>317</v>
      </c>
      <c r="D11" s="312">
        <v>0</v>
      </c>
      <c r="E11" s="311">
        <v>0</v>
      </c>
      <c r="F11" s="311">
        <v>0</v>
      </c>
      <c r="G11" s="311">
        <v>100</v>
      </c>
      <c r="H11" s="311">
        <v>0</v>
      </c>
      <c r="I11" s="311">
        <v>0</v>
      </c>
    </row>
    <row r="12" spans="1:10" s="7" customFormat="1" x14ac:dyDescent="0.25">
      <c r="A12" s="310" t="s">
        <v>296</v>
      </c>
      <c r="B12" s="310" t="s">
        <v>318</v>
      </c>
      <c r="C12" s="310" t="s">
        <v>316</v>
      </c>
      <c r="D12" s="312">
        <v>0</v>
      </c>
      <c r="E12" s="311">
        <v>9.09</v>
      </c>
      <c r="F12" s="311">
        <v>44</v>
      </c>
      <c r="G12" s="311">
        <v>30.77</v>
      </c>
      <c r="H12" s="311">
        <v>50</v>
      </c>
      <c r="I12" s="311">
        <v>53.85</v>
      </c>
    </row>
    <row r="13" spans="1:10" s="7" customFormat="1" x14ac:dyDescent="0.25">
      <c r="A13" s="310" t="s">
        <v>296</v>
      </c>
      <c r="B13" s="310" t="s">
        <v>318</v>
      </c>
      <c r="C13" s="310" t="s">
        <v>317</v>
      </c>
      <c r="D13" s="312">
        <v>0</v>
      </c>
      <c r="E13" s="311">
        <v>0</v>
      </c>
      <c r="F13" s="311">
        <v>0</v>
      </c>
      <c r="G13" s="311">
        <v>0</v>
      </c>
      <c r="H13" s="311">
        <v>0</v>
      </c>
      <c r="I13" s="311">
        <v>83.33</v>
      </c>
    </row>
    <row r="14" spans="1:10" s="7" customFormat="1" x14ac:dyDescent="0.25">
      <c r="A14" s="310" t="s">
        <v>296</v>
      </c>
      <c r="B14" s="310" t="s">
        <v>319</v>
      </c>
      <c r="C14" s="310" t="s">
        <v>316</v>
      </c>
      <c r="D14" s="312">
        <v>0</v>
      </c>
      <c r="E14" s="311">
        <v>45.45</v>
      </c>
      <c r="F14" s="311">
        <v>93.33</v>
      </c>
      <c r="G14" s="311">
        <v>60</v>
      </c>
      <c r="H14" s="311">
        <v>100</v>
      </c>
      <c r="I14" s="311">
        <v>90.91</v>
      </c>
    </row>
    <row r="15" spans="1:10" s="7" customFormat="1" x14ac:dyDescent="0.25">
      <c r="A15" s="310" t="s">
        <v>296</v>
      </c>
      <c r="B15" s="310" t="s">
        <v>319</v>
      </c>
      <c r="C15" s="310" t="s">
        <v>317</v>
      </c>
      <c r="D15" s="312">
        <v>0</v>
      </c>
      <c r="E15" s="311">
        <v>0</v>
      </c>
      <c r="F15" s="311">
        <v>0</v>
      </c>
      <c r="G15" s="311">
        <v>0</v>
      </c>
      <c r="H15" s="311">
        <v>33.33</v>
      </c>
      <c r="I15" s="311">
        <v>100</v>
      </c>
    </row>
    <row r="16" spans="1:10" s="7" customFormat="1" x14ac:dyDescent="0.25">
      <c r="A16" s="310" t="s">
        <v>296</v>
      </c>
      <c r="B16" s="310" t="s">
        <v>320</v>
      </c>
      <c r="C16" s="310" t="s">
        <v>316</v>
      </c>
      <c r="D16" s="312">
        <v>0</v>
      </c>
      <c r="E16" s="311">
        <v>0</v>
      </c>
      <c r="F16" s="311">
        <v>0</v>
      </c>
      <c r="G16" s="311">
        <v>28.57</v>
      </c>
      <c r="H16" s="311">
        <v>83.33</v>
      </c>
      <c r="I16" s="311">
        <v>71.430000000000007</v>
      </c>
    </row>
    <row r="17" spans="1:9" s="7" customFormat="1" x14ac:dyDescent="0.25">
      <c r="A17" s="310" t="s">
        <v>296</v>
      </c>
      <c r="B17" s="310" t="s">
        <v>320</v>
      </c>
      <c r="C17" s="310" t="s">
        <v>317</v>
      </c>
      <c r="D17" s="312">
        <v>0</v>
      </c>
      <c r="E17" s="311">
        <v>0</v>
      </c>
      <c r="F17" s="311">
        <v>0</v>
      </c>
      <c r="G17" s="311">
        <v>0</v>
      </c>
      <c r="H17" s="311">
        <v>85.71</v>
      </c>
      <c r="I17" s="311">
        <v>100</v>
      </c>
    </row>
    <row r="18" spans="1:9" x14ac:dyDescent="0.25">
      <c r="A18" s="310" t="s">
        <v>297</v>
      </c>
      <c r="B18" s="310" t="s">
        <v>315</v>
      </c>
      <c r="C18" s="310" t="s">
        <v>316</v>
      </c>
      <c r="D18" s="312">
        <v>0</v>
      </c>
      <c r="E18" s="311">
        <v>0</v>
      </c>
      <c r="F18" s="311">
        <v>58.57</v>
      </c>
      <c r="G18" s="311">
        <v>65.28</v>
      </c>
      <c r="H18" s="311">
        <v>71.83</v>
      </c>
      <c r="I18" s="311">
        <v>75.41</v>
      </c>
    </row>
    <row r="19" spans="1:9" x14ac:dyDescent="0.25">
      <c r="A19" s="310" t="s">
        <v>297</v>
      </c>
      <c r="B19" s="310" t="s">
        <v>319</v>
      </c>
      <c r="C19" s="310" t="s">
        <v>316</v>
      </c>
      <c r="D19" s="312">
        <v>0</v>
      </c>
      <c r="E19" s="311">
        <v>97.62</v>
      </c>
      <c r="F19" s="311">
        <v>95.24</v>
      </c>
      <c r="G19" s="311">
        <v>93.75</v>
      </c>
      <c r="H19" s="311">
        <v>94.29</v>
      </c>
      <c r="I19" s="311">
        <v>0</v>
      </c>
    </row>
    <row r="20" spans="1:9" x14ac:dyDescent="0.25">
      <c r="A20" s="310" t="s">
        <v>298</v>
      </c>
      <c r="B20" s="310" t="s">
        <v>318</v>
      </c>
      <c r="C20" s="310" t="s">
        <v>316</v>
      </c>
      <c r="D20" s="312">
        <v>0</v>
      </c>
      <c r="E20" s="311">
        <v>5.0599999999999996</v>
      </c>
      <c r="F20" s="311">
        <v>36.549999999999997</v>
      </c>
      <c r="G20" s="311">
        <v>52.13</v>
      </c>
      <c r="H20" s="311">
        <v>57.2</v>
      </c>
      <c r="I20" s="311">
        <v>49.32</v>
      </c>
    </row>
    <row r="21" spans="1:9" x14ac:dyDescent="0.25">
      <c r="A21" s="310" t="s">
        <v>298</v>
      </c>
      <c r="B21" s="310" t="s">
        <v>318</v>
      </c>
      <c r="C21" s="310" t="s">
        <v>317</v>
      </c>
      <c r="D21" s="312">
        <v>0</v>
      </c>
      <c r="E21" s="311">
        <v>18.18</v>
      </c>
      <c r="F21" s="311">
        <v>20</v>
      </c>
      <c r="G21" s="311">
        <v>20.83</v>
      </c>
      <c r="H21" s="311">
        <v>41.67</v>
      </c>
      <c r="I21" s="311">
        <v>47.37</v>
      </c>
    </row>
    <row r="22" spans="1:9" x14ac:dyDescent="0.25">
      <c r="A22" s="310" t="s">
        <v>298</v>
      </c>
      <c r="B22" s="310" t="s">
        <v>319</v>
      </c>
      <c r="C22" s="310" t="s">
        <v>316</v>
      </c>
      <c r="D22" s="312">
        <v>0</v>
      </c>
      <c r="E22" s="311">
        <v>81.42</v>
      </c>
      <c r="F22" s="311">
        <v>91.95</v>
      </c>
      <c r="G22" s="311">
        <v>87.96</v>
      </c>
      <c r="H22" s="311">
        <v>83.2</v>
      </c>
      <c r="I22" s="311">
        <v>86.73</v>
      </c>
    </row>
    <row r="23" spans="1:9" x14ac:dyDescent="0.25">
      <c r="A23" s="310" t="s">
        <v>298</v>
      </c>
      <c r="B23" s="310" t="s">
        <v>319</v>
      </c>
      <c r="C23" s="310" t="s">
        <v>317</v>
      </c>
      <c r="D23" s="312">
        <v>0</v>
      </c>
      <c r="E23" s="311">
        <v>0</v>
      </c>
      <c r="F23" s="311">
        <v>100</v>
      </c>
      <c r="G23" s="311">
        <v>0</v>
      </c>
      <c r="H23" s="311">
        <v>33.33</v>
      </c>
      <c r="I23" s="311">
        <v>60</v>
      </c>
    </row>
    <row r="24" spans="1:9" x14ac:dyDescent="0.25">
      <c r="A24" s="310" t="s">
        <v>298</v>
      </c>
      <c r="B24" s="310" t="s">
        <v>320</v>
      </c>
      <c r="C24" s="310" t="s">
        <v>316</v>
      </c>
      <c r="D24" s="312">
        <v>0</v>
      </c>
      <c r="E24" s="311">
        <v>15.38</v>
      </c>
      <c r="F24" s="311">
        <v>33.33</v>
      </c>
      <c r="G24" s="311">
        <v>71.430000000000007</v>
      </c>
      <c r="H24" s="311">
        <v>81.819999999999993</v>
      </c>
      <c r="I24" s="311">
        <v>60</v>
      </c>
    </row>
    <row r="25" spans="1:9" x14ac:dyDescent="0.25">
      <c r="A25" s="310" t="s">
        <v>298</v>
      </c>
      <c r="B25" s="310" t="s">
        <v>320</v>
      </c>
      <c r="C25" s="310" t="s">
        <v>317</v>
      </c>
      <c r="D25" s="312">
        <v>0</v>
      </c>
      <c r="E25" s="311">
        <v>0</v>
      </c>
      <c r="F25" s="311">
        <v>0</v>
      </c>
      <c r="G25" s="311">
        <v>33.33</v>
      </c>
      <c r="H25" s="311">
        <v>0</v>
      </c>
      <c r="I25" s="311">
        <v>57.14</v>
      </c>
    </row>
    <row r="26" spans="1:9" x14ac:dyDescent="0.25">
      <c r="A26" s="310" t="s">
        <v>299</v>
      </c>
      <c r="B26" s="310" t="s">
        <v>318</v>
      </c>
      <c r="C26" s="310" t="s">
        <v>316</v>
      </c>
      <c r="D26" s="312">
        <v>0</v>
      </c>
      <c r="E26" s="311">
        <v>0</v>
      </c>
      <c r="F26" s="311">
        <v>37.04</v>
      </c>
      <c r="G26" s="311">
        <v>38.71</v>
      </c>
      <c r="H26" s="311">
        <v>45.16</v>
      </c>
      <c r="I26" s="311">
        <v>44</v>
      </c>
    </row>
    <row r="27" spans="1:9" x14ac:dyDescent="0.25">
      <c r="A27" s="310" t="s">
        <v>299</v>
      </c>
      <c r="B27" s="310" t="s">
        <v>318</v>
      </c>
      <c r="C27" s="310" t="s">
        <v>317</v>
      </c>
      <c r="D27" s="312">
        <v>0</v>
      </c>
      <c r="E27" s="311">
        <v>30</v>
      </c>
      <c r="F27" s="311">
        <v>0</v>
      </c>
      <c r="G27" s="311">
        <v>23.08</v>
      </c>
      <c r="H27" s="311">
        <v>61.54</v>
      </c>
      <c r="I27" s="311">
        <v>77.78</v>
      </c>
    </row>
    <row r="28" spans="1:9" x14ac:dyDescent="0.25">
      <c r="A28" s="310" t="s">
        <v>299</v>
      </c>
      <c r="B28" s="310" t="s">
        <v>319</v>
      </c>
      <c r="C28" s="310" t="s">
        <v>316</v>
      </c>
      <c r="D28" s="312">
        <v>0</v>
      </c>
      <c r="E28" s="311">
        <v>55.56</v>
      </c>
      <c r="F28" s="311">
        <v>77.78</v>
      </c>
      <c r="G28" s="311">
        <v>80</v>
      </c>
      <c r="H28" s="311">
        <v>80</v>
      </c>
      <c r="I28" s="311">
        <v>62.5</v>
      </c>
    </row>
    <row r="29" spans="1:9" x14ac:dyDescent="0.25">
      <c r="A29" s="310" t="s">
        <v>299</v>
      </c>
      <c r="B29" s="310" t="s">
        <v>319</v>
      </c>
      <c r="C29" s="310" t="s">
        <v>317</v>
      </c>
      <c r="D29" s="312">
        <v>0</v>
      </c>
      <c r="E29" s="311">
        <v>30.77</v>
      </c>
      <c r="F29" s="311">
        <v>39.39</v>
      </c>
      <c r="G29" s="311">
        <v>0</v>
      </c>
      <c r="H29" s="311">
        <v>84</v>
      </c>
      <c r="I29" s="311">
        <v>87.5</v>
      </c>
    </row>
    <row r="30" spans="1:9" x14ac:dyDescent="0.25">
      <c r="A30" s="310" t="s">
        <v>299</v>
      </c>
      <c r="B30" s="310" t="s">
        <v>320</v>
      </c>
      <c r="C30" s="310" t="s">
        <v>316</v>
      </c>
      <c r="D30" s="312">
        <v>0</v>
      </c>
      <c r="E30" s="311">
        <v>0</v>
      </c>
      <c r="F30" s="311">
        <v>33.33</v>
      </c>
      <c r="G30" s="311">
        <v>50</v>
      </c>
      <c r="H30" s="311">
        <v>28.57</v>
      </c>
      <c r="I30" s="311">
        <v>40</v>
      </c>
    </row>
    <row r="31" spans="1:9" x14ac:dyDescent="0.25">
      <c r="A31" s="310" t="s">
        <v>299</v>
      </c>
      <c r="B31" s="310" t="s">
        <v>320</v>
      </c>
      <c r="C31" s="310" t="s">
        <v>317</v>
      </c>
      <c r="D31" s="312">
        <v>0</v>
      </c>
      <c r="E31" s="311">
        <v>0</v>
      </c>
      <c r="F31" s="311">
        <v>0</v>
      </c>
      <c r="G31" s="311">
        <v>100</v>
      </c>
      <c r="H31" s="311">
        <v>0</v>
      </c>
      <c r="I31" s="311">
        <v>0</v>
      </c>
    </row>
    <row r="32" spans="1:9" x14ac:dyDescent="0.25">
      <c r="A32" s="310" t="s">
        <v>300</v>
      </c>
      <c r="B32" s="310" t="s">
        <v>318</v>
      </c>
      <c r="C32" s="310" t="s">
        <v>316</v>
      </c>
      <c r="D32" s="312">
        <v>0</v>
      </c>
      <c r="E32" s="311">
        <v>0</v>
      </c>
      <c r="F32" s="311">
        <v>33.33</v>
      </c>
      <c r="G32" s="311">
        <v>0</v>
      </c>
      <c r="H32" s="311">
        <v>0</v>
      </c>
      <c r="I32" s="311">
        <v>50</v>
      </c>
    </row>
    <row r="33" spans="1:9" x14ac:dyDescent="0.25">
      <c r="A33" s="310" t="s">
        <v>300</v>
      </c>
      <c r="B33" s="310" t="s">
        <v>318</v>
      </c>
      <c r="C33" s="310" t="s">
        <v>317</v>
      </c>
      <c r="D33" s="312">
        <v>0</v>
      </c>
      <c r="E33" s="311">
        <v>0</v>
      </c>
      <c r="F33" s="311">
        <v>0</v>
      </c>
      <c r="G33" s="311">
        <v>0</v>
      </c>
      <c r="H33" s="311">
        <v>50</v>
      </c>
      <c r="I33" s="311">
        <v>0</v>
      </c>
    </row>
    <row r="34" spans="1:9" x14ac:dyDescent="0.25">
      <c r="A34" s="310" t="s">
        <v>300</v>
      </c>
      <c r="B34" s="310" t="s">
        <v>319</v>
      </c>
      <c r="C34" s="310" t="s">
        <v>316</v>
      </c>
      <c r="D34" s="312">
        <v>0</v>
      </c>
      <c r="E34" s="311">
        <v>0</v>
      </c>
      <c r="F34" s="311">
        <v>100</v>
      </c>
      <c r="G34" s="311">
        <v>100</v>
      </c>
      <c r="H34" s="311">
        <v>50</v>
      </c>
      <c r="I34" s="311">
        <v>100</v>
      </c>
    </row>
    <row r="35" spans="1:9" x14ac:dyDescent="0.25">
      <c r="A35" s="310" t="s">
        <v>300</v>
      </c>
      <c r="B35" s="310" t="s">
        <v>320</v>
      </c>
      <c r="C35" s="310" t="s">
        <v>316</v>
      </c>
      <c r="D35" s="312">
        <v>0</v>
      </c>
      <c r="E35" s="311">
        <v>0</v>
      </c>
      <c r="F35" s="311">
        <v>0</v>
      </c>
      <c r="G35" s="311">
        <v>66.67</v>
      </c>
      <c r="H35" s="311">
        <v>0</v>
      </c>
      <c r="I35" s="311">
        <v>66.67</v>
      </c>
    </row>
    <row r="36" spans="1:9" x14ac:dyDescent="0.25">
      <c r="A36" s="310" t="s">
        <v>300</v>
      </c>
      <c r="B36" s="310" t="s">
        <v>320</v>
      </c>
      <c r="C36" s="310" t="s">
        <v>317</v>
      </c>
      <c r="D36" s="312">
        <v>0</v>
      </c>
      <c r="E36" s="311">
        <v>0</v>
      </c>
      <c r="F36" s="311">
        <v>0</v>
      </c>
      <c r="G36" s="311">
        <v>0</v>
      </c>
      <c r="H36" s="311">
        <v>0</v>
      </c>
      <c r="I36" s="311">
        <v>0</v>
      </c>
    </row>
    <row r="37" spans="1:9" x14ac:dyDescent="0.25">
      <c r="A37" s="310" t="s">
        <v>301</v>
      </c>
      <c r="B37" s="310" t="s">
        <v>318</v>
      </c>
      <c r="C37" s="310" t="s">
        <v>316</v>
      </c>
      <c r="D37" s="312">
        <v>0</v>
      </c>
      <c r="E37" s="311">
        <v>8.77</v>
      </c>
      <c r="F37" s="311">
        <v>17.39</v>
      </c>
      <c r="G37" s="311">
        <v>32.5</v>
      </c>
      <c r="H37" s="311">
        <v>32.43</v>
      </c>
      <c r="I37" s="311">
        <v>39.39</v>
      </c>
    </row>
    <row r="38" spans="1:9" x14ac:dyDescent="0.25">
      <c r="A38" s="310" t="s">
        <v>301</v>
      </c>
      <c r="B38" s="310" t="s">
        <v>318</v>
      </c>
      <c r="C38" s="310" t="s">
        <v>317</v>
      </c>
      <c r="D38" s="312">
        <v>0</v>
      </c>
      <c r="E38" s="311">
        <v>0</v>
      </c>
      <c r="F38" s="311">
        <v>0</v>
      </c>
      <c r="G38" s="311">
        <v>8.33</v>
      </c>
      <c r="H38" s="311">
        <v>69.23</v>
      </c>
      <c r="I38" s="311">
        <v>40</v>
      </c>
    </row>
    <row r="39" spans="1:9" x14ac:dyDescent="0.25">
      <c r="A39" s="310" t="s">
        <v>301</v>
      </c>
      <c r="B39" s="310" t="s">
        <v>319</v>
      </c>
      <c r="C39" s="310" t="s">
        <v>316</v>
      </c>
      <c r="D39" s="312">
        <v>0</v>
      </c>
      <c r="E39" s="311">
        <v>55</v>
      </c>
      <c r="F39" s="311">
        <v>91.67</v>
      </c>
      <c r="G39" s="311">
        <v>80</v>
      </c>
      <c r="H39" s="311">
        <v>68</v>
      </c>
      <c r="I39" s="311">
        <v>85</v>
      </c>
    </row>
    <row r="40" spans="1:9" x14ac:dyDescent="0.25">
      <c r="A40" s="310" t="s">
        <v>301</v>
      </c>
      <c r="B40" s="310" t="s">
        <v>319</v>
      </c>
      <c r="C40" s="310" t="s">
        <v>317</v>
      </c>
      <c r="D40" s="312">
        <v>0</v>
      </c>
      <c r="E40" s="311">
        <v>0</v>
      </c>
      <c r="F40" s="311">
        <v>0</v>
      </c>
      <c r="G40" s="311">
        <v>0</v>
      </c>
      <c r="H40" s="311">
        <v>100</v>
      </c>
      <c r="I40" s="311">
        <v>85.71</v>
      </c>
    </row>
    <row r="41" spans="1:9" x14ac:dyDescent="0.25">
      <c r="A41" s="310" t="s">
        <v>301</v>
      </c>
      <c r="B41" s="310" t="s">
        <v>320</v>
      </c>
      <c r="C41" s="310" t="s">
        <v>316</v>
      </c>
      <c r="D41" s="312">
        <v>0</v>
      </c>
      <c r="E41" s="311">
        <v>16.670000000000002</v>
      </c>
      <c r="F41" s="311">
        <v>0</v>
      </c>
      <c r="G41" s="311">
        <v>100</v>
      </c>
      <c r="H41" s="311">
        <v>100</v>
      </c>
      <c r="I41" s="311">
        <v>66.67</v>
      </c>
    </row>
    <row r="42" spans="1:9" x14ac:dyDescent="0.25">
      <c r="A42" s="310" t="s">
        <v>301</v>
      </c>
      <c r="B42" s="310" t="s">
        <v>320</v>
      </c>
      <c r="C42" s="310" t="s">
        <v>317</v>
      </c>
      <c r="D42" s="312">
        <v>0</v>
      </c>
      <c r="E42" s="311">
        <v>25</v>
      </c>
      <c r="F42" s="311">
        <v>0</v>
      </c>
      <c r="G42" s="311">
        <v>0</v>
      </c>
      <c r="H42" s="311">
        <v>50</v>
      </c>
      <c r="I42" s="311">
        <v>0</v>
      </c>
    </row>
    <row r="43" spans="1:9" x14ac:dyDescent="0.25">
      <c r="A43" s="310" t="s">
        <v>302</v>
      </c>
      <c r="B43" s="310" t="s">
        <v>318</v>
      </c>
      <c r="C43" s="310" t="s">
        <v>316</v>
      </c>
      <c r="D43" s="312">
        <v>0</v>
      </c>
      <c r="E43" s="311">
        <v>1.77</v>
      </c>
      <c r="F43" s="311">
        <v>31.13</v>
      </c>
      <c r="G43" s="311">
        <v>39.82</v>
      </c>
      <c r="H43" s="311">
        <v>61.25</v>
      </c>
      <c r="I43" s="311">
        <v>65.33</v>
      </c>
    </row>
    <row r="44" spans="1:9" x14ac:dyDescent="0.25">
      <c r="A44" s="310" t="s">
        <v>302</v>
      </c>
      <c r="B44" s="310" t="s">
        <v>318</v>
      </c>
      <c r="C44" s="310" t="s">
        <v>317</v>
      </c>
      <c r="D44" s="312">
        <v>0</v>
      </c>
      <c r="E44" s="311">
        <v>0</v>
      </c>
      <c r="F44" s="311">
        <v>0</v>
      </c>
      <c r="G44" s="311">
        <v>30.3</v>
      </c>
      <c r="H44" s="311">
        <v>57.14</v>
      </c>
      <c r="I44" s="311">
        <v>44</v>
      </c>
    </row>
    <row r="45" spans="1:9" x14ac:dyDescent="0.25">
      <c r="A45" s="310" t="s">
        <v>302</v>
      </c>
      <c r="B45" s="310" t="s">
        <v>319</v>
      </c>
      <c r="C45" s="310" t="s">
        <v>316</v>
      </c>
      <c r="D45" s="312">
        <v>0</v>
      </c>
      <c r="E45" s="311">
        <v>65.22</v>
      </c>
      <c r="F45" s="311">
        <v>77.27</v>
      </c>
      <c r="G45" s="311">
        <v>91.89</v>
      </c>
      <c r="H45" s="311">
        <v>85</v>
      </c>
      <c r="I45" s="311">
        <v>73.53</v>
      </c>
    </row>
    <row r="46" spans="1:9" x14ac:dyDescent="0.25">
      <c r="A46" s="310" t="s">
        <v>302</v>
      </c>
      <c r="B46" s="310" t="s">
        <v>319</v>
      </c>
      <c r="C46" s="310" t="s">
        <v>317</v>
      </c>
      <c r="D46" s="312">
        <v>0</v>
      </c>
      <c r="E46" s="311">
        <v>0</v>
      </c>
      <c r="F46" s="311">
        <v>0</v>
      </c>
      <c r="G46" s="311">
        <v>0</v>
      </c>
      <c r="H46" s="311">
        <v>75</v>
      </c>
      <c r="I46" s="311">
        <v>60</v>
      </c>
    </row>
    <row r="47" spans="1:9" x14ac:dyDescent="0.25">
      <c r="A47" s="310" t="s">
        <v>302</v>
      </c>
      <c r="B47" s="310" t="s">
        <v>320</v>
      </c>
      <c r="C47" s="310" t="s">
        <v>316</v>
      </c>
      <c r="D47" s="312">
        <v>0</v>
      </c>
      <c r="E47" s="311">
        <v>0</v>
      </c>
      <c r="F47" s="311">
        <v>80</v>
      </c>
      <c r="G47" s="311">
        <v>0</v>
      </c>
      <c r="H47" s="311">
        <v>100</v>
      </c>
      <c r="I47" s="311">
        <v>100</v>
      </c>
    </row>
    <row r="48" spans="1:9" x14ac:dyDescent="0.25">
      <c r="A48" s="310" t="s">
        <v>302</v>
      </c>
      <c r="B48" s="310" t="s">
        <v>320</v>
      </c>
      <c r="C48" s="310" t="s">
        <v>317</v>
      </c>
      <c r="D48" s="312">
        <v>0</v>
      </c>
      <c r="E48" s="311">
        <v>0</v>
      </c>
      <c r="F48" s="311">
        <v>0</v>
      </c>
      <c r="G48" s="311">
        <v>0</v>
      </c>
      <c r="H48" s="311">
        <v>0</v>
      </c>
      <c r="I48" s="311">
        <v>0</v>
      </c>
    </row>
    <row r="49" spans="1:9" x14ac:dyDescent="0.25">
      <c r="A49" s="310" t="s">
        <v>303</v>
      </c>
      <c r="B49" s="310" t="s">
        <v>318</v>
      </c>
      <c r="C49" s="310" t="s">
        <v>316</v>
      </c>
      <c r="D49" s="312">
        <v>0</v>
      </c>
      <c r="E49" s="311">
        <v>0</v>
      </c>
      <c r="F49" s="311">
        <v>33.33</v>
      </c>
      <c r="G49" s="311">
        <v>42.86</v>
      </c>
      <c r="H49" s="311">
        <v>50</v>
      </c>
      <c r="I49" s="311">
        <v>100</v>
      </c>
    </row>
    <row r="50" spans="1:9" x14ac:dyDescent="0.25">
      <c r="A50" s="310" t="s">
        <v>303</v>
      </c>
      <c r="B50" s="310" t="s">
        <v>318</v>
      </c>
      <c r="C50" s="310" t="s">
        <v>317</v>
      </c>
      <c r="D50" s="312">
        <v>0</v>
      </c>
      <c r="E50" s="311">
        <v>0</v>
      </c>
      <c r="F50" s="311">
        <v>0</v>
      </c>
      <c r="G50" s="311">
        <v>0</v>
      </c>
      <c r="H50" s="311">
        <v>0</v>
      </c>
      <c r="I50" s="311">
        <v>0</v>
      </c>
    </row>
    <row r="51" spans="1:9" x14ac:dyDescent="0.25">
      <c r="A51" s="310" t="s">
        <v>303</v>
      </c>
      <c r="B51" s="310" t="s">
        <v>319</v>
      </c>
      <c r="C51" s="310" t="s">
        <v>316</v>
      </c>
      <c r="D51" s="312">
        <v>0</v>
      </c>
      <c r="E51" s="311">
        <v>100</v>
      </c>
      <c r="F51" s="311">
        <v>66.67</v>
      </c>
      <c r="G51" s="311">
        <v>0</v>
      </c>
      <c r="H51" s="311">
        <v>100</v>
      </c>
      <c r="I51" s="311">
        <v>60</v>
      </c>
    </row>
    <row r="52" spans="1:9" x14ac:dyDescent="0.25">
      <c r="A52" s="310" t="s">
        <v>303</v>
      </c>
      <c r="B52" s="310" t="s">
        <v>320</v>
      </c>
      <c r="C52" s="310" t="s">
        <v>316</v>
      </c>
      <c r="D52" s="312">
        <v>0</v>
      </c>
      <c r="E52" s="311">
        <v>0</v>
      </c>
      <c r="F52" s="311">
        <v>0</v>
      </c>
      <c r="G52" s="311">
        <v>0</v>
      </c>
      <c r="H52" s="311">
        <v>100</v>
      </c>
      <c r="I52" s="311">
        <v>100</v>
      </c>
    </row>
    <row r="53" spans="1:9" x14ac:dyDescent="0.25">
      <c r="A53" s="310" t="s">
        <v>303</v>
      </c>
      <c r="B53" s="310" t="s">
        <v>320</v>
      </c>
      <c r="C53" s="310" t="s">
        <v>317</v>
      </c>
      <c r="D53" s="312">
        <v>0</v>
      </c>
      <c r="E53" s="311">
        <v>0</v>
      </c>
      <c r="F53" s="311">
        <v>0</v>
      </c>
      <c r="G53" s="311">
        <v>0</v>
      </c>
      <c r="H53" s="311">
        <v>0</v>
      </c>
      <c r="I53" s="311">
        <v>0</v>
      </c>
    </row>
    <row r="54" spans="1:9" x14ac:dyDescent="0.25">
      <c r="A54" s="310" t="s">
        <v>304</v>
      </c>
      <c r="B54" s="310" t="s">
        <v>318</v>
      </c>
      <c r="C54" s="310" t="s">
        <v>316</v>
      </c>
      <c r="D54" s="312">
        <v>0</v>
      </c>
      <c r="E54" s="311">
        <v>4.08</v>
      </c>
      <c r="F54" s="311">
        <v>50.98</v>
      </c>
      <c r="G54" s="311">
        <v>68.239999999999995</v>
      </c>
      <c r="H54" s="311">
        <v>73.53</v>
      </c>
      <c r="I54" s="311">
        <v>82.98</v>
      </c>
    </row>
    <row r="55" spans="1:9" x14ac:dyDescent="0.25">
      <c r="A55" s="310" t="s">
        <v>304</v>
      </c>
      <c r="B55" s="310" t="s">
        <v>318</v>
      </c>
      <c r="C55" s="310" t="s">
        <v>317</v>
      </c>
      <c r="D55" s="312">
        <v>0</v>
      </c>
      <c r="E55" s="311">
        <v>2.33</v>
      </c>
      <c r="F55" s="311">
        <v>0</v>
      </c>
      <c r="G55" s="311">
        <v>25.81</v>
      </c>
      <c r="H55" s="311">
        <v>64.290000000000006</v>
      </c>
      <c r="I55" s="311">
        <v>39.39</v>
      </c>
    </row>
    <row r="56" spans="1:9" x14ac:dyDescent="0.25">
      <c r="A56" s="310" t="s">
        <v>304</v>
      </c>
      <c r="B56" s="310" t="s">
        <v>319</v>
      </c>
      <c r="C56" s="310" t="s">
        <v>316</v>
      </c>
      <c r="D56" s="312">
        <v>0</v>
      </c>
      <c r="E56" s="311">
        <v>84.62</v>
      </c>
      <c r="F56" s="311">
        <v>85.51</v>
      </c>
      <c r="G56" s="311">
        <v>88.89</v>
      </c>
      <c r="H56" s="311">
        <v>86.49</v>
      </c>
      <c r="I56" s="311">
        <v>96.47</v>
      </c>
    </row>
    <row r="57" spans="1:9" x14ac:dyDescent="0.25">
      <c r="A57" s="310" t="s">
        <v>304</v>
      </c>
      <c r="B57" s="310" t="s">
        <v>319</v>
      </c>
      <c r="C57" s="310" t="s">
        <v>317</v>
      </c>
      <c r="D57" s="312">
        <v>0</v>
      </c>
      <c r="E57" s="311">
        <v>0</v>
      </c>
      <c r="F57" s="311">
        <v>52.63</v>
      </c>
      <c r="G57" s="311">
        <v>0</v>
      </c>
      <c r="H57" s="311">
        <v>40</v>
      </c>
      <c r="I57" s="311">
        <v>70</v>
      </c>
    </row>
    <row r="58" spans="1:9" x14ac:dyDescent="0.25">
      <c r="A58" s="310" t="s">
        <v>304</v>
      </c>
      <c r="B58" s="310" t="s">
        <v>320</v>
      </c>
      <c r="C58" s="310" t="s">
        <v>316</v>
      </c>
      <c r="D58" s="312">
        <v>0</v>
      </c>
      <c r="E58" s="311">
        <v>0</v>
      </c>
      <c r="F58" s="311">
        <v>100</v>
      </c>
      <c r="G58" s="311">
        <v>50</v>
      </c>
      <c r="H58" s="311">
        <v>33.33</v>
      </c>
      <c r="I58" s="311">
        <v>100</v>
      </c>
    </row>
    <row r="59" spans="1:9" x14ac:dyDescent="0.25">
      <c r="A59" s="310" t="s">
        <v>304</v>
      </c>
      <c r="B59" s="310" t="s">
        <v>320</v>
      </c>
      <c r="C59" s="310" t="s">
        <v>317</v>
      </c>
      <c r="D59" s="312">
        <v>0</v>
      </c>
      <c r="E59" s="311">
        <v>0</v>
      </c>
      <c r="F59" s="311">
        <v>0</v>
      </c>
      <c r="G59" s="311">
        <v>25</v>
      </c>
      <c r="H59" s="311">
        <v>100</v>
      </c>
      <c r="I59" s="311">
        <v>0</v>
      </c>
    </row>
    <row r="60" spans="1:9" x14ac:dyDescent="0.25">
      <c r="A60" s="310" t="s">
        <v>312</v>
      </c>
      <c r="B60" s="310" t="s">
        <v>315</v>
      </c>
      <c r="C60" s="310" t="s">
        <v>316</v>
      </c>
      <c r="D60" s="312">
        <v>0</v>
      </c>
      <c r="E60" s="311">
        <v>0</v>
      </c>
      <c r="F60" s="311">
        <v>66.97</v>
      </c>
      <c r="G60" s="311">
        <v>75</v>
      </c>
      <c r="H60" s="311">
        <v>63.21</v>
      </c>
      <c r="I60" s="311">
        <v>71.08</v>
      </c>
    </row>
    <row r="61" spans="1:9" x14ac:dyDescent="0.25">
      <c r="A61" s="310" t="s">
        <v>312</v>
      </c>
      <c r="B61" s="310" t="s">
        <v>315</v>
      </c>
      <c r="C61" s="310" t="s">
        <v>317</v>
      </c>
      <c r="D61" s="312">
        <v>0</v>
      </c>
      <c r="E61" s="311">
        <v>0</v>
      </c>
      <c r="F61" s="311">
        <v>0</v>
      </c>
      <c r="G61" s="311">
        <v>0</v>
      </c>
      <c r="H61" s="311">
        <v>0</v>
      </c>
      <c r="I61" s="311">
        <v>0</v>
      </c>
    </row>
    <row r="62" spans="1:9" x14ac:dyDescent="0.25">
      <c r="A62" s="310" t="s">
        <v>312</v>
      </c>
      <c r="B62" s="310" t="s">
        <v>318</v>
      </c>
      <c r="C62" s="310" t="s">
        <v>316</v>
      </c>
      <c r="D62" s="312">
        <v>0</v>
      </c>
      <c r="E62" s="311">
        <v>0</v>
      </c>
      <c r="F62" s="311">
        <v>0</v>
      </c>
      <c r="G62" s="311">
        <v>0</v>
      </c>
      <c r="H62" s="311">
        <v>0</v>
      </c>
      <c r="I62" s="311">
        <v>0</v>
      </c>
    </row>
    <row r="63" spans="1:9" x14ac:dyDescent="0.25">
      <c r="A63" s="310" t="s">
        <v>305</v>
      </c>
      <c r="B63" s="310" t="s">
        <v>318</v>
      </c>
      <c r="C63" s="310" t="s">
        <v>316</v>
      </c>
      <c r="D63" s="312">
        <v>0</v>
      </c>
      <c r="E63" s="311">
        <v>25</v>
      </c>
      <c r="F63" s="311">
        <v>28.57</v>
      </c>
      <c r="G63" s="311">
        <v>35</v>
      </c>
      <c r="H63" s="311">
        <v>73.33</v>
      </c>
      <c r="I63" s="311">
        <v>72.73</v>
      </c>
    </row>
    <row r="64" spans="1:9" x14ac:dyDescent="0.25">
      <c r="A64" s="310" t="s">
        <v>305</v>
      </c>
      <c r="B64" s="310" t="s">
        <v>318</v>
      </c>
      <c r="C64" s="310" t="s">
        <v>317</v>
      </c>
      <c r="D64" s="312">
        <v>0</v>
      </c>
      <c r="E64" s="311">
        <v>0</v>
      </c>
      <c r="F64" s="311">
        <v>0</v>
      </c>
      <c r="G64" s="311">
        <v>0</v>
      </c>
      <c r="H64" s="311">
        <v>0</v>
      </c>
      <c r="I64" s="311">
        <v>0</v>
      </c>
    </row>
    <row r="65" spans="1:9" x14ac:dyDescent="0.25">
      <c r="A65" s="310" t="s">
        <v>305</v>
      </c>
      <c r="B65" s="310" t="s">
        <v>319</v>
      </c>
      <c r="C65" s="310" t="s">
        <v>316</v>
      </c>
      <c r="D65" s="312">
        <v>0</v>
      </c>
      <c r="E65" s="311">
        <v>96</v>
      </c>
      <c r="F65" s="311">
        <v>100</v>
      </c>
      <c r="G65" s="311">
        <v>88.89</v>
      </c>
      <c r="H65" s="311">
        <v>50</v>
      </c>
      <c r="I65" s="311">
        <v>66.67</v>
      </c>
    </row>
    <row r="66" spans="1:9" x14ac:dyDescent="0.25">
      <c r="A66" s="310" t="s">
        <v>305</v>
      </c>
      <c r="B66" s="310" t="s">
        <v>319</v>
      </c>
      <c r="C66" s="310" t="s">
        <v>317</v>
      </c>
      <c r="D66" s="312">
        <v>0</v>
      </c>
      <c r="E66" s="311">
        <v>0</v>
      </c>
      <c r="F66" s="311">
        <v>0</v>
      </c>
      <c r="G66" s="311">
        <v>0</v>
      </c>
      <c r="H66" s="311">
        <v>80</v>
      </c>
      <c r="I66" s="311">
        <v>85.71</v>
      </c>
    </row>
    <row r="67" spans="1:9" x14ac:dyDescent="0.25">
      <c r="A67" s="310" t="s">
        <v>305</v>
      </c>
      <c r="B67" s="310" t="s">
        <v>320</v>
      </c>
      <c r="C67" s="310" t="s">
        <v>316</v>
      </c>
      <c r="D67" s="312">
        <v>0</v>
      </c>
      <c r="E67" s="311">
        <v>0</v>
      </c>
      <c r="F67" s="311">
        <v>100</v>
      </c>
      <c r="G67" s="311">
        <v>100</v>
      </c>
      <c r="H67" s="311">
        <v>0</v>
      </c>
      <c r="I67" s="311">
        <v>0</v>
      </c>
    </row>
    <row r="68" spans="1:9" x14ac:dyDescent="0.25">
      <c r="A68" s="310" t="s">
        <v>305</v>
      </c>
      <c r="B68" s="310" t="s">
        <v>320</v>
      </c>
      <c r="C68" s="310" t="s">
        <v>317</v>
      </c>
      <c r="D68" s="312">
        <v>0</v>
      </c>
      <c r="E68" s="311">
        <v>0</v>
      </c>
      <c r="F68" s="311">
        <v>0</v>
      </c>
      <c r="G68" s="311">
        <v>0</v>
      </c>
      <c r="H68" s="311">
        <v>0</v>
      </c>
      <c r="I68" s="311">
        <v>0</v>
      </c>
    </row>
    <row r="69" spans="1:9" x14ac:dyDescent="0.25">
      <c r="A69" s="310" t="s">
        <v>306</v>
      </c>
      <c r="B69" s="310" t="s">
        <v>318</v>
      </c>
      <c r="C69" s="310" t="s">
        <v>316</v>
      </c>
      <c r="D69" s="312">
        <v>0</v>
      </c>
      <c r="E69" s="311">
        <v>0</v>
      </c>
      <c r="F69" s="311">
        <v>64.91</v>
      </c>
      <c r="G69" s="311">
        <v>79.31</v>
      </c>
      <c r="H69" s="311">
        <v>75.47</v>
      </c>
      <c r="I69" s="311">
        <v>66.099999999999994</v>
      </c>
    </row>
    <row r="70" spans="1:9" x14ac:dyDescent="0.25">
      <c r="A70" s="310" t="s">
        <v>306</v>
      </c>
      <c r="B70" s="310" t="s">
        <v>319</v>
      </c>
      <c r="C70" s="310" t="s">
        <v>316</v>
      </c>
      <c r="D70" s="312">
        <v>0</v>
      </c>
      <c r="E70" s="311">
        <v>90.91</v>
      </c>
      <c r="F70" s="311">
        <v>84.44</v>
      </c>
      <c r="G70" s="311">
        <v>97.87</v>
      </c>
      <c r="H70" s="311">
        <v>86.84</v>
      </c>
      <c r="I70" s="311">
        <v>90.91</v>
      </c>
    </row>
    <row r="71" spans="1:9" x14ac:dyDescent="0.25">
      <c r="A71" s="310" t="s">
        <v>306</v>
      </c>
      <c r="B71" s="310" t="s">
        <v>320</v>
      </c>
      <c r="C71" s="310" t="s">
        <v>316</v>
      </c>
      <c r="D71" s="312">
        <v>0</v>
      </c>
      <c r="E71" s="311">
        <v>0</v>
      </c>
      <c r="F71" s="311">
        <v>100</v>
      </c>
      <c r="G71" s="311">
        <v>0</v>
      </c>
      <c r="H71" s="311">
        <v>100</v>
      </c>
      <c r="I71" s="311">
        <v>100</v>
      </c>
    </row>
    <row r="72" spans="1:9" x14ac:dyDescent="0.25">
      <c r="A72" s="310" t="s">
        <v>306</v>
      </c>
      <c r="B72" s="310" t="s">
        <v>320</v>
      </c>
      <c r="C72" s="310" t="s">
        <v>317</v>
      </c>
      <c r="D72" s="312">
        <v>0</v>
      </c>
      <c r="E72" s="311">
        <v>0</v>
      </c>
      <c r="F72" s="311">
        <v>0</v>
      </c>
      <c r="G72" s="311">
        <v>0</v>
      </c>
      <c r="H72" s="311">
        <v>0</v>
      </c>
      <c r="I72" s="311">
        <v>0</v>
      </c>
    </row>
    <row r="73" spans="1:9" x14ac:dyDescent="0.25">
      <c r="A73" s="310" t="s">
        <v>307</v>
      </c>
      <c r="B73" s="310" t="s">
        <v>318</v>
      </c>
      <c r="C73" s="310" t="s">
        <v>316</v>
      </c>
      <c r="D73" s="312">
        <v>0</v>
      </c>
      <c r="E73" s="311">
        <v>3.92</v>
      </c>
      <c r="F73" s="311">
        <v>33.82</v>
      </c>
      <c r="G73" s="311">
        <v>54.72</v>
      </c>
      <c r="H73" s="311">
        <v>52.17</v>
      </c>
      <c r="I73" s="311">
        <v>60.61</v>
      </c>
    </row>
    <row r="74" spans="1:9" x14ac:dyDescent="0.25">
      <c r="A74" s="310" t="s">
        <v>307</v>
      </c>
      <c r="B74" s="310" t="s">
        <v>318</v>
      </c>
      <c r="C74" s="310" t="s">
        <v>317</v>
      </c>
      <c r="D74" s="312">
        <v>0</v>
      </c>
      <c r="E74" s="311">
        <v>0</v>
      </c>
      <c r="F74" s="311">
        <v>0</v>
      </c>
      <c r="G74" s="311">
        <v>68.42</v>
      </c>
      <c r="H74" s="311">
        <v>75</v>
      </c>
      <c r="I74" s="311">
        <v>69.7</v>
      </c>
    </row>
    <row r="75" spans="1:9" x14ac:dyDescent="0.25">
      <c r="A75" s="310" t="s">
        <v>307</v>
      </c>
      <c r="B75" s="310" t="s">
        <v>319</v>
      </c>
      <c r="C75" s="310" t="s">
        <v>316</v>
      </c>
      <c r="D75" s="312">
        <v>0</v>
      </c>
      <c r="E75" s="311">
        <v>66.67</v>
      </c>
      <c r="F75" s="311">
        <v>88.89</v>
      </c>
      <c r="G75" s="311">
        <v>80.489999999999995</v>
      </c>
      <c r="H75" s="311">
        <v>89.13</v>
      </c>
      <c r="I75" s="311">
        <v>86.11</v>
      </c>
    </row>
    <row r="76" spans="1:9" x14ac:dyDescent="0.25">
      <c r="A76" s="310" t="s">
        <v>307</v>
      </c>
      <c r="B76" s="310" t="s">
        <v>319</v>
      </c>
      <c r="C76" s="310" t="s">
        <v>317</v>
      </c>
      <c r="D76" s="312">
        <v>0</v>
      </c>
      <c r="E76" s="311">
        <v>0</v>
      </c>
      <c r="F76" s="311">
        <v>57.14</v>
      </c>
      <c r="G76" s="311">
        <v>0</v>
      </c>
      <c r="H76" s="311">
        <v>84.21</v>
      </c>
      <c r="I76" s="311">
        <v>100</v>
      </c>
    </row>
    <row r="77" spans="1:9" x14ac:dyDescent="0.25">
      <c r="A77" s="310" t="s">
        <v>307</v>
      </c>
      <c r="B77" s="310" t="s">
        <v>320</v>
      </c>
      <c r="C77" s="310" t="s">
        <v>316</v>
      </c>
      <c r="D77" s="312">
        <v>0</v>
      </c>
      <c r="E77" s="311">
        <v>0</v>
      </c>
      <c r="F77" s="311">
        <v>100</v>
      </c>
      <c r="G77" s="311">
        <v>100</v>
      </c>
      <c r="H77" s="311">
        <v>100</v>
      </c>
      <c r="I77" s="311">
        <v>100</v>
      </c>
    </row>
    <row r="78" spans="1:9" x14ac:dyDescent="0.25">
      <c r="A78" s="310" t="s">
        <v>307</v>
      </c>
      <c r="B78" s="310" t="s">
        <v>320</v>
      </c>
      <c r="C78" s="310" t="s">
        <v>317</v>
      </c>
      <c r="D78" s="312">
        <v>0</v>
      </c>
      <c r="E78" s="311">
        <v>0</v>
      </c>
      <c r="F78" s="311">
        <v>0</v>
      </c>
      <c r="G78" s="311">
        <v>100</v>
      </c>
      <c r="H78" s="311">
        <v>0</v>
      </c>
      <c r="I78" s="311">
        <v>0</v>
      </c>
    </row>
    <row r="79" spans="1:9" x14ac:dyDescent="0.25">
      <c r="A79" s="310" t="s">
        <v>321</v>
      </c>
      <c r="B79" s="310" t="s">
        <v>318</v>
      </c>
      <c r="C79" s="310" t="s">
        <v>316</v>
      </c>
      <c r="D79" s="312">
        <v>0</v>
      </c>
      <c r="E79" s="311">
        <v>0</v>
      </c>
      <c r="F79" s="311">
        <v>54.55</v>
      </c>
      <c r="G79" s="311">
        <v>38.46</v>
      </c>
      <c r="H79" s="311">
        <v>85.71</v>
      </c>
      <c r="I79" s="311">
        <v>50</v>
      </c>
    </row>
    <row r="80" spans="1:9" x14ac:dyDescent="0.25">
      <c r="A80" s="310" t="s">
        <v>321</v>
      </c>
      <c r="B80" s="310" t="s">
        <v>319</v>
      </c>
      <c r="C80" s="310" t="s">
        <v>316</v>
      </c>
      <c r="D80" s="312">
        <v>0</v>
      </c>
      <c r="E80" s="311">
        <v>0</v>
      </c>
      <c r="F80" s="311">
        <v>0</v>
      </c>
      <c r="G80" s="311">
        <v>0</v>
      </c>
      <c r="H80" s="311">
        <v>100</v>
      </c>
      <c r="I80" s="311">
        <v>85.71</v>
      </c>
    </row>
    <row r="81" spans="1:9" x14ac:dyDescent="0.25">
      <c r="A81" s="310" t="s">
        <v>308</v>
      </c>
      <c r="B81" s="310" t="s">
        <v>318</v>
      </c>
      <c r="C81" s="310" t="s">
        <v>316</v>
      </c>
      <c r="D81" s="312">
        <v>0.85</v>
      </c>
      <c r="E81" s="311">
        <v>9.8699999999999992</v>
      </c>
      <c r="F81" s="311">
        <v>40.92</v>
      </c>
      <c r="G81" s="311">
        <v>56.15</v>
      </c>
      <c r="H81" s="311">
        <v>55.33</v>
      </c>
      <c r="I81" s="311">
        <v>54.09</v>
      </c>
    </row>
    <row r="82" spans="1:9" x14ac:dyDescent="0.25">
      <c r="A82" s="310" t="s">
        <v>308</v>
      </c>
      <c r="B82" s="310" t="s">
        <v>318</v>
      </c>
      <c r="C82" s="310" t="s">
        <v>317</v>
      </c>
      <c r="D82" s="312">
        <v>0</v>
      </c>
      <c r="E82" s="311">
        <v>0.39</v>
      </c>
      <c r="F82" s="311">
        <v>1.22</v>
      </c>
      <c r="G82" s="311">
        <v>45.79</v>
      </c>
      <c r="H82" s="311">
        <v>56.1</v>
      </c>
      <c r="I82" s="311">
        <v>61.07</v>
      </c>
    </row>
    <row r="83" spans="1:9" x14ac:dyDescent="0.25">
      <c r="A83" s="310" t="s">
        <v>308</v>
      </c>
      <c r="B83" s="310" t="s">
        <v>319</v>
      </c>
      <c r="C83" s="310" t="s">
        <v>316</v>
      </c>
      <c r="D83" s="312">
        <v>1.31</v>
      </c>
      <c r="E83" s="311">
        <v>76.62</v>
      </c>
      <c r="F83" s="311">
        <v>89.23</v>
      </c>
      <c r="G83" s="311">
        <v>85.57</v>
      </c>
      <c r="H83" s="311">
        <v>86.72</v>
      </c>
      <c r="I83" s="311">
        <v>86.76</v>
      </c>
    </row>
    <row r="84" spans="1:9" x14ac:dyDescent="0.25">
      <c r="A84" s="310" t="s">
        <v>308</v>
      </c>
      <c r="B84" s="310" t="s">
        <v>319</v>
      </c>
      <c r="C84" s="310" t="s">
        <v>317</v>
      </c>
      <c r="D84" s="312">
        <v>1.64</v>
      </c>
      <c r="E84" s="311">
        <v>13.98</v>
      </c>
      <c r="F84" s="311">
        <v>45.16</v>
      </c>
      <c r="G84" s="311">
        <v>76</v>
      </c>
      <c r="H84" s="311">
        <v>67.680000000000007</v>
      </c>
      <c r="I84" s="311">
        <v>75</v>
      </c>
    </row>
    <row r="85" spans="1:9" x14ac:dyDescent="0.25">
      <c r="A85" s="310" t="s">
        <v>308</v>
      </c>
      <c r="B85" s="310" t="s">
        <v>320</v>
      </c>
      <c r="C85" s="310" t="s">
        <v>316</v>
      </c>
      <c r="D85" s="312">
        <v>0</v>
      </c>
      <c r="E85" s="311">
        <v>8.33</v>
      </c>
      <c r="F85" s="311">
        <v>36.36</v>
      </c>
      <c r="G85" s="311">
        <v>81.819999999999993</v>
      </c>
      <c r="H85" s="311">
        <v>87.5</v>
      </c>
      <c r="I85" s="311">
        <v>66.67</v>
      </c>
    </row>
    <row r="86" spans="1:9" x14ac:dyDescent="0.25">
      <c r="A86" s="310" t="s">
        <v>308</v>
      </c>
      <c r="B86" s="310" t="s">
        <v>320</v>
      </c>
      <c r="C86" s="310" t="s">
        <v>317</v>
      </c>
      <c r="D86" s="312">
        <v>0</v>
      </c>
      <c r="E86" s="311">
        <v>14.29</v>
      </c>
      <c r="F86" s="311">
        <v>11.11</v>
      </c>
      <c r="G86" s="311">
        <v>50</v>
      </c>
      <c r="H86" s="311">
        <v>63.64</v>
      </c>
      <c r="I86" s="311">
        <v>62.5</v>
      </c>
    </row>
    <row r="87" spans="1:9" x14ac:dyDescent="0.25">
      <c r="A87" s="310" t="s">
        <v>311</v>
      </c>
      <c r="B87" s="310" t="s">
        <v>318</v>
      </c>
      <c r="C87" s="310" t="s">
        <v>316</v>
      </c>
      <c r="D87" s="312">
        <v>0</v>
      </c>
      <c r="E87" s="311">
        <v>0</v>
      </c>
      <c r="F87" s="311">
        <v>14.29</v>
      </c>
      <c r="G87" s="311">
        <v>33.33</v>
      </c>
      <c r="H87" s="311">
        <v>34.619999999999997</v>
      </c>
      <c r="I87" s="311">
        <v>45.45</v>
      </c>
    </row>
    <row r="88" spans="1:9" x14ac:dyDescent="0.25">
      <c r="A88" s="310" t="s">
        <v>311</v>
      </c>
      <c r="B88" s="310" t="s">
        <v>319</v>
      </c>
      <c r="C88" s="310" t="s">
        <v>316</v>
      </c>
      <c r="D88" s="312">
        <v>0</v>
      </c>
      <c r="E88" s="311">
        <v>62.5</v>
      </c>
      <c r="F88" s="311">
        <v>92.31</v>
      </c>
      <c r="G88" s="311">
        <v>77.78</v>
      </c>
      <c r="H88" s="311">
        <v>85.71</v>
      </c>
      <c r="I88" s="311">
        <v>76.47</v>
      </c>
    </row>
    <row r="89" spans="1:9" x14ac:dyDescent="0.25">
      <c r="A89" s="310" t="s">
        <v>311</v>
      </c>
      <c r="B89" s="310" t="s">
        <v>320</v>
      </c>
      <c r="C89" s="310" t="s">
        <v>316</v>
      </c>
      <c r="D89" s="312">
        <v>0</v>
      </c>
      <c r="E89" s="311">
        <v>0</v>
      </c>
      <c r="F89" s="311">
        <v>100</v>
      </c>
      <c r="G89" s="311">
        <v>100</v>
      </c>
      <c r="H89" s="311">
        <v>100</v>
      </c>
      <c r="I89" s="311">
        <v>50</v>
      </c>
    </row>
    <row r="90" spans="1:9" x14ac:dyDescent="0.25">
      <c r="A90" s="310" t="s">
        <v>311</v>
      </c>
      <c r="B90" s="310" t="s">
        <v>320</v>
      </c>
      <c r="C90" s="310" t="s">
        <v>317</v>
      </c>
      <c r="D90" s="312">
        <v>0</v>
      </c>
      <c r="E90" s="311">
        <v>0</v>
      </c>
      <c r="F90" s="311">
        <v>0</v>
      </c>
      <c r="G90" s="311">
        <v>0</v>
      </c>
      <c r="H90" s="311">
        <v>0</v>
      </c>
      <c r="I90" s="311">
        <v>100</v>
      </c>
    </row>
    <row r="91" spans="1:9" x14ac:dyDescent="0.25">
      <c r="A91" s="310" t="s">
        <v>309</v>
      </c>
      <c r="B91" s="310" t="s">
        <v>318</v>
      </c>
      <c r="C91" s="310" t="s">
        <v>316</v>
      </c>
      <c r="D91" s="312">
        <v>0</v>
      </c>
      <c r="E91" s="311">
        <v>0</v>
      </c>
      <c r="F91" s="311">
        <v>27.94</v>
      </c>
      <c r="G91" s="311">
        <v>48.57</v>
      </c>
      <c r="H91" s="311">
        <v>56.99</v>
      </c>
      <c r="I91" s="311">
        <v>47.31</v>
      </c>
    </row>
    <row r="92" spans="1:9" x14ac:dyDescent="0.25">
      <c r="A92" s="310" t="s">
        <v>309</v>
      </c>
      <c r="B92" s="310" t="s">
        <v>318</v>
      </c>
      <c r="C92" s="310" t="s">
        <v>317</v>
      </c>
      <c r="D92" s="312">
        <v>100</v>
      </c>
      <c r="E92" s="311">
        <v>0</v>
      </c>
      <c r="F92" s="311">
        <v>0</v>
      </c>
      <c r="G92" s="311">
        <v>41.67</v>
      </c>
      <c r="H92" s="311">
        <v>50</v>
      </c>
      <c r="I92" s="311">
        <v>72.73</v>
      </c>
    </row>
    <row r="93" spans="1:9" x14ac:dyDescent="0.25">
      <c r="A93" s="310" t="s">
        <v>309</v>
      </c>
      <c r="B93" s="310" t="s">
        <v>319</v>
      </c>
      <c r="C93" s="310" t="s">
        <v>316</v>
      </c>
      <c r="D93" s="312">
        <v>0</v>
      </c>
      <c r="E93" s="311">
        <v>70.59</v>
      </c>
      <c r="F93" s="311">
        <v>80.95</v>
      </c>
      <c r="G93" s="311">
        <v>76.739999999999995</v>
      </c>
      <c r="H93" s="311">
        <v>79.63</v>
      </c>
      <c r="I93" s="311">
        <v>88.24</v>
      </c>
    </row>
    <row r="94" spans="1:9" x14ac:dyDescent="0.25">
      <c r="A94" s="310" t="s">
        <v>309</v>
      </c>
      <c r="B94" s="310" t="s">
        <v>319</v>
      </c>
      <c r="C94" s="310" t="s">
        <v>317</v>
      </c>
      <c r="D94" s="312">
        <v>0</v>
      </c>
      <c r="E94" s="311">
        <v>0</v>
      </c>
      <c r="F94" s="311">
        <v>69.569999999999993</v>
      </c>
      <c r="G94" s="311">
        <v>0</v>
      </c>
      <c r="H94" s="311">
        <v>77.27</v>
      </c>
      <c r="I94" s="311">
        <v>83.33</v>
      </c>
    </row>
    <row r="95" spans="1:9" x14ac:dyDescent="0.25">
      <c r="A95" s="310" t="s">
        <v>309</v>
      </c>
      <c r="B95" s="310" t="s">
        <v>320</v>
      </c>
      <c r="C95" s="310" t="s">
        <v>316</v>
      </c>
      <c r="D95" s="312">
        <v>0</v>
      </c>
      <c r="E95" s="311">
        <v>0</v>
      </c>
      <c r="F95" s="311">
        <v>50</v>
      </c>
      <c r="G95" s="311">
        <v>0</v>
      </c>
      <c r="H95" s="311">
        <v>50</v>
      </c>
      <c r="I95" s="311">
        <v>100</v>
      </c>
    </row>
    <row r="96" spans="1:9" x14ac:dyDescent="0.25">
      <c r="A96" s="310" t="s">
        <v>309</v>
      </c>
      <c r="B96" s="310" t="s">
        <v>320</v>
      </c>
      <c r="C96" s="310" t="s">
        <v>317</v>
      </c>
      <c r="D96" s="312">
        <v>0</v>
      </c>
      <c r="E96" s="311">
        <v>0</v>
      </c>
      <c r="F96" s="311">
        <v>0</v>
      </c>
      <c r="G96" s="311">
        <v>0</v>
      </c>
      <c r="H96" s="311">
        <v>0</v>
      </c>
      <c r="I96" s="311">
        <v>0</v>
      </c>
    </row>
    <row r="97" spans="1:9" x14ac:dyDescent="0.25">
      <c r="A97" s="310" t="s">
        <v>322</v>
      </c>
      <c r="B97" s="310" t="s">
        <v>318</v>
      </c>
      <c r="C97" s="310" t="s">
        <v>316</v>
      </c>
      <c r="D97" s="312">
        <v>0</v>
      </c>
      <c r="E97" s="311">
        <v>0</v>
      </c>
      <c r="F97" s="311">
        <v>0</v>
      </c>
      <c r="G97" s="311">
        <v>28.57</v>
      </c>
      <c r="H97" s="311">
        <v>44.44</v>
      </c>
      <c r="I97" s="311">
        <v>64.290000000000006</v>
      </c>
    </row>
    <row r="98" spans="1:9" x14ac:dyDescent="0.25">
      <c r="A98" s="310" t="s">
        <v>322</v>
      </c>
      <c r="B98" s="310" t="s">
        <v>318</v>
      </c>
      <c r="C98" s="310" t="s">
        <v>317</v>
      </c>
      <c r="D98" s="312">
        <v>0</v>
      </c>
      <c r="E98" s="311">
        <v>0</v>
      </c>
      <c r="F98" s="311">
        <v>0</v>
      </c>
      <c r="G98" s="311">
        <v>0</v>
      </c>
      <c r="H98" s="311">
        <v>71.430000000000007</v>
      </c>
      <c r="I98" s="311">
        <v>100</v>
      </c>
    </row>
    <row r="99" spans="1:9" x14ac:dyDescent="0.25">
      <c r="A99" s="310" t="s">
        <v>322</v>
      </c>
      <c r="B99" s="310" t="s">
        <v>319</v>
      </c>
      <c r="C99" s="310" t="s">
        <v>316</v>
      </c>
      <c r="D99" s="312">
        <v>0</v>
      </c>
      <c r="E99" s="311">
        <v>100</v>
      </c>
      <c r="F99" s="311">
        <v>100</v>
      </c>
      <c r="G99" s="311">
        <v>80</v>
      </c>
      <c r="H99" s="311">
        <v>100</v>
      </c>
      <c r="I99" s="311">
        <v>87.5</v>
      </c>
    </row>
    <row r="100" spans="1:9" x14ac:dyDescent="0.25">
      <c r="A100" s="310" t="s">
        <v>322</v>
      </c>
      <c r="B100" s="310" t="s">
        <v>319</v>
      </c>
      <c r="C100" s="310" t="s">
        <v>317</v>
      </c>
      <c r="D100" s="312">
        <v>0</v>
      </c>
      <c r="E100" s="311">
        <v>0</v>
      </c>
      <c r="F100" s="311">
        <v>0</v>
      </c>
      <c r="G100" s="311">
        <v>0</v>
      </c>
      <c r="H100" s="311">
        <v>0</v>
      </c>
      <c r="I100" s="311">
        <v>0</v>
      </c>
    </row>
    <row r="101" spans="1:9" x14ac:dyDescent="0.25">
      <c r="A101" s="310" t="s">
        <v>313</v>
      </c>
      <c r="B101" s="310" t="s">
        <v>315</v>
      </c>
      <c r="C101" s="310" t="s">
        <v>316</v>
      </c>
      <c r="D101" s="312">
        <v>0</v>
      </c>
      <c r="E101" s="311">
        <v>0</v>
      </c>
      <c r="F101" s="311">
        <v>0</v>
      </c>
      <c r="G101" s="311">
        <v>69.64</v>
      </c>
      <c r="H101" s="311">
        <v>50</v>
      </c>
      <c r="I101" s="311">
        <v>53.49</v>
      </c>
    </row>
    <row r="102" spans="1:9" x14ac:dyDescent="0.25">
      <c r="A102" s="310" t="s">
        <v>313</v>
      </c>
      <c r="B102" s="310" t="s">
        <v>315</v>
      </c>
      <c r="C102" s="310" t="s">
        <v>317</v>
      </c>
      <c r="D102" s="312">
        <v>0</v>
      </c>
      <c r="E102" s="311">
        <v>0</v>
      </c>
      <c r="F102" s="311">
        <v>0</v>
      </c>
      <c r="G102" s="311">
        <v>0</v>
      </c>
      <c r="H102" s="311">
        <v>0</v>
      </c>
      <c r="I102" s="311">
        <v>0</v>
      </c>
    </row>
    <row r="103" spans="1:9" x14ac:dyDescent="0.25">
      <c r="A103" s="310" t="s">
        <v>313</v>
      </c>
      <c r="B103" s="310" t="s">
        <v>318</v>
      </c>
      <c r="C103" s="310" t="s">
        <v>316</v>
      </c>
      <c r="D103" s="312">
        <v>0</v>
      </c>
      <c r="E103" s="311">
        <v>0</v>
      </c>
      <c r="F103" s="311">
        <v>0</v>
      </c>
      <c r="G103" s="311">
        <v>0</v>
      </c>
      <c r="H103" s="311">
        <v>0</v>
      </c>
      <c r="I103" s="311">
        <v>0</v>
      </c>
    </row>
    <row r="104" spans="1:9" x14ac:dyDescent="0.25">
      <c r="A104" s="310" t="s">
        <v>313</v>
      </c>
      <c r="B104" s="310" t="s">
        <v>318</v>
      </c>
      <c r="C104" s="310" t="s">
        <v>317</v>
      </c>
      <c r="D104" s="312">
        <v>0</v>
      </c>
      <c r="E104" s="311">
        <v>0</v>
      </c>
      <c r="F104" s="311">
        <v>0</v>
      </c>
      <c r="G104" s="311">
        <v>0</v>
      </c>
      <c r="H104" s="311">
        <v>0</v>
      </c>
      <c r="I104" s="311">
        <v>0</v>
      </c>
    </row>
  </sheetData>
  <mergeCells count="2">
    <mergeCell ref="C2:I2"/>
    <mergeCell ref="A1:I1"/>
  </mergeCells>
  <pageMargins left="0.7" right="0.7" top="0.75" bottom="0.75" header="0.3" footer="0.3"/>
  <pageSetup paperSize="9" scale="94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view="pageBreakPreview" zoomScaleNormal="100" zoomScaleSheetLayoutView="100" workbookViewId="0">
      <selection activeCell="A24" sqref="A24:XFD25"/>
    </sheetView>
  </sheetViews>
  <sheetFormatPr defaultRowHeight="15.75" x14ac:dyDescent="0.25"/>
  <cols>
    <col min="1" max="1" width="16.375" customWidth="1"/>
    <col min="2" max="2" width="12.375" customWidth="1"/>
    <col min="3" max="3" width="9.75" customWidth="1"/>
    <col min="4" max="4" width="12.625" customWidth="1"/>
    <col min="5" max="5" width="9.125" customWidth="1"/>
    <col min="6" max="7" width="12.625" customWidth="1"/>
    <col min="8" max="8" width="10.25" customWidth="1"/>
    <col min="9" max="9" width="12.625" customWidth="1"/>
    <col min="10" max="10" width="10.25" customWidth="1"/>
    <col min="11" max="11" width="12.625" customWidth="1"/>
  </cols>
  <sheetData>
    <row r="1" spans="1:11" s="4" customFormat="1" ht="37.5" customHeight="1" x14ac:dyDescent="0.25">
      <c r="A1" s="487" t="s">
        <v>277</v>
      </c>
      <c r="B1" s="487"/>
      <c r="C1" s="487"/>
      <c r="D1" s="487"/>
      <c r="E1" s="487"/>
      <c r="F1" s="487"/>
      <c r="G1" s="487"/>
      <c r="H1" s="487"/>
      <c r="I1" s="487"/>
      <c r="J1" s="487"/>
      <c r="K1" s="487"/>
    </row>
    <row r="2" spans="1:11" s="4" customFormat="1" ht="16.5" thickBot="1" x14ac:dyDescent="0.3">
      <c r="A2" s="47" t="s">
        <v>269</v>
      </c>
      <c r="B2" s="47"/>
    </row>
    <row r="3" spans="1:11" s="4" customFormat="1" ht="30.75" customHeight="1" x14ac:dyDescent="0.25">
      <c r="A3" s="489" t="s">
        <v>86</v>
      </c>
      <c r="B3" s="486" t="s">
        <v>87</v>
      </c>
      <c r="C3" s="431" t="s">
        <v>34</v>
      </c>
      <c r="D3" s="431" t="s">
        <v>88</v>
      </c>
      <c r="E3" s="448"/>
      <c r="F3" s="488"/>
      <c r="G3" s="486" t="s">
        <v>89</v>
      </c>
      <c r="H3" s="431" t="s">
        <v>34</v>
      </c>
      <c r="I3" s="431" t="s">
        <v>90</v>
      </c>
      <c r="J3" s="448"/>
      <c r="K3" s="488"/>
    </row>
    <row r="4" spans="1:11" s="4" customFormat="1" ht="32.25" thickBot="1" x14ac:dyDescent="0.3">
      <c r="A4" s="490"/>
      <c r="B4" s="452"/>
      <c r="C4" s="453"/>
      <c r="D4" s="314" t="s">
        <v>91</v>
      </c>
      <c r="E4" s="314" t="s">
        <v>92</v>
      </c>
      <c r="F4" s="92" t="s">
        <v>93</v>
      </c>
      <c r="G4" s="452"/>
      <c r="H4" s="453"/>
      <c r="I4" s="314" t="s">
        <v>91</v>
      </c>
      <c r="J4" s="314" t="s">
        <v>92</v>
      </c>
      <c r="K4" s="92" t="s">
        <v>93</v>
      </c>
    </row>
    <row r="5" spans="1:11" s="4" customFormat="1" x14ac:dyDescent="0.25">
      <c r="A5" s="372" t="s">
        <v>1350</v>
      </c>
      <c r="B5" s="400">
        <v>62</v>
      </c>
      <c r="C5" s="400">
        <v>38</v>
      </c>
      <c r="D5" s="400">
        <v>102.37</v>
      </c>
      <c r="E5" s="400">
        <v>0</v>
      </c>
      <c r="F5" s="401">
        <v>0</v>
      </c>
      <c r="G5" s="402">
        <v>8</v>
      </c>
      <c r="H5" s="400">
        <v>5</v>
      </c>
      <c r="I5" s="400">
        <v>13.43</v>
      </c>
      <c r="J5" s="400">
        <v>0</v>
      </c>
      <c r="K5" s="400">
        <v>0.9</v>
      </c>
    </row>
    <row r="6" spans="1:11" s="4" customFormat="1" x14ac:dyDescent="0.25">
      <c r="A6" s="261" t="s">
        <v>1351</v>
      </c>
      <c r="B6" s="400">
        <v>10</v>
      </c>
      <c r="C6" s="400">
        <v>9</v>
      </c>
      <c r="D6" s="400">
        <v>44.9</v>
      </c>
      <c r="E6" s="400">
        <v>0</v>
      </c>
      <c r="F6" s="403">
        <v>0</v>
      </c>
      <c r="G6" s="402">
        <v>0</v>
      </c>
      <c r="H6" s="400">
        <v>0</v>
      </c>
      <c r="I6" s="400">
        <v>0</v>
      </c>
      <c r="J6" s="400">
        <v>0</v>
      </c>
      <c r="K6" s="400">
        <v>0</v>
      </c>
    </row>
    <row r="7" spans="1:11" s="4" customFormat="1" x14ac:dyDescent="0.25">
      <c r="A7" s="261" t="s">
        <v>444</v>
      </c>
      <c r="B7" s="400">
        <v>99</v>
      </c>
      <c r="C7" s="400">
        <v>74</v>
      </c>
      <c r="D7" s="400">
        <v>290.3</v>
      </c>
      <c r="E7" s="400">
        <v>0</v>
      </c>
      <c r="F7" s="403">
        <v>0</v>
      </c>
      <c r="G7" s="402">
        <v>23</v>
      </c>
      <c r="H7" s="400">
        <v>21</v>
      </c>
      <c r="I7" s="400">
        <v>104.26</v>
      </c>
      <c r="J7" s="400">
        <v>9</v>
      </c>
      <c r="K7" s="400">
        <v>0</v>
      </c>
    </row>
    <row r="8" spans="1:11" x14ac:dyDescent="0.25">
      <c r="A8" s="261" t="s">
        <v>1352</v>
      </c>
      <c r="B8" s="400">
        <v>26</v>
      </c>
      <c r="C8" s="400">
        <v>23</v>
      </c>
      <c r="D8" s="400">
        <v>66.47</v>
      </c>
      <c r="E8" s="400">
        <v>0</v>
      </c>
      <c r="F8" s="403">
        <v>0</v>
      </c>
      <c r="G8" s="402">
        <v>4</v>
      </c>
      <c r="H8" s="400">
        <v>4</v>
      </c>
      <c r="I8" s="400">
        <v>14.27</v>
      </c>
      <c r="J8" s="400">
        <v>0</v>
      </c>
      <c r="K8" s="400">
        <v>0</v>
      </c>
    </row>
    <row r="9" spans="1:11" ht="16.5" thickBot="1" x14ac:dyDescent="0.3">
      <c r="A9" s="261" t="s">
        <v>453</v>
      </c>
      <c r="B9" s="400">
        <v>46</v>
      </c>
      <c r="C9" s="400">
        <v>33</v>
      </c>
      <c r="D9" s="400">
        <v>177.43</v>
      </c>
      <c r="E9" s="400">
        <v>0</v>
      </c>
      <c r="F9" s="403">
        <v>0</v>
      </c>
      <c r="G9" s="402">
        <v>13</v>
      </c>
      <c r="H9" s="400">
        <v>8</v>
      </c>
      <c r="I9" s="400">
        <v>56.97</v>
      </c>
      <c r="J9" s="400">
        <v>0</v>
      </c>
      <c r="K9" s="400">
        <v>1.9</v>
      </c>
    </row>
    <row r="10" spans="1:11" ht="16.5" thickBot="1" x14ac:dyDescent="0.3">
      <c r="A10" s="167" t="s">
        <v>32</v>
      </c>
      <c r="B10" s="171">
        <f t="shared" ref="B10:K10" si="0">SUM(B5:B9)</f>
        <v>243</v>
      </c>
      <c r="C10" s="169">
        <f t="shared" si="0"/>
        <v>177</v>
      </c>
      <c r="D10" s="169">
        <f t="shared" si="0"/>
        <v>681.47</v>
      </c>
      <c r="E10" s="169">
        <f t="shared" si="0"/>
        <v>0</v>
      </c>
      <c r="F10" s="170">
        <f t="shared" si="0"/>
        <v>0</v>
      </c>
      <c r="G10" s="168">
        <f t="shared" si="0"/>
        <v>48</v>
      </c>
      <c r="H10" s="169">
        <f t="shared" si="0"/>
        <v>38</v>
      </c>
      <c r="I10" s="169">
        <f t="shared" si="0"/>
        <v>188.93</v>
      </c>
      <c r="J10" s="169">
        <f t="shared" si="0"/>
        <v>9</v>
      </c>
      <c r="K10" s="170">
        <f t="shared" si="0"/>
        <v>2.8</v>
      </c>
    </row>
    <row r="12" spans="1:11" ht="16.5" thickBot="1" x14ac:dyDescent="0.3">
      <c r="A12" s="47" t="s">
        <v>206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ht="15.75" customHeight="1" x14ac:dyDescent="0.25">
      <c r="A13" s="491" t="s">
        <v>86</v>
      </c>
      <c r="B13" s="483" t="s">
        <v>87</v>
      </c>
      <c r="C13" s="470" t="s">
        <v>34</v>
      </c>
      <c r="D13" s="480" t="s">
        <v>88</v>
      </c>
      <c r="E13" s="481"/>
      <c r="F13" s="482"/>
      <c r="G13" s="483" t="s">
        <v>89</v>
      </c>
      <c r="H13" s="470" t="s">
        <v>34</v>
      </c>
      <c r="I13" s="480" t="s">
        <v>90</v>
      </c>
      <c r="J13" s="481"/>
      <c r="K13" s="482"/>
    </row>
    <row r="14" spans="1:11" ht="33.75" customHeight="1" thickBot="1" x14ac:dyDescent="0.3">
      <c r="A14" s="492"/>
      <c r="B14" s="484"/>
      <c r="C14" s="485"/>
      <c r="D14" s="314" t="s">
        <v>91</v>
      </c>
      <c r="E14" s="314" t="s">
        <v>92</v>
      </c>
      <c r="F14" s="92" t="s">
        <v>93</v>
      </c>
      <c r="G14" s="484"/>
      <c r="H14" s="485"/>
      <c r="I14" s="314" t="s">
        <v>91</v>
      </c>
      <c r="J14" s="314" t="s">
        <v>92</v>
      </c>
      <c r="K14" s="92" t="s">
        <v>93</v>
      </c>
    </row>
    <row r="15" spans="1:11" x14ac:dyDescent="0.25">
      <c r="A15" s="372" t="s">
        <v>1350</v>
      </c>
      <c r="B15" s="404">
        <v>26</v>
      </c>
      <c r="C15" s="375">
        <v>17</v>
      </c>
      <c r="D15" s="375">
        <v>105.63</v>
      </c>
      <c r="E15" s="375">
        <v>0</v>
      </c>
      <c r="F15" s="376">
        <v>0.9</v>
      </c>
      <c r="G15" s="374">
        <v>5</v>
      </c>
      <c r="H15" s="375">
        <v>3</v>
      </c>
      <c r="I15" s="375">
        <v>6.9</v>
      </c>
      <c r="J15" s="375">
        <v>11.63</v>
      </c>
      <c r="K15" s="376">
        <v>2.63</v>
      </c>
    </row>
    <row r="16" spans="1:11" x14ac:dyDescent="0.25">
      <c r="A16" s="261" t="s">
        <v>1351</v>
      </c>
      <c r="B16" s="405">
        <v>5</v>
      </c>
      <c r="C16" s="378">
        <v>4</v>
      </c>
      <c r="D16" s="378">
        <v>15.17</v>
      </c>
      <c r="E16" s="378">
        <v>0</v>
      </c>
      <c r="F16" s="379">
        <v>2.63</v>
      </c>
      <c r="G16" s="377">
        <v>8</v>
      </c>
      <c r="H16" s="378">
        <v>3</v>
      </c>
      <c r="I16" s="378">
        <v>0</v>
      </c>
      <c r="J16" s="378">
        <v>3.87</v>
      </c>
      <c r="K16" s="379">
        <v>13.13</v>
      </c>
    </row>
    <row r="17" spans="1:11" x14ac:dyDescent="0.25">
      <c r="A17" s="261" t="s">
        <v>444</v>
      </c>
      <c r="B17" s="405">
        <v>47</v>
      </c>
      <c r="C17" s="378">
        <v>37</v>
      </c>
      <c r="D17" s="378">
        <v>204.43</v>
      </c>
      <c r="E17" s="378">
        <v>0</v>
      </c>
      <c r="F17" s="379">
        <v>0</v>
      </c>
      <c r="G17" s="377">
        <v>12</v>
      </c>
      <c r="H17" s="378">
        <v>10</v>
      </c>
      <c r="I17" s="378">
        <v>42.13</v>
      </c>
      <c r="J17" s="378">
        <v>0</v>
      </c>
      <c r="K17" s="379">
        <v>0</v>
      </c>
    </row>
    <row r="18" spans="1:11" x14ac:dyDescent="0.25">
      <c r="A18" s="261" t="s">
        <v>1352</v>
      </c>
      <c r="B18" s="406">
        <v>24</v>
      </c>
      <c r="C18" s="381">
        <v>21</v>
      </c>
      <c r="D18" s="381">
        <v>70.73</v>
      </c>
      <c r="E18" s="381">
        <v>0</v>
      </c>
      <c r="F18" s="382">
        <v>0</v>
      </c>
      <c r="G18" s="380">
        <v>0</v>
      </c>
      <c r="H18" s="381">
        <v>0</v>
      </c>
      <c r="I18" s="381">
        <v>0</v>
      </c>
      <c r="J18" s="381">
        <v>0</v>
      </c>
      <c r="K18" s="382">
        <v>0</v>
      </c>
    </row>
    <row r="19" spans="1:11" ht="16.5" thickBot="1" x14ac:dyDescent="0.3">
      <c r="A19" s="261" t="s">
        <v>453</v>
      </c>
      <c r="B19" s="407">
        <v>30</v>
      </c>
      <c r="C19" s="384">
        <v>23</v>
      </c>
      <c r="D19" s="384">
        <v>115.57</v>
      </c>
      <c r="E19" s="384">
        <v>0</v>
      </c>
      <c r="F19" s="385">
        <v>0</v>
      </c>
      <c r="G19" s="383">
        <v>7</v>
      </c>
      <c r="H19" s="384">
        <v>5</v>
      </c>
      <c r="I19" s="384">
        <v>45.13</v>
      </c>
      <c r="J19" s="384">
        <v>0</v>
      </c>
      <c r="K19" s="385">
        <v>0</v>
      </c>
    </row>
    <row r="20" spans="1:11" ht="16.5" thickBot="1" x14ac:dyDescent="0.3">
      <c r="A20" s="176" t="s">
        <v>32</v>
      </c>
      <c r="B20" s="171">
        <f t="shared" ref="B20:K20" si="1">SUM(B15:B19)</f>
        <v>132</v>
      </c>
      <c r="C20" s="169">
        <f t="shared" si="1"/>
        <v>102</v>
      </c>
      <c r="D20" s="169">
        <f t="shared" si="1"/>
        <v>511.53000000000003</v>
      </c>
      <c r="E20" s="169">
        <f t="shared" si="1"/>
        <v>0</v>
      </c>
      <c r="F20" s="170">
        <f t="shared" si="1"/>
        <v>3.53</v>
      </c>
      <c r="G20" s="171">
        <f t="shared" si="1"/>
        <v>32</v>
      </c>
      <c r="H20" s="169">
        <f t="shared" si="1"/>
        <v>21</v>
      </c>
      <c r="I20" s="169">
        <f t="shared" si="1"/>
        <v>94.16</v>
      </c>
      <c r="J20" s="169">
        <f t="shared" si="1"/>
        <v>15.5</v>
      </c>
      <c r="K20" s="170">
        <f t="shared" si="1"/>
        <v>15.760000000000002</v>
      </c>
    </row>
    <row r="21" spans="1:11" ht="16.5" thickBot="1" x14ac:dyDescent="0.3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25">
      <c r="A22" s="177" t="s">
        <v>94</v>
      </c>
      <c r="B22" s="179">
        <f t="shared" ref="B22:K22" si="2">+B10-B20</f>
        <v>111</v>
      </c>
      <c r="C22" s="172">
        <f t="shared" si="2"/>
        <v>75</v>
      </c>
      <c r="D22" s="172">
        <f t="shared" si="2"/>
        <v>169.94</v>
      </c>
      <c r="E22" s="172">
        <f t="shared" si="2"/>
        <v>0</v>
      </c>
      <c r="F22" s="173">
        <f t="shared" si="2"/>
        <v>-3.53</v>
      </c>
      <c r="G22" s="179">
        <f t="shared" si="2"/>
        <v>16</v>
      </c>
      <c r="H22" s="172">
        <f t="shared" si="2"/>
        <v>17</v>
      </c>
      <c r="I22" s="172">
        <f t="shared" si="2"/>
        <v>94.77000000000001</v>
      </c>
      <c r="J22" s="172">
        <f t="shared" si="2"/>
        <v>-6.5</v>
      </c>
      <c r="K22" s="173">
        <f t="shared" si="2"/>
        <v>-12.96</v>
      </c>
    </row>
    <row r="23" spans="1:11" ht="16.5" thickBot="1" x14ac:dyDescent="0.3">
      <c r="A23" s="178" t="s">
        <v>95</v>
      </c>
      <c r="B23" s="180">
        <f>+IFERROR(B22/B20,0)*100</f>
        <v>84.090909090909093</v>
      </c>
      <c r="C23" s="174">
        <f>+IFERROR(C22/C20,0)*100</f>
        <v>73.529411764705884</v>
      </c>
      <c r="D23" s="174">
        <f t="shared" ref="D23:K23" si="3">+IFERROR(D22/D20,0)*100</f>
        <v>33.221902918694894</v>
      </c>
      <c r="E23" s="174">
        <f t="shared" si="3"/>
        <v>0</v>
      </c>
      <c r="F23" s="175">
        <f t="shared" si="3"/>
        <v>-100</v>
      </c>
      <c r="G23" s="180">
        <f t="shared" si="3"/>
        <v>50</v>
      </c>
      <c r="H23" s="174">
        <f t="shared" si="3"/>
        <v>80.952380952380949</v>
      </c>
      <c r="I23" s="174">
        <f t="shared" si="3"/>
        <v>100.64783347493629</v>
      </c>
      <c r="J23" s="174">
        <f t="shared" si="3"/>
        <v>-41.935483870967744</v>
      </c>
      <c r="K23" s="175">
        <f t="shared" si="3"/>
        <v>-82.233502538071065</v>
      </c>
    </row>
    <row r="24" spans="1:11" x14ac:dyDescent="0.25">
      <c r="J24" s="16"/>
      <c r="K24" s="16"/>
    </row>
  </sheetData>
  <mergeCells count="15">
    <mergeCell ref="A13:A14"/>
    <mergeCell ref="G3:G4"/>
    <mergeCell ref="A1:K1"/>
    <mergeCell ref="I3:K3"/>
    <mergeCell ref="A3:A4"/>
    <mergeCell ref="H3:H4"/>
    <mergeCell ref="C3:C4"/>
    <mergeCell ref="D3:F3"/>
    <mergeCell ref="B3:B4"/>
    <mergeCell ref="I13:K13"/>
    <mergeCell ref="B13:B14"/>
    <mergeCell ref="C13:C14"/>
    <mergeCell ref="D13:F13"/>
    <mergeCell ref="G13:G14"/>
    <mergeCell ref="H13:H14"/>
  </mergeCells>
  <phoneticPr fontId="2" type="noConversion"/>
  <pageMargins left="0.74803149606299213" right="0.35433070866141736" top="0.98425196850393704" bottom="0.98425196850393704" header="0.51181102362204722" footer="0.51181102362204722"/>
  <pageSetup paperSize="9" scale="96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view="pageBreakPreview" zoomScaleNormal="100" zoomScaleSheetLayoutView="100" workbookViewId="0">
      <selection activeCell="F21" sqref="A1:F21"/>
    </sheetView>
  </sheetViews>
  <sheetFormatPr defaultRowHeight="15.75" x14ac:dyDescent="0.25"/>
  <cols>
    <col min="1" max="1" width="3.875" bestFit="1" customWidth="1"/>
    <col min="2" max="2" width="38.625" customWidth="1"/>
    <col min="3" max="3" width="29" customWidth="1"/>
    <col min="4" max="5" width="11.875" customWidth="1"/>
    <col min="6" max="6" width="12.125" customWidth="1"/>
    <col min="7" max="8" width="10.625" customWidth="1"/>
  </cols>
  <sheetData>
    <row r="1" spans="1:10" ht="48" customHeight="1" thickBot="1" x14ac:dyDescent="0.3">
      <c r="A1" s="487" t="s">
        <v>246</v>
      </c>
      <c r="B1" s="487"/>
      <c r="C1" s="487"/>
      <c r="D1" s="487"/>
      <c r="E1" s="487"/>
      <c r="F1" s="487"/>
      <c r="G1" s="4"/>
      <c r="H1" s="4"/>
      <c r="I1" s="11"/>
      <c r="J1" s="11"/>
    </row>
    <row r="2" spans="1:10" ht="48" thickBot="1" x14ac:dyDescent="0.3">
      <c r="A2" s="94" t="s">
        <v>96</v>
      </c>
      <c r="B2" s="86" t="s">
        <v>97</v>
      </c>
      <c r="C2" s="86" t="s">
        <v>98</v>
      </c>
      <c r="D2" s="86" t="s">
        <v>99</v>
      </c>
      <c r="E2" s="86" t="s">
        <v>100</v>
      </c>
      <c r="F2" s="87" t="s">
        <v>101</v>
      </c>
      <c r="G2" s="19"/>
      <c r="H2" s="19"/>
    </row>
    <row r="3" spans="1:10" x14ac:dyDescent="0.25">
      <c r="A3" s="70"/>
      <c r="B3" s="70"/>
      <c r="C3" s="70"/>
      <c r="D3" s="70"/>
      <c r="E3" s="70"/>
      <c r="F3" s="93"/>
      <c r="G3" s="15"/>
      <c r="H3" s="15"/>
    </row>
    <row r="4" spans="1:10" x14ac:dyDescent="0.25">
      <c r="A4" s="70"/>
      <c r="B4" s="70"/>
      <c r="C4" s="70"/>
      <c r="D4" s="70"/>
      <c r="E4" s="70"/>
      <c r="F4" s="93"/>
      <c r="G4" s="15"/>
      <c r="H4" s="15"/>
    </row>
    <row r="5" spans="1:10" x14ac:dyDescent="0.25">
      <c r="A5" s="70"/>
      <c r="B5" s="70"/>
      <c r="C5" s="70"/>
      <c r="D5" s="70"/>
      <c r="E5" s="70"/>
      <c r="F5" s="93"/>
      <c r="G5" s="15"/>
      <c r="H5" s="15"/>
    </row>
    <row r="6" spans="1:10" x14ac:dyDescent="0.25">
      <c r="A6" s="70"/>
      <c r="B6" s="70"/>
      <c r="C6" s="70"/>
      <c r="D6" s="70"/>
      <c r="E6" s="70"/>
      <c r="F6" s="93"/>
      <c r="G6" s="15"/>
      <c r="H6" s="15"/>
    </row>
    <row r="7" spans="1:10" x14ac:dyDescent="0.25">
      <c r="A7" s="2"/>
      <c r="B7" s="2"/>
      <c r="C7" s="2"/>
      <c r="D7" s="2"/>
      <c r="E7" s="2"/>
      <c r="F7" s="13"/>
      <c r="G7" s="15"/>
      <c r="H7" s="15"/>
    </row>
    <row r="8" spans="1:10" x14ac:dyDescent="0.25">
      <c r="A8" s="2"/>
      <c r="B8" s="2"/>
      <c r="C8" s="2"/>
      <c r="D8" s="2"/>
      <c r="E8" s="2"/>
      <c r="F8" s="13"/>
      <c r="G8" s="15"/>
      <c r="H8" s="15"/>
    </row>
    <row r="9" spans="1:10" x14ac:dyDescent="0.25">
      <c r="A9" s="2"/>
      <c r="B9" s="2"/>
      <c r="C9" s="2"/>
      <c r="D9" s="2"/>
      <c r="E9" s="2"/>
      <c r="F9" s="13"/>
      <c r="G9" s="15"/>
      <c r="H9" s="15"/>
    </row>
    <row r="10" spans="1:10" ht="12.75" customHeight="1" thickBot="1" x14ac:dyDescent="0.3">
      <c r="A10" s="7"/>
      <c r="B10" s="7"/>
      <c r="C10" s="7"/>
      <c r="D10" s="7"/>
      <c r="E10" s="7"/>
      <c r="F10" s="15"/>
      <c r="G10" s="15"/>
      <c r="H10" s="15"/>
    </row>
    <row r="11" spans="1:10" ht="64.5" customHeight="1" thickBot="1" x14ac:dyDescent="0.3">
      <c r="B11" s="95" t="s">
        <v>102</v>
      </c>
      <c r="C11" s="73"/>
      <c r="D11" s="87" t="s">
        <v>103</v>
      </c>
      <c r="E11" s="7"/>
      <c r="F11" s="15"/>
      <c r="G11" s="15"/>
      <c r="H11" s="15"/>
    </row>
    <row r="12" spans="1:10" x14ac:dyDescent="0.25">
      <c r="B12" s="23" t="s">
        <v>247</v>
      </c>
      <c r="C12" s="24">
        <v>0</v>
      </c>
      <c r="D12" s="70"/>
      <c r="E12" s="7"/>
      <c r="F12" s="7"/>
      <c r="G12" s="7"/>
      <c r="H12" s="7"/>
    </row>
    <row r="13" spans="1:10" x14ac:dyDescent="0.25">
      <c r="B13" s="23" t="s">
        <v>248</v>
      </c>
      <c r="C13" s="25">
        <v>4</v>
      </c>
      <c r="D13" s="2">
        <v>2</v>
      </c>
      <c r="E13" s="7"/>
      <c r="F13" s="7"/>
      <c r="G13" s="7"/>
      <c r="H13" s="7"/>
    </row>
    <row r="14" spans="1:10" x14ac:dyDescent="0.25">
      <c r="B14" s="23" t="s">
        <v>249</v>
      </c>
      <c r="C14" s="25">
        <v>0</v>
      </c>
      <c r="D14" s="2"/>
      <c r="E14" s="7"/>
      <c r="F14" s="7"/>
      <c r="G14" s="7"/>
      <c r="H14" s="7"/>
    </row>
    <row r="15" spans="1:10" x14ac:dyDescent="0.25">
      <c r="B15" s="14" t="s">
        <v>104</v>
      </c>
      <c r="C15" s="25">
        <v>0</v>
      </c>
      <c r="D15" s="2"/>
      <c r="E15" s="7"/>
      <c r="F15" s="7"/>
      <c r="G15" s="7"/>
      <c r="H15" s="7"/>
    </row>
    <row r="16" spans="1:10" x14ac:dyDescent="0.25">
      <c r="B16" s="2" t="s">
        <v>105</v>
      </c>
      <c r="C16" s="25"/>
      <c r="D16" s="2"/>
      <c r="E16" s="7"/>
      <c r="F16" s="7"/>
      <c r="G16" s="7"/>
      <c r="H16" s="7"/>
    </row>
    <row r="17" spans="2:6" x14ac:dyDescent="0.25">
      <c r="B17" s="2" t="s">
        <v>106</v>
      </c>
      <c r="C17" s="25"/>
      <c r="D17" s="2"/>
      <c r="E17" s="7"/>
      <c r="F17" s="7"/>
    </row>
    <row r="18" spans="2:6" x14ac:dyDescent="0.25">
      <c r="B18" s="2" t="s">
        <v>107</v>
      </c>
      <c r="C18" s="25"/>
      <c r="D18" s="2"/>
      <c r="E18" s="7"/>
      <c r="F18" s="7"/>
    </row>
    <row r="19" spans="2:6" ht="9.75" customHeight="1" thickBot="1" x14ac:dyDescent="0.3">
      <c r="B19" s="7"/>
      <c r="C19" s="7"/>
      <c r="D19" s="7"/>
      <c r="E19" s="7"/>
      <c r="F19" s="7"/>
    </row>
    <row r="20" spans="2:6" ht="31.5" customHeight="1" thickBot="1" x14ac:dyDescent="0.3">
      <c r="B20" s="96" t="s">
        <v>108</v>
      </c>
      <c r="C20" s="97" t="s">
        <v>109</v>
      </c>
      <c r="E20" s="7"/>
      <c r="F20" s="7"/>
    </row>
    <row r="21" spans="2:6" ht="32.25" customHeight="1" x14ac:dyDescent="0.25">
      <c r="B21" s="50">
        <v>0</v>
      </c>
      <c r="C21" s="23"/>
      <c r="D21" s="35"/>
      <c r="E21" s="7"/>
      <c r="F21" s="7"/>
    </row>
    <row r="22" spans="2:6" x14ac:dyDescent="0.25">
      <c r="D22" s="16"/>
    </row>
  </sheetData>
  <mergeCells count="1">
    <mergeCell ref="A1:F1"/>
  </mergeCells>
  <phoneticPr fontId="2" type="noConversion"/>
  <pageMargins left="0.75" right="0.75" top="1" bottom="1" header="0.4921259845" footer="0.4921259845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"/>
  <sheetViews>
    <sheetView view="pageBreakPreview" zoomScaleNormal="100" zoomScaleSheetLayoutView="100" workbookViewId="0">
      <selection activeCell="F22" sqref="A1:F22"/>
    </sheetView>
  </sheetViews>
  <sheetFormatPr defaultRowHeight="15.75" x14ac:dyDescent="0.25"/>
  <cols>
    <col min="1" max="1" width="4.125" customWidth="1"/>
    <col min="2" max="2" width="38" customWidth="1"/>
    <col min="3" max="3" width="24.375" customWidth="1"/>
    <col min="4" max="4" width="16.5" customWidth="1"/>
    <col min="5" max="5" width="15.375" customWidth="1"/>
    <col min="6" max="6" width="20.375" customWidth="1"/>
    <col min="7" max="7" width="12.625" customWidth="1"/>
  </cols>
  <sheetData>
    <row r="1" spans="1:7" ht="48" customHeight="1" thickBot="1" x14ac:dyDescent="0.35">
      <c r="A1" s="493" t="s">
        <v>250</v>
      </c>
      <c r="B1" s="493"/>
      <c r="C1" s="493"/>
      <c r="D1" s="493"/>
      <c r="E1" s="493"/>
      <c r="F1" s="493"/>
      <c r="G1" s="26"/>
    </row>
    <row r="2" spans="1:7" ht="32.25" thickBot="1" x14ac:dyDescent="0.3">
      <c r="A2" s="99" t="s">
        <v>96</v>
      </c>
      <c r="B2" s="74" t="s">
        <v>97</v>
      </c>
      <c r="C2" s="74" t="s">
        <v>98</v>
      </c>
      <c r="D2" s="74" t="s">
        <v>99</v>
      </c>
      <c r="E2" s="74" t="s">
        <v>110</v>
      </c>
      <c r="F2" s="75" t="s">
        <v>101</v>
      </c>
      <c r="G2" s="10"/>
    </row>
    <row r="3" spans="1:7" x14ac:dyDescent="0.25">
      <c r="A3" s="67">
        <v>1</v>
      </c>
      <c r="B3" s="67" t="s">
        <v>324</v>
      </c>
      <c r="C3" s="67" t="s">
        <v>325</v>
      </c>
      <c r="D3" s="315">
        <v>44897</v>
      </c>
      <c r="E3" s="315">
        <v>45195</v>
      </c>
      <c r="F3" s="98" t="s">
        <v>326</v>
      </c>
      <c r="G3" s="15"/>
    </row>
    <row r="4" spans="1:7" x14ac:dyDescent="0.25">
      <c r="A4" s="43">
        <v>2</v>
      </c>
      <c r="B4" s="43" t="s">
        <v>327</v>
      </c>
      <c r="C4" s="43" t="s">
        <v>328</v>
      </c>
      <c r="D4" s="316">
        <v>45037</v>
      </c>
      <c r="E4" s="316">
        <v>45261</v>
      </c>
      <c r="F4" s="27" t="s">
        <v>329</v>
      </c>
      <c r="G4" s="15"/>
    </row>
    <row r="5" spans="1:7" x14ac:dyDescent="0.25">
      <c r="A5" s="43"/>
      <c r="B5" s="43"/>
      <c r="C5" s="43"/>
      <c r="D5" s="43"/>
      <c r="E5" s="43"/>
      <c r="F5" s="27"/>
      <c r="G5" s="15"/>
    </row>
    <row r="6" spans="1:7" x14ac:dyDescent="0.25">
      <c r="A6" s="43"/>
      <c r="B6" s="43"/>
      <c r="C6" s="43"/>
      <c r="D6" s="43"/>
      <c r="E6" s="43"/>
      <c r="F6" s="27"/>
      <c r="G6" s="15"/>
    </row>
    <row r="7" spans="1:7" x14ac:dyDescent="0.25">
      <c r="A7" s="43"/>
      <c r="B7" s="43"/>
      <c r="C7" s="43"/>
      <c r="D7" s="43"/>
      <c r="E7" s="43"/>
      <c r="F7" s="27"/>
      <c r="G7" s="15"/>
    </row>
    <row r="8" spans="1:7" x14ac:dyDescent="0.25">
      <c r="A8" s="43"/>
      <c r="B8" s="43"/>
      <c r="C8" s="43"/>
      <c r="D8" s="43"/>
      <c r="E8" s="43"/>
      <c r="F8" s="27"/>
      <c r="G8" s="15"/>
    </row>
    <row r="9" spans="1:7" x14ac:dyDescent="0.25">
      <c r="A9" s="43"/>
      <c r="B9" s="43"/>
      <c r="C9" s="43"/>
      <c r="D9" s="43"/>
      <c r="E9" s="43"/>
      <c r="F9" s="27"/>
      <c r="G9" s="15"/>
    </row>
    <row r="10" spans="1:7" x14ac:dyDescent="0.25">
      <c r="A10" s="43"/>
      <c r="B10" s="43"/>
      <c r="C10" s="43"/>
      <c r="D10" s="43"/>
      <c r="E10" s="43"/>
      <c r="F10" s="27"/>
      <c r="G10" s="7"/>
    </row>
    <row r="11" spans="1:7" ht="16.5" thickBot="1" x14ac:dyDescent="0.3">
      <c r="A11" s="57"/>
      <c r="B11" s="57"/>
      <c r="C11" s="57"/>
      <c r="D11" s="57"/>
      <c r="E11" s="57"/>
      <c r="F11" s="58"/>
      <c r="G11" s="7"/>
    </row>
    <row r="12" spans="1:7" ht="53.25" customHeight="1" thickBot="1" x14ac:dyDescent="0.3">
      <c r="A12" s="59"/>
      <c r="B12" s="100" t="s">
        <v>111</v>
      </c>
      <c r="C12" s="101"/>
      <c r="D12" s="102" t="s">
        <v>103</v>
      </c>
      <c r="E12" s="57"/>
      <c r="F12" s="58"/>
      <c r="G12" s="7"/>
    </row>
    <row r="13" spans="1:7" x14ac:dyDescent="0.25">
      <c r="A13" s="59"/>
      <c r="B13" s="62" t="s">
        <v>247</v>
      </c>
      <c r="C13" s="61">
        <v>1</v>
      </c>
      <c r="D13" s="67">
        <v>1</v>
      </c>
      <c r="E13" s="57"/>
      <c r="F13" s="57"/>
      <c r="G13" s="7"/>
    </row>
    <row r="14" spans="1:7" x14ac:dyDescent="0.25">
      <c r="A14" s="59"/>
      <c r="B14" s="62" t="s">
        <v>248</v>
      </c>
      <c r="C14" s="63">
        <v>4</v>
      </c>
      <c r="D14" s="43">
        <v>2</v>
      </c>
      <c r="E14" s="57"/>
      <c r="F14" s="57"/>
      <c r="G14" s="7"/>
    </row>
    <row r="15" spans="1:7" x14ac:dyDescent="0.25">
      <c r="A15" s="59"/>
      <c r="B15" s="62" t="s">
        <v>249</v>
      </c>
      <c r="C15" s="63">
        <v>2</v>
      </c>
      <c r="D15" s="43">
        <v>1</v>
      </c>
      <c r="E15" s="57"/>
      <c r="F15" s="57"/>
      <c r="G15" s="7"/>
    </row>
    <row r="16" spans="1:7" x14ac:dyDescent="0.25">
      <c r="A16" s="59"/>
      <c r="B16" s="60" t="s">
        <v>104</v>
      </c>
      <c r="C16" s="63">
        <v>0</v>
      </c>
      <c r="D16" s="43"/>
      <c r="E16" s="57"/>
      <c r="F16" s="57"/>
      <c r="G16" s="7"/>
    </row>
    <row r="17" spans="1:7" x14ac:dyDescent="0.25">
      <c r="A17" s="59"/>
      <c r="B17" s="43" t="s">
        <v>105</v>
      </c>
      <c r="C17" s="63"/>
      <c r="D17" s="43"/>
      <c r="E17" s="57"/>
      <c r="F17" s="57"/>
      <c r="G17" s="7"/>
    </row>
    <row r="18" spans="1:7" x14ac:dyDescent="0.25">
      <c r="A18" s="59"/>
      <c r="B18" s="43" t="s">
        <v>106</v>
      </c>
      <c r="C18" s="63"/>
      <c r="D18" s="43"/>
      <c r="E18" s="57"/>
      <c r="F18" s="57"/>
    </row>
    <row r="19" spans="1:7" x14ac:dyDescent="0.25">
      <c r="A19" s="59"/>
      <c r="B19" s="43" t="s">
        <v>107</v>
      </c>
      <c r="C19" s="63"/>
      <c r="D19" s="43"/>
      <c r="E19" s="57"/>
      <c r="F19" s="57"/>
    </row>
    <row r="20" spans="1:7" ht="16.5" thickBot="1" x14ac:dyDescent="0.3">
      <c r="A20" s="59"/>
      <c r="B20" s="57"/>
      <c r="C20" s="57"/>
      <c r="D20" s="57"/>
      <c r="E20" s="57"/>
      <c r="F20" s="57"/>
    </row>
    <row r="21" spans="1:7" ht="31.5" customHeight="1" thickBot="1" x14ac:dyDescent="0.3">
      <c r="A21" s="59"/>
      <c r="B21" s="103" t="s">
        <v>112</v>
      </c>
      <c r="C21" s="104" t="s">
        <v>113</v>
      </c>
      <c r="E21" s="57"/>
      <c r="F21" s="57"/>
    </row>
    <row r="22" spans="1:7" ht="29.25" customHeight="1" x14ac:dyDescent="0.25">
      <c r="A22" s="59"/>
      <c r="B22" s="50">
        <v>2</v>
      </c>
      <c r="C22" s="62">
        <v>44</v>
      </c>
      <c r="D22" s="64"/>
      <c r="E22" s="57"/>
      <c r="F22" s="57"/>
    </row>
    <row r="23" spans="1:7" x14ac:dyDescent="0.25">
      <c r="D23" s="16"/>
    </row>
  </sheetData>
  <mergeCells count="1">
    <mergeCell ref="A1:F1"/>
  </mergeCells>
  <phoneticPr fontId="2" type="noConversion"/>
  <pageMargins left="0.75" right="0.75" top="1" bottom="1" header="0.4921259845" footer="0.4921259845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21"/>
  <sheetViews>
    <sheetView view="pageBreakPreview" zoomScaleNormal="100" zoomScaleSheetLayoutView="100" workbookViewId="0">
      <selection sqref="A1:I21"/>
    </sheetView>
  </sheetViews>
  <sheetFormatPr defaultRowHeight="15.75" x14ac:dyDescent="0.25"/>
  <cols>
    <col min="1" max="1" width="22.5" bestFit="1" customWidth="1"/>
    <col min="2" max="8" width="11.625" customWidth="1"/>
    <col min="9" max="9" width="16.625" customWidth="1"/>
    <col min="10" max="10" width="11.625" customWidth="1"/>
  </cols>
  <sheetData>
    <row r="1" spans="1:10" ht="21" thickBot="1" x14ac:dyDescent="0.3">
      <c r="A1" s="495" t="s">
        <v>251</v>
      </c>
      <c r="B1" s="495"/>
      <c r="C1" s="495"/>
      <c r="D1" s="495"/>
      <c r="E1" s="495"/>
      <c r="F1" s="495"/>
      <c r="G1" s="495"/>
      <c r="H1" s="495"/>
      <c r="I1" s="495"/>
      <c r="J1" s="152"/>
    </row>
    <row r="2" spans="1:10" s="4" customFormat="1" ht="174" customHeight="1" thickBot="1" x14ac:dyDescent="0.3">
      <c r="A2" s="71" t="s">
        <v>114</v>
      </c>
      <c r="B2" s="86" t="s">
        <v>115</v>
      </c>
      <c r="C2" s="86" t="s">
        <v>116</v>
      </c>
      <c r="D2" s="86" t="s">
        <v>117</v>
      </c>
      <c r="E2" s="86" t="s">
        <v>118</v>
      </c>
      <c r="F2" s="86" t="s">
        <v>119</v>
      </c>
      <c r="G2" s="86" t="s">
        <v>120</v>
      </c>
      <c r="H2" s="86" t="s">
        <v>121</v>
      </c>
      <c r="I2" s="87" t="s">
        <v>122</v>
      </c>
      <c r="J2" s="17"/>
    </row>
    <row r="3" spans="1:10" x14ac:dyDescent="0.25">
      <c r="A3" s="93" t="s">
        <v>123</v>
      </c>
      <c r="B3" s="93">
        <v>29</v>
      </c>
      <c r="C3" s="70">
        <v>0.97</v>
      </c>
      <c r="D3" s="70">
        <v>0.03</v>
      </c>
      <c r="E3" s="70">
        <v>2.2400000000000002</v>
      </c>
      <c r="F3" s="70"/>
      <c r="G3" s="70">
        <v>1</v>
      </c>
      <c r="H3" s="70">
        <v>1</v>
      </c>
      <c r="I3" s="70">
        <v>22</v>
      </c>
      <c r="J3" s="7"/>
    </row>
    <row r="4" spans="1:10" x14ac:dyDescent="0.25">
      <c r="A4" s="13" t="s">
        <v>124</v>
      </c>
      <c r="B4" s="13">
        <v>51</v>
      </c>
      <c r="C4" s="2">
        <v>1.02</v>
      </c>
      <c r="D4" s="2">
        <v>0.06</v>
      </c>
      <c r="E4" s="2">
        <v>3.56</v>
      </c>
      <c r="F4" s="2"/>
      <c r="G4" s="2">
        <v>1</v>
      </c>
      <c r="H4" s="2"/>
      <c r="I4" s="2">
        <v>39</v>
      </c>
      <c r="J4" s="7"/>
    </row>
    <row r="5" spans="1:10" x14ac:dyDescent="0.25">
      <c r="A5" s="13" t="s">
        <v>125</v>
      </c>
      <c r="B5" s="13">
        <v>100</v>
      </c>
      <c r="C5" s="2">
        <v>1.1499999999999999</v>
      </c>
      <c r="D5" s="2">
        <v>0.26</v>
      </c>
      <c r="E5" s="2">
        <v>2.67</v>
      </c>
      <c r="F5" s="2"/>
      <c r="G5" s="2"/>
      <c r="H5" s="2"/>
      <c r="I5" s="2">
        <v>82</v>
      </c>
      <c r="J5" s="7"/>
    </row>
    <row r="6" spans="1:10" x14ac:dyDescent="0.25">
      <c r="A6" s="127" t="s">
        <v>32</v>
      </c>
      <c r="B6" s="126">
        <f>SUM(B3:B5)</f>
        <v>180</v>
      </c>
      <c r="C6" s="128">
        <f>+IFERROR(($B$3*C3+$B$4*C4+$B$5*C5)/$B$6,0)</f>
        <v>1.0841666666666665</v>
      </c>
      <c r="D6" s="128">
        <f>+IFERROR(($B$3*D3+$B$4*D4+$B$5*D5)/$B$6,0)</f>
        <v>0.16627777777777777</v>
      </c>
      <c r="E6" s="128">
        <f>+IFERROR(($B$3*E3+$B$4*E4+$B$5*E5)/$B$6,0)</f>
        <v>2.8528888888888888</v>
      </c>
      <c r="F6" s="126">
        <f>SUM(F3:F5)</f>
        <v>0</v>
      </c>
      <c r="G6" s="126">
        <f>SUM(G3:G5)</f>
        <v>2</v>
      </c>
      <c r="H6" s="126">
        <f>SUM(H3:H5)</f>
        <v>1</v>
      </c>
      <c r="I6" s="126">
        <f>SUM(I3:I5)</f>
        <v>143</v>
      </c>
      <c r="J6" s="7"/>
    </row>
    <row r="7" spans="1:10" x14ac:dyDescent="0.25">
      <c r="A7" s="7"/>
      <c r="B7" s="7"/>
      <c r="C7" s="7"/>
      <c r="D7" s="7"/>
      <c r="E7" s="7"/>
      <c r="F7" s="7"/>
      <c r="G7" s="7"/>
      <c r="H7" s="7"/>
      <c r="I7" s="7"/>
      <c r="J7" s="7"/>
    </row>
    <row r="8" spans="1:10" s="1" customFormat="1" ht="16.5" customHeight="1" thickBot="1" x14ac:dyDescent="0.3">
      <c r="A8" s="494" t="s">
        <v>126</v>
      </c>
      <c r="B8" s="494"/>
      <c r="C8" s="494"/>
      <c r="D8" s="10"/>
      <c r="H8" s="10"/>
      <c r="I8" s="10"/>
      <c r="J8" s="10"/>
    </row>
    <row r="9" spans="1:10" s="1" customFormat="1" ht="32.25" thickBot="1" x14ac:dyDescent="0.3">
      <c r="A9" s="71" t="s">
        <v>127</v>
      </c>
      <c r="B9" s="86" t="s">
        <v>128</v>
      </c>
      <c r="C9" s="87" t="s">
        <v>129</v>
      </c>
      <c r="D9" s="10"/>
      <c r="H9" s="10"/>
      <c r="I9" s="10"/>
      <c r="J9" s="10"/>
    </row>
    <row r="10" spans="1:10" x14ac:dyDescent="0.25">
      <c r="A10" s="93" t="s">
        <v>130</v>
      </c>
      <c r="B10" s="93">
        <v>2</v>
      </c>
      <c r="C10" s="105">
        <v>0.6</v>
      </c>
      <c r="D10" s="7"/>
      <c r="H10" s="7"/>
      <c r="I10" s="7"/>
      <c r="J10" s="7"/>
    </row>
    <row r="11" spans="1:10" x14ac:dyDescent="0.25">
      <c r="A11" s="13" t="s">
        <v>131</v>
      </c>
      <c r="B11" s="13">
        <v>37</v>
      </c>
      <c r="C11" s="3">
        <v>13.5</v>
      </c>
      <c r="D11" s="7"/>
      <c r="H11" s="7"/>
      <c r="I11" s="7"/>
      <c r="J11" s="7"/>
    </row>
    <row r="12" spans="1:10" ht="13.5" customHeight="1" x14ac:dyDescent="0.25">
      <c r="A12" s="126" t="s">
        <v>32</v>
      </c>
      <c r="B12" s="68">
        <f>+B10+B11</f>
        <v>39</v>
      </c>
      <c r="C12" s="68">
        <f>+C10+C11</f>
        <v>14.1</v>
      </c>
    </row>
    <row r="13" spans="1:10" x14ac:dyDescent="0.25">
      <c r="C13" s="16"/>
    </row>
    <row r="14" spans="1:10" ht="15.75" customHeight="1" x14ac:dyDescent="0.25">
      <c r="A14" s="494" t="s">
        <v>1342</v>
      </c>
      <c r="B14" s="494"/>
      <c r="C14" s="494"/>
    </row>
    <row r="15" spans="1:10" x14ac:dyDescent="0.25">
      <c r="A15" s="494"/>
      <c r="B15" s="494"/>
      <c r="C15" s="494"/>
    </row>
    <row r="16" spans="1:10" x14ac:dyDescent="0.25">
      <c r="A16" s="494"/>
      <c r="B16" s="494"/>
      <c r="C16" s="494"/>
    </row>
    <row r="17" spans="1:3" ht="16.5" thickBot="1" x14ac:dyDescent="0.3">
      <c r="A17" s="496"/>
      <c r="B17" s="496"/>
      <c r="C17" s="494"/>
    </row>
    <row r="18" spans="1:3" ht="16.5" thickBot="1" x14ac:dyDescent="0.3">
      <c r="A18" s="71" t="s">
        <v>132</v>
      </c>
      <c r="B18" s="87" t="s">
        <v>133</v>
      </c>
      <c r="C18" s="28"/>
    </row>
    <row r="19" spans="1:3" x14ac:dyDescent="0.25">
      <c r="A19" s="93" t="s">
        <v>134</v>
      </c>
      <c r="B19" s="93">
        <v>10</v>
      </c>
      <c r="C19" s="7"/>
    </row>
    <row r="20" spans="1:3" x14ac:dyDescent="0.25">
      <c r="A20" s="13" t="s">
        <v>135</v>
      </c>
      <c r="B20" s="13">
        <v>5</v>
      </c>
      <c r="C20" s="7"/>
    </row>
    <row r="21" spans="1:3" x14ac:dyDescent="0.25">
      <c r="A21" s="126" t="s">
        <v>32</v>
      </c>
      <c r="B21" s="68">
        <f>+B19+B20</f>
        <v>15</v>
      </c>
      <c r="C21" s="64"/>
    </row>
  </sheetData>
  <mergeCells count="3">
    <mergeCell ref="A8:C8"/>
    <mergeCell ref="A1:I1"/>
    <mergeCell ref="A14:C17"/>
  </mergeCells>
  <phoneticPr fontId="2" type="noConversion"/>
  <pageMargins left="0.75" right="0.75" top="1" bottom="1" header="0.4921259845" footer="0.4921259845"/>
  <pageSetup paperSize="9" scale="89" orientation="landscape" r:id="rId1"/>
  <headerFooter alignWithMargins="0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7"/>
  <sheetViews>
    <sheetView view="pageBreakPreview" zoomScaleNormal="100" zoomScaleSheetLayoutView="100" workbookViewId="0">
      <selection activeCell="F26" sqref="F26"/>
    </sheetView>
  </sheetViews>
  <sheetFormatPr defaultRowHeight="15.75" x14ac:dyDescent="0.25"/>
  <cols>
    <col min="1" max="1" width="12.125" customWidth="1"/>
    <col min="2" max="2" width="7.875" customWidth="1"/>
    <col min="3" max="3" width="10.625" customWidth="1"/>
    <col min="4" max="4" width="7.875" customWidth="1"/>
    <col min="5" max="5" width="10.375" customWidth="1"/>
    <col min="6" max="6" width="8" customWidth="1"/>
    <col min="7" max="7" width="9.625" customWidth="1"/>
    <col min="8" max="8" width="7.25" customWidth="1"/>
    <col min="9" max="9" width="8.75" customWidth="1"/>
    <col min="10" max="10" width="9.625" customWidth="1"/>
    <col min="11" max="11" width="9" customWidth="1"/>
    <col min="12" max="12" width="8.125" customWidth="1"/>
    <col min="13" max="13" width="9.875" customWidth="1"/>
    <col min="14" max="20" width="10.625" customWidth="1"/>
  </cols>
  <sheetData>
    <row r="1" spans="1:19" ht="31.5" customHeight="1" x14ac:dyDescent="0.25">
      <c r="A1" s="487" t="s">
        <v>136</v>
      </c>
      <c r="B1" s="487"/>
      <c r="C1" s="487"/>
      <c r="D1" s="487"/>
      <c r="E1" s="487"/>
      <c r="F1" s="487"/>
      <c r="G1" s="487"/>
      <c r="H1" s="487"/>
      <c r="I1" s="487"/>
      <c r="J1" s="487"/>
      <c r="K1" s="487"/>
      <c r="L1" s="487"/>
      <c r="M1" s="487"/>
      <c r="N1" s="20"/>
      <c r="O1" s="20"/>
      <c r="P1" s="20"/>
      <c r="Q1" s="20"/>
      <c r="R1" s="20"/>
      <c r="S1" s="20"/>
    </row>
    <row r="2" spans="1:19" ht="16.5" thickBot="1" x14ac:dyDescent="0.3">
      <c r="A2" s="212" t="s">
        <v>252</v>
      </c>
      <c r="B2" s="212"/>
      <c r="C2" s="213"/>
      <c r="D2" s="213"/>
      <c r="E2" s="212"/>
      <c r="F2" s="212"/>
      <c r="G2" s="212"/>
      <c r="H2" s="497"/>
      <c r="I2" s="497"/>
      <c r="J2" s="497"/>
      <c r="K2" s="497"/>
      <c r="L2" s="497"/>
      <c r="M2" s="497"/>
    </row>
    <row r="3" spans="1:19" s="5" customFormat="1" ht="66.75" customHeight="1" thickBot="1" x14ac:dyDescent="0.3">
      <c r="A3" s="214" t="s">
        <v>86</v>
      </c>
      <c r="B3" s="215" t="s">
        <v>32</v>
      </c>
      <c r="C3" s="215" t="s">
        <v>137</v>
      </c>
      <c r="D3" s="215" t="s">
        <v>138</v>
      </c>
      <c r="E3" s="215" t="s">
        <v>139</v>
      </c>
      <c r="F3" s="215" t="s">
        <v>140</v>
      </c>
      <c r="G3" s="216" t="s">
        <v>141</v>
      </c>
      <c r="H3" s="215" t="s">
        <v>34</v>
      </c>
      <c r="I3" s="214" t="s">
        <v>137</v>
      </c>
      <c r="J3" s="215" t="s">
        <v>138</v>
      </c>
      <c r="K3" s="215" t="s">
        <v>139</v>
      </c>
      <c r="L3" s="215" t="s">
        <v>140</v>
      </c>
      <c r="M3" s="216" t="s">
        <v>141</v>
      </c>
    </row>
    <row r="4" spans="1:19" s="5" customFormat="1" ht="47.25" x14ac:dyDescent="0.25">
      <c r="A4" s="324" t="s">
        <v>1343</v>
      </c>
      <c r="B4" s="217">
        <f>SUM(C4:G4)</f>
        <v>119.07999999999998</v>
      </c>
      <c r="C4" s="218">
        <v>23.9</v>
      </c>
      <c r="D4" s="218">
        <v>41.2</v>
      </c>
      <c r="E4" s="218"/>
      <c r="F4" s="218">
        <v>53.98</v>
      </c>
      <c r="G4" s="251"/>
      <c r="H4" s="258">
        <f t="shared" ref="H4:H9" si="0">SUM(I4:M4)</f>
        <v>60.29</v>
      </c>
      <c r="I4" s="219">
        <v>8</v>
      </c>
      <c r="J4" s="220">
        <v>21</v>
      </c>
      <c r="K4" s="220"/>
      <c r="L4" s="220">
        <v>31.29</v>
      </c>
      <c r="M4" s="221"/>
    </row>
    <row r="5" spans="1:19" s="5" customFormat="1" ht="47.25" x14ac:dyDescent="0.25">
      <c r="A5" s="325" t="s">
        <v>1344</v>
      </c>
      <c r="B5" s="217">
        <f>SUM(C5:G5)</f>
        <v>39</v>
      </c>
      <c r="C5" s="223">
        <v>7</v>
      </c>
      <c r="D5" s="223">
        <v>9</v>
      </c>
      <c r="E5" s="223"/>
      <c r="F5" s="223">
        <v>23</v>
      </c>
      <c r="G5" s="252"/>
      <c r="H5" s="259">
        <f t="shared" si="0"/>
        <v>19</v>
      </c>
      <c r="I5" s="222">
        <v>2</v>
      </c>
      <c r="J5" s="223">
        <v>5</v>
      </c>
      <c r="K5" s="223"/>
      <c r="L5" s="223">
        <v>12</v>
      </c>
      <c r="M5" s="224"/>
    </row>
    <row r="6" spans="1:19" s="5" customFormat="1" ht="47.25" x14ac:dyDescent="0.25">
      <c r="A6" s="325" t="s">
        <v>1345</v>
      </c>
      <c r="B6" s="217">
        <f t="shared" ref="B6:B9" si="1">SUM(C6:G6)</f>
        <v>152.53</v>
      </c>
      <c r="C6" s="223">
        <v>32</v>
      </c>
      <c r="D6" s="223">
        <v>56.33</v>
      </c>
      <c r="E6" s="223"/>
      <c r="F6" s="223">
        <v>63.2</v>
      </c>
      <c r="G6" s="252">
        <v>1</v>
      </c>
      <c r="H6" s="259">
        <f t="shared" si="0"/>
        <v>88.55</v>
      </c>
      <c r="I6" s="222">
        <v>15</v>
      </c>
      <c r="J6" s="223">
        <v>33</v>
      </c>
      <c r="K6" s="223"/>
      <c r="L6" s="223">
        <v>40.549999999999997</v>
      </c>
      <c r="M6" s="224"/>
    </row>
    <row r="7" spans="1:19" s="5" customFormat="1" ht="47.25" x14ac:dyDescent="0.25">
      <c r="A7" s="325" t="s">
        <v>1346</v>
      </c>
      <c r="B7" s="217">
        <f t="shared" si="1"/>
        <v>56.1</v>
      </c>
      <c r="C7" s="223">
        <v>9</v>
      </c>
      <c r="D7" s="223">
        <v>16.100000000000001</v>
      </c>
      <c r="E7" s="223"/>
      <c r="F7" s="223">
        <v>30.1</v>
      </c>
      <c r="G7" s="252">
        <v>0.9</v>
      </c>
      <c r="H7" s="259">
        <f t="shared" si="0"/>
        <v>33.299999999999997</v>
      </c>
      <c r="I7" s="222">
        <v>2</v>
      </c>
      <c r="J7" s="223">
        <v>7</v>
      </c>
      <c r="K7" s="223"/>
      <c r="L7" s="223">
        <v>23.4</v>
      </c>
      <c r="M7" s="224">
        <v>0.9</v>
      </c>
    </row>
    <row r="8" spans="1:19" s="5" customFormat="1" ht="47.25" x14ac:dyDescent="0.25">
      <c r="A8" s="325" t="s">
        <v>1347</v>
      </c>
      <c r="B8" s="217">
        <f t="shared" si="1"/>
        <v>83.97</v>
      </c>
      <c r="C8" s="223">
        <v>10</v>
      </c>
      <c r="D8" s="223">
        <v>30</v>
      </c>
      <c r="E8" s="223"/>
      <c r="F8" s="223">
        <v>43.97</v>
      </c>
      <c r="G8" s="252"/>
      <c r="H8" s="259">
        <f t="shared" si="0"/>
        <v>58.97</v>
      </c>
      <c r="I8" s="222">
        <v>7</v>
      </c>
      <c r="J8" s="223">
        <v>20</v>
      </c>
      <c r="K8" s="223"/>
      <c r="L8" s="223">
        <v>31.97</v>
      </c>
      <c r="M8" s="224"/>
    </row>
    <row r="9" spans="1:19" s="5" customFormat="1" x14ac:dyDescent="0.25">
      <c r="A9" s="225" t="s">
        <v>32</v>
      </c>
      <c r="B9" s="217">
        <f t="shared" si="1"/>
        <v>450.67999999999995</v>
      </c>
      <c r="C9" s="226">
        <f>SUM(C4:C8)</f>
        <v>81.900000000000006</v>
      </c>
      <c r="D9" s="226">
        <f>SUM(D4:D8)</f>
        <v>152.63</v>
      </c>
      <c r="E9" s="226">
        <f>SUM(E4:E8)</f>
        <v>0</v>
      </c>
      <c r="F9" s="226">
        <f>SUM(F4:F8)</f>
        <v>214.25</v>
      </c>
      <c r="G9" s="253">
        <f>SUM(G4:G8)</f>
        <v>1.9</v>
      </c>
      <c r="H9" s="259">
        <f t="shared" si="0"/>
        <v>260.11</v>
      </c>
      <c r="I9" s="227">
        <f>SUM(I4:I8)</f>
        <v>34</v>
      </c>
      <c r="J9" s="226">
        <f>SUM(J4:J8)</f>
        <v>86</v>
      </c>
      <c r="K9" s="226">
        <f>SUM(K4:K8)</f>
        <v>0</v>
      </c>
      <c r="L9" s="226">
        <f>SUM(L4:L8)</f>
        <v>139.21</v>
      </c>
      <c r="M9" s="228">
        <f>SUM(M4:M8)</f>
        <v>0.9</v>
      </c>
    </row>
    <row r="10" spans="1:19" s="5" customFormat="1" x14ac:dyDescent="0.25">
      <c r="A10" s="225" t="s">
        <v>142</v>
      </c>
      <c r="B10" s="229">
        <v>100</v>
      </c>
      <c r="C10" s="230">
        <f t="shared" ref="C10:H10" si="2">+IFERROR(C9/$B$9,0)*100</f>
        <v>18.172539273985979</v>
      </c>
      <c r="D10" s="230">
        <f t="shared" si="2"/>
        <v>33.866601579834921</v>
      </c>
      <c r="E10" s="230">
        <f t="shared" si="2"/>
        <v>0</v>
      </c>
      <c r="F10" s="230">
        <f t="shared" si="2"/>
        <v>47.539273985976749</v>
      </c>
      <c r="G10" s="254">
        <f t="shared" si="2"/>
        <v>0.42158516020236092</v>
      </c>
      <c r="H10" s="250">
        <f t="shared" si="2"/>
        <v>57.715008431703218</v>
      </c>
      <c r="I10" s="231">
        <f>+IFERROR(I9/$H$9,0)*100</f>
        <v>13.071392872246356</v>
      </c>
      <c r="J10" s="230">
        <f t="shared" ref="J10:M10" si="3">+IFERROR(J9/$H$9,0)*100</f>
        <v>33.062934912152549</v>
      </c>
      <c r="K10" s="230">
        <f t="shared" si="3"/>
        <v>0</v>
      </c>
      <c r="L10" s="230">
        <f t="shared" si="3"/>
        <v>53.519664757218102</v>
      </c>
      <c r="M10" s="264">
        <f t="shared" si="3"/>
        <v>0.34600745838299179</v>
      </c>
    </row>
    <row r="11" spans="1:19" s="5" customFormat="1" ht="30" x14ac:dyDescent="0.25">
      <c r="A11" s="232" t="s">
        <v>270</v>
      </c>
      <c r="B11" s="371">
        <v>449.81</v>
      </c>
      <c r="C11" s="233">
        <v>75.8</v>
      </c>
      <c r="D11" s="233">
        <v>162.53</v>
      </c>
      <c r="E11" s="233">
        <v>0</v>
      </c>
      <c r="F11" s="233">
        <v>209.58</v>
      </c>
      <c r="G11" s="236">
        <v>1.9</v>
      </c>
      <c r="H11" s="260">
        <v>254.84</v>
      </c>
      <c r="I11" s="235">
        <v>32.5</v>
      </c>
      <c r="J11" s="233">
        <v>93</v>
      </c>
      <c r="K11" s="233">
        <v>0</v>
      </c>
      <c r="L11" s="236">
        <v>128.44</v>
      </c>
      <c r="M11" s="234">
        <v>0.9</v>
      </c>
    </row>
    <row r="12" spans="1:19" s="5" customFormat="1" ht="30" x14ac:dyDescent="0.25">
      <c r="A12" s="237" t="s">
        <v>271</v>
      </c>
      <c r="B12" s="238">
        <v>100</v>
      </c>
      <c r="C12" s="238">
        <v>16.899999999999999</v>
      </c>
      <c r="D12" s="238">
        <v>36.1</v>
      </c>
      <c r="E12" s="238">
        <v>0</v>
      </c>
      <c r="F12" s="238">
        <v>46.6</v>
      </c>
      <c r="G12" s="255">
        <v>0.4</v>
      </c>
      <c r="H12" s="260">
        <v>56.7</v>
      </c>
      <c r="I12" s="240">
        <v>12.8</v>
      </c>
      <c r="J12" s="238">
        <v>36.5</v>
      </c>
      <c r="K12" s="238">
        <v>0</v>
      </c>
      <c r="L12" s="238">
        <v>50.4</v>
      </c>
      <c r="M12" s="239">
        <v>0.4</v>
      </c>
    </row>
    <row r="13" spans="1:19" s="5" customFormat="1" ht="30" x14ac:dyDescent="0.25">
      <c r="A13" s="241" t="s">
        <v>1348</v>
      </c>
      <c r="B13" s="242">
        <f>+B9-B11</f>
        <v>0.8699999999999477</v>
      </c>
      <c r="C13" s="242">
        <f t="shared" ref="C13:M13" si="4">+C9-C11</f>
        <v>6.1000000000000085</v>
      </c>
      <c r="D13" s="242">
        <f t="shared" si="4"/>
        <v>-9.9000000000000057</v>
      </c>
      <c r="E13" s="242">
        <f t="shared" si="4"/>
        <v>0</v>
      </c>
      <c r="F13" s="242">
        <f t="shared" si="4"/>
        <v>4.6699999999999875</v>
      </c>
      <c r="G13" s="256">
        <f t="shared" si="4"/>
        <v>0</v>
      </c>
      <c r="H13" s="262">
        <f>+H9-H11</f>
        <v>5.2700000000000102</v>
      </c>
      <c r="I13" s="244">
        <f t="shared" si="4"/>
        <v>1.5</v>
      </c>
      <c r="J13" s="242">
        <f t="shared" si="4"/>
        <v>-7</v>
      </c>
      <c r="K13" s="242">
        <f t="shared" si="4"/>
        <v>0</v>
      </c>
      <c r="L13" s="242">
        <f t="shared" si="4"/>
        <v>10.77000000000001</v>
      </c>
      <c r="M13" s="243">
        <f t="shared" si="4"/>
        <v>0</v>
      </c>
    </row>
    <row r="14" spans="1:19" s="5" customFormat="1" ht="30.75" thickBot="1" x14ac:dyDescent="0.3">
      <c r="A14" s="245" t="s">
        <v>1349</v>
      </c>
      <c r="B14" s="246">
        <f t="shared" ref="B14:L14" si="5">+B10-B12</f>
        <v>0</v>
      </c>
      <c r="C14" s="246">
        <f>+C10-C12</f>
        <v>1.2725392739859807</v>
      </c>
      <c r="D14" s="246">
        <f>+D10-D12</f>
        <v>-2.2333984201650807</v>
      </c>
      <c r="E14" s="246">
        <f t="shared" si="5"/>
        <v>0</v>
      </c>
      <c r="F14" s="246">
        <f t="shared" si="5"/>
        <v>0.93927398597674738</v>
      </c>
      <c r="G14" s="257">
        <f t="shared" si="5"/>
        <v>2.1585160202360898E-2</v>
      </c>
      <c r="H14" s="263">
        <f>+H10-H12</f>
        <v>1.0150084317032153</v>
      </c>
      <c r="I14" s="248">
        <f t="shared" si="5"/>
        <v>0.27139287224635567</v>
      </c>
      <c r="J14" s="246">
        <f>J10-J12</f>
        <v>-3.4370650878474507</v>
      </c>
      <c r="K14" s="246">
        <f t="shared" si="5"/>
        <v>0</v>
      </c>
      <c r="L14" s="246">
        <f t="shared" si="5"/>
        <v>3.1196647572181035</v>
      </c>
      <c r="M14" s="247">
        <f>+M10-M12</f>
        <v>-5.3992541617008227E-2</v>
      </c>
    </row>
    <row r="15" spans="1:19" ht="18.75" customHeight="1" x14ac:dyDescent="0.25">
      <c r="A15" s="249" t="s">
        <v>143</v>
      </c>
      <c r="B15" s="212"/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</row>
    <row r="16" spans="1:19" x14ac:dyDescent="0.25">
      <c r="A16" s="249"/>
      <c r="B16" s="212"/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</row>
    <row r="17" spans="1:13" x14ac:dyDescent="0.25">
      <c r="A17" s="212"/>
      <c r="B17" s="212"/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</row>
  </sheetData>
  <mergeCells count="2">
    <mergeCell ref="A1:M1"/>
    <mergeCell ref="H2:M2"/>
  </mergeCells>
  <phoneticPr fontId="2" type="noConversion"/>
  <pageMargins left="0.75" right="0.75" top="0.5" bottom="1" header="0.4921259845" footer="0.4921259845"/>
  <pageSetup paperSize="9" scale="96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view="pageBreakPreview" zoomScaleNormal="100" zoomScaleSheetLayoutView="100" workbookViewId="0">
      <selection sqref="A1:K25"/>
    </sheetView>
  </sheetViews>
  <sheetFormatPr defaultRowHeight="15.75" x14ac:dyDescent="0.25"/>
  <cols>
    <col min="1" max="2" width="12.625" customWidth="1"/>
    <col min="3" max="3" width="11.375" customWidth="1"/>
    <col min="4" max="11" width="12.625" customWidth="1"/>
  </cols>
  <sheetData>
    <row r="1" spans="1:11" ht="40.5" customHeight="1" x14ac:dyDescent="0.25">
      <c r="A1" s="498" t="s">
        <v>278</v>
      </c>
      <c r="B1" s="498"/>
      <c r="C1" s="498"/>
      <c r="D1" s="498"/>
      <c r="E1" s="498"/>
      <c r="F1" s="498"/>
      <c r="G1" s="498"/>
      <c r="H1" s="498"/>
      <c r="I1" s="498"/>
      <c r="J1" s="498"/>
      <c r="K1" s="498"/>
    </row>
    <row r="2" spans="1:11" ht="16.5" thickBot="1" x14ac:dyDescent="0.3">
      <c r="A2" s="47" t="s">
        <v>269</v>
      </c>
      <c r="B2" s="47"/>
      <c r="C2" s="65"/>
      <c r="D2" s="65"/>
      <c r="E2" s="65"/>
      <c r="F2" s="65"/>
      <c r="G2" s="65"/>
      <c r="H2" s="65"/>
      <c r="I2" s="65"/>
      <c r="J2" s="65"/>
      <c r="K2" s="65"/>
    </row>
    <row r="3" spans="1:11" ht="15.75" customHeight="1" x14ac:dyDescent="0.25">
      <c r="A3" s="512" t="s">
        <v>86</v>
      </c>
      <c r="B3" s="508" t="s">
        <v>144</v>
      </c>
      <c r="C3" s="514" t="s">
        <v>34</v>
      </c>
      <c r="D3" s="503" t="s">
        <v>145</v>
      </c>
      <c r="E3" s="504"/>
      <c r="F3" s="505"/>
      <c r="G3" s="510" t="s">
        <v>146</v>
      </c>
      <c r="H3" s="514" t="s">
        <v>34</v>
      </c>
      <c r="I3" s="503" t="s">
        <v>147</v>
      </c>
      <c r="J3" s="504"/>
      <c r="K3" s="505"/>
    </row>
    <row r="4" spans="1:11" ht="32.25" thickBot="1" x14ac:dyDescent="0.3">
      <c r="A4" s="513"/>
      <c r="B4" s="509"/>
      <c r="C4" s="515"/>
      <c r="D4" s="107" t="s">
        <v>91</v>
      </c>
      <c r="E4" s="107" t="s">
        <v>92</v>
      </c>
      <c r="F4" s="108" t="s">
        <v>93</v>
      </c>
      <c r="G4" s="511"/>
      <c r="H4" s="515"/>
      <c r="I4" s="107" t="s">
        <v>91</v>
      </c>
      <c r="J4" s="107" t="s">
        <v>92</v>
      </c>
      <c r="K4" s="108" t="s">
        <v>93</v>
      </c>
    </row>
    <row r="5" spans="1:11" x14ac:dyDescent="0.25">
      <c r="A5" s="372" t="s">
        <v>1350</v>
      </c>
      <c r="B5" s="181">
        <v>92</v>
      </c>
      <c r="C5" s="106">
        <v>54</v>
      </c>
      <c r="D5" s="106">
        <v>670</v>
      </c>
      <c r="E5" s="106">
        <v>0</v>
      </c>
      <c r="F5" s="182">
        <v>0</v>
      </c>
      <c r="G5" s="181">
        <v>42</v>
      </c>
      <c r="H5" s="106">
        <v>23</v>
      </c>
      <c r="I5" s="106">
        <v>322</v>
      </c>
      <c r="J5" s="106">
        <v>299</v>
      </c>
      <c r="K5" s="182">
        <v>0</v>
      </c>
    </row>
    <row r="6" spans="1:11" x14ac:dyDescent="0.25">
      <c r="A6" s="261" t="s">
        <v>1351</v>
      </c>
      <c r="B6" s="183">
        <v>25</v>
      </c>
      <c r="C6" s="66">
        <v>18</v>
      </c>
      <c r="D6" s="66">
        <v>147</v>
      </c>
      <c r="E6" s="66">
        <v>0</v>
      </c>
      <c r="F6" s="184">
        <v>0</v>
      </c>
      <c r="G6" s="183">
        <v>12</v>
      </c>
      <c r="H6" s="66">
        <v>7</v>
      </c>
      <c r="I6" s="66">
        <v>50</v>
      </c>
      <c r="J6" s="66">
        <v>299</v>
      </c>
      <c r="K6" s="184">
        <v>14</v>
      </c>
    </row>
    <row r="7" spans="1:11" x14ac:dyDescent="0.25">
      <c r="A7" s="261" t="s">
        <v>444</v>
      </c>
      <c r="B7" s="183">
        <v>86</v>
      </c>
      <c r="C7" s="66">
        <v>45</v>
      </c>
      <c r="D7" s="66">
        <v>540</v>
      </c>
      <c r="E7" s="66">
        <v>0</v>
      </c>
      <c r="F7" s="184">
        <v>0</v>
      </c>
      <c r="G7" s="183">
        <v>42</v>
      </c>
      <c r="H7" s="66">
        <v>24</v>
      </c>
      <c r="I7" s="66">
        <v>360</v>
      </c>
      <c r="J7" s="66">
        <v>0</v>
      </c>
      <c r="K7" s="184">
        <v>24</v>
      </c>
    </row>
    <row r="8" spans="1:11" x14ac:dyDescent="0.25">
      <c r="A8" s="261" t="s">
        <v>1352</v>
      </c>
      <c r="B8" s="185">
        <v>9</v>
      </c>
      <c r="C8" s="43">
        <v>7</v>
      </c>
      <c r="D8" s="43">
        <v>56</v>
      </c>
      <c r="E8" s="43">
        <v>0</v>
      </c>
      <c r="F8" s="186">
        <v>0</v>
      </c>
      <c r="G8" s="185">
        <v>0</v>
      </c>
      <c r="H8" s="43">
        <v>0</v>
      </c>
      <c r="I8" s="43">
        <v>0</v>
      </c>
      <c r="J8" s="43">
        <v>0</v>
      </c>
      <c r="K8" s="186">
        <v>0</v>
      </c>
    </row>
    <row r="9" spans="1:11" x14ac:dyDescent="0.25">
      <c r="A9" s="261" t="s">
        <v>453</v>
      </c>
      <c r="B9" s="185">
        <v>61</v>
      </c>
      <c r="C9" s="43">
        <v>48</v>
      </c>
      <c r="D9" s="43">
        <v>389</v>
      </c>
      <c r="E9" s="43">
        <v>0</v>
      </c>
      <c r="F9" s="186">
        <v>0</v>
      </c>
      <c r="G9" s="185">
        <v>14</v>
      </c>
      <c r="H9" s="43">
        <v>4</v>
      </c>
      <c r="I9" s="43">
        <v>81</v>
      </c>
      <c r="J9" s="43">
        <v>60</v>
      </c>
      <c r="K9" s="186">
        <v>0</v>
      </c>
    </row>
    <row r="10" spans="1:11" ht="16.5" thickBot="1" x14ac:dyDescent="0.3">
      <c r="A10" s="373" t="s">
        <v>1353</v>
      </c>
      <c r="B10" s="187">
        <v>40</v>
      </c>
      <c r="C10" s="188">
        <v>34</v>
      </c>
      <c r="D10" s="188">
        <v>160</v>
      </c>
      <c r="E10" s="188">
        <v>0</v>
      </c>
      <c r="F10" s="189">
        <v>0</v>
      </c>
      <c r="G10" s="191">
        <v>15</v>
      </c>
      <c r="H10" s="192">
        <v>14</v>
      </c>
      <c r="I10" s="192">
        <v>69</v>
      </c>
      <c r="J10" s="192">
        <v>0</v>
      </c>
      <c r="K10" s="193">
        <v>0</v>
      </c>
    </row>
    <row r="11" spans="1:11" ht="18" customHeight="1" thickBot="1" x14ac:dyDescent="0.3">
      <c r="A11" s="190" t="s">
        <v>32</v>
      </c>
      <c r="B11" s="171">
        <f>SUM(B5:B10)</f>
        <v>313</v>
      </c>
      <c r="C11" s="169">
        <f>SUM(C5:C10)</f>
        <v>206</v>
      </c>
      <c r="D11" s="169">
        <f>SUM(D5:D10)</f>
        <v>1962</v>
      </c>
      <c r="E11" s="169">
        <f t="shared" ref="E11:K11" si="0">SUM(E5:E10)</f>
        <v>0</v>
      </c>
      <c r="F11" s="170">
        <f t="shared" si="0"/>
        <v>0</v>
      </c>
      <c r="G11" s="168">
        <f t="shared" si="0"/>
        <v>125</v>
      </c>
      <c r="H11" s="169">
        <f t="shared" si="0"/>
        <v>72</v>
      </c>
      <c r="I11" s="169">
        <f t="shared" si="0"/>
        <v>882</v>
      </c>
      <c r="J11" s="169">
        <f t="shared" si="0"/>
        <v>658</v>
      </c>
      <c r="K11" s="170">
        <f t="shared" si="0"/>
        <v>38</v>
      </c>
    </row>
    <row r="12" spans="1:11" x14ac:dyDescent="0.25">
      <c r="A12" s="57"/>
      <c r="B12" s="59"/>
      <c r="C12" s="59"/>
      <c r="D12" s="59"/>
      <c r="E12" s="59"/>
      <c r="F12" s="59"/>
      <c r="G12" s="59"/>
      <c r="H12" s="59"/>
      <c r="I12" s="59" t="s">
        <v>1354</v>
      </c>
      <c r="J12" s="59"/>
      <c r="K12" s="59"/>
    </row>
    <row r="13" spans="1:11" ht="16.5" thickBot="1" x14ac:dyDescent="0.3">
      <c r="A13" s="211" t="s">
        <v>206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</row>
    <row r="14" spans="1:11" ht="15.75" customHeight="1" x14ac:dyDescent="0.25">
      <c r="A14" s="499" t="s">
        <v>86</v>
      </c>
      <c r="B14" s="508" t="s">
        <v>144</v>
      </c>
      <c r="C14" s="501" t="s">
        <v>144</v>
      </c>
      <c r="D14" s="503" t="s">
        <v>145</v>
      </c>
      <c r="E14" s="504"/>
      <c r="F14" s="505"/>
      <c r="G14" s="510" t="s">
        <v>146</v>
      </c>
      <c r="H14" s="506" t="s">
        <v>146</v>
      </c>
      <c r="I14" s="503" t="s">
        <v>147</v>
      </c>
      <c r="J14" s="504"/>
      <c r="K14" s="505"/>
    </row>
    <row r="15" spans="1:11" ht="32.25" thickBot="1" x14ac:dyDescent="0.3">
      <c r="A15" s="500"/>
      <c r="B15" s="509"/>
      <c r="C15" s="502"/>
      <c r="D15" s="107" t="s">
        <v>91</v>
      </c>
      <c r="E15" s="107" t="s">
        <v>92</v>
      </c>
      <c r="F15" s="108" t="s">
        <v>93</v>
      </c>
      <c r="G15" s="511"/>
      <c r="H15" s="507"/>
      <c r="I15" s="107" t="s">
        <v>91</v>
      </c>
      <c r="J15" s="107" t="s">
        <v>92</v>
      </c>
      <c r="K15" s="108" t="s">
        <v>93</v>
      </c>
    </row>
    <row r="16" spans="1:11" x14ac:dyDescent="0.25">
      <c r="A16" s="372" t="s">
        <v>1350</v>
      </c>
      <c r="B16" s="374">
        <v>41</v>
      </c>
      <c r="C16" s="375">
        <v>24</v>
      </c>
      <c r="D16" s="375">
        <v>290</v>
      </c>
      <c r="E16" s="375">
        <v>0</v>
      </c>
      <c r="F16" s="376">
        <v>0</v>
      </c>
      <c r="G16" s="374">
        <v>23</v>
      </c>
      <c r="H16" s="375">
        <v>8</v>
      </c>
      <c r="I16" s="375">
        <v>95</v>
      </c>
      <c r="J16" s="375">
        <v>61</v>
      </c>
      <c r="K16" s="376">
        <v>12</v>
      </c>
    </row>
    <row r="17" spans="1:11" x14ac:dyDescent="0.25">
      <c r="A17" s="261" t="s">
        <v>1351</v>
      </c>
      <c r="B17" s="377">
        <v>12</v>
      </c>
      <c r="C17" s="378">
        <v>7</v>
      </c>
      <c r="D17" s="378">
        <v>85</v>
      </c>
      <c r="E17" s="378">
        <v>0</v>
      </c>
      <c r="F17" s="379">
        <v>0</v>
      </c>
      <c r="G17" s="377">
        <v>10</v>
      </c>
      <c r="H17" s="378">
        <v>6</v>
      </c>
      <c r="I17" s="378">
        <v>75</v>
      </c>
      <c r="J17" s="378">
        <v>0</v>
      </c>
      <c r="K17" s="379">
        <v>0</v>
      </c>
    </row>
    <row r="18" spans="1:11" x14ac:dyDescent="0.25">
      <c r="A18" s="261" t="s">
        <v>444</v>
      </c>
      <c r="B18" s="377">
        <v>79</v>
      </c>
      <c r="C18" s="378">
        <v>49</v>
      </c>
      <c r="D18" s="378">
        <v>466</v>
      </c>
      <c r="E18" s="378">
        <v>0</v>
      </c>
      <c r="F18" s="379">
        <v>69</v>
      </c>
      <c r="G18" s="377">
        <v>27</v>
      </c>
      <c r="H18" s="378">
        <v>17</v>
      </c>
      <c r="I18" s="378">
        <v>154</v>
      </c>
      <c r="J18" s="378">
        <v>0</v>
      </c>
      <c r="K18" s="379">
        <v>98</v>
      </c>
    </row>
    <row r="19" spans="1:11" x14ac:dyDescent="0.25">
      <c r="A19" s="261" t="s">
        <v>1352</v>
      </c>
      <c r="B19" s="380">
        <v>19</v>
      </c>
      <c r="C19" s="381">
        <v>14</v>
      </c>
      <c r="D19" s="381">
        <v>130</v>
      </c>
      <c r="E19" s="381">
        <v>0</v>
      </c>
      <c r="F19" s="382">
        <v>0</v>
      </c>
      <c r="G19" s="380">
        <v>5</v>
      </c>
      <c r="H19" s="381">
        <v>2</v>
      </c>
      <c r="I19" s="381">
        <v>9</v>
      </c>
      <c r="J19" s="381">
        <v>0</v>
      </c>
      <c r="K19" s="382">
        <v>120</v>
      </c>
    </row>
    <row r="20" spans="1:11" x14ac:dyDescent="0.25">
      <c r="A20" s="261" t="s">
        <v>453</v>
      </c>
      <c r="B20" s="380">
        <v>35</v>
      </c>
      <c r="C20" s="381">
        <v>32</v>
      </c>
      <c r="D20" s="381">
        <v>226</v>
      </c>
      <c r="E20" s="381">
        <v>0</v>
      </c>
      <c r="F20" s="382">
        <v>0</v>
      </c>
      <c r="G20" s="380">
        <v>10</v>
      </c>
      <c r="H20" s="381">
        <v>6</v>
      </c>
      <c r="I20" s="381">
        <v>78</v>
      </c>
      <c r="J20" s="381">
        <v>0</v>
      </c>
      <c r="K20" s="382">
        <v>14</v>
      </c>
    </row>
    <row r="21" spans="1:11" ht="16.5" thickBot="1" x14ac:dyDescent="0.3">
      <c r="A21" s="373" t="s">
        <v>1353</v>
      </c>
      <c r="B21" s="383">
        <v>29</v>
      </c>
      <c r="C21" s="384">
        <v>24</v>
      </c>
      <c r="D21" s="384">
        <v>200</v>
      </c>
      <c r="E21" s="384">
        <v>0</v>
      </c>
      <c r="F21" s="385">
        <v>0</v>
      </c>
      <c r="G21" s="383">
        <v>11</v>
      </c>
      <c r="H21" s="384">
        <v>8</v>
      </c>
      <c r="I21" s="384">
        <v>76</v>
      </c>
      <c r="J21" s="384">
        <v>0</v>
      </c>
      <c r="K21" s="385">
        <v>0</v>
      </c>
    </row>
    <row r="22" spans="1:11" ht="16.5" thickBot="1" x14ac:dyDescent="0.3">
      <c r="A22" s="190" t="s">
        <v>32</v>
      </c>
      <c r="B22" s="171">
        <f>SUM(B16:B21)</f>
        <v>215</v>
      </c>
      <c r="C22" s="169">
        <f>SUM(C16:C21)</f>
        <v>150</v>
      </c>
      <c r="D22" s="169">
        <f t="shared" ref="D22:K22" si="1">SUM(D16:D21)</f>
        <v>1397</v>
      </c>
      <c r="E22" s="169">
        <f t="shared" si="1"/>
        <v>0</v>
      </c>
      <c r="F22" s="170">
        <f t="shared" si="1"/>
        <v>69</v>
      </c>
      <c r="G22" s="171">
        <f t="shared" si="1"/>
        <v>86</v>
      </c>
      <c r="H22" s="169">
        <f t="shared" si="1"/>
        <v>47</v>
      </c>
      <c r="I22" s="169">
        <f t="shared" si="1"/>
        <v>487</v>
      </c>
      <c r="J22" s="169">
        <f t="shared" si="1"/>
        <v>61</v>
      </c>
      <c r="K22" s="170">
        <f t="shared" si="1"/>
        <v>244</v>
      </c>
    </row>
    <row r="23" spans="1:11" ht="16.5" thickBot="1" x14ac:dyDescent="0.3">
      <c r="A23" s="59"/>
      <c r="B23" s="57"/>
      <c r="C23" s="57"/>
      <c r="D23" s="57"/>
      <c r="E23" s="57"/>
      <c r="F23" s="57"/>
      <c r="G23" s="57"/>
      <c r="H23" s="57"/>
      <c r="I23" s="57"/>
      <c r="J23" s="57"/>
      <c r="K23" s="57"/>
    </row>
    <row r="24" spans="1:11" ht="18.75" customHeight="1" x14ac:dyDescent="0.25">
      <c r="A24" s="194" t="s">
        <v>148</v>
      </c>
      <c r="B24" s="179">
        <f t="shared" ref="B24:K24" si="2">+B11-B22</f>
        <v>98</v>
      </c>
      <c r="C24" s="172">
        <f t="shared" si="2"/>
        <v>56</v>
      </c>
      <c r="D24" s="172">
        <f t="shared" si="2"/>
        <v>565</v>
      </c>
      <c r="E24" s="172">
        <f t="shared" si="2"/>
        <v>0</v>
      </c>
      <c r="F24" s="173">
        <f t="shared" si="2"/>
        <v>-69</v>
      </c>
      <c r="G24" s="179">
        <f t="shared" si="2"/>
        <v>39</v>
      </c>
      <c r="H24" s="172">
        <f t="shared" si="2"/>
        <v>25</v>
      </c>
      <c r="I24" s="172">
        <f t="shared" si="2"/>
        <v>395</v>
      </c>
      <c r="J24" s="172">
        <f t="shared" si="2"/>
        <v>597</v>
      </c>
      <c r="K24" s="173">
        <f t="shared" si="2"/>
        <v>-206</v>
      </c>
    </row>
    <row r="25" spans="1:11" ht="20.25" customHeight="1" thickBot="1" x14ac:dyDescent="0.3">
      <c r="A25" s="195" t="s">
        <v>149</v>
      </c>
      <c r="B25" s="180">
        <f t="shared" ref="B25:K25" si="3">+IFERROR(B24/B22,0)*100</f>
        <v>45.581395348837212</v>
      </c>
      <c r="C25" s="174">
        <f t="shared" si="3"/>
        <v>37.333333333333336</v>
      </c>
      <c r="D25" s="174">
        <f t="shared" si="3"/>
        <v>40.443808160343593</v>
      </c>
      <c r="E25" s="174">
        <f t="shared" si="3"/>
        <v>0</v>
      </c>
      <c r="F25" s="175">
        <f t="shared" si="3"/>
        <v>-100</v>
      </c>
      <c r="G25" s="180">
        <f t="shared" si="3"/>
        <v>45.348837209302324</v>
      </c>
      <c r="H25" s="174">
        <f t="shared" si="3"/>
        <v>53.191489361702125</v>
      </c>
      <c r="I25" s="174">
        <f t="shared" si="3"/>
        <v>81.108829568788494</v>
      </c>
      <c r="J25" s="174">
        <f t="shared" si="3"/>
        <v>978.68852459016398</v>
      </c>
      <c r="K25" s="175">
        <f t="shared" si="3"/>
        <v>-84.426229508196727</v>
      </c>
    </row>
    <row r="26" spans="1:11" x14ac:dyDescent="0.25">
      <c r="J26" s="16"/>
      <c r="K26" s="16"/>
    </row>
  </sheetData>
  <mergeCells count="15">
    <mergeCell ref="A1:K1"/>
    <mergeCell ref="A14:A15"/>
    <mergeCell ref="C14:C15"/>
    <mergeCell ref="D14:F14"/>
    <mergeCell ref="H14:H15"/>
    <mergeCell ref="I14:K14"/>
    <mergeCell ref="B14:B15"/>
    <mergeCell ref="G14:G15"/>
    <mergeCell ref="I3:K3"/>
    <mergeCell ref="A3:A4"/>
    <mergeCell ref="C3:C4"/>
    <mergeCell ref="D3:F3"/>
    <mergeCell ref="H3:H4"/>
    <mergeCell ref="B3:B4"/>
    <mergeCell ref="G3:G4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8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"/>
  <sheetViews>
    <sheetView view="pageBreakPreview" zoomScaleNormal="100" zoomScaleSheetLayoutView="100" workbookViewId="0">
      <selection activeCell="J18" sqref="J18"/>
    </sheetView>
  </sheetViews>
  <sheetFormatPr defaultRowHeight="15.75" x14ac:dyDescent="0.25"/>
  <cols>
    <col min="1" max="1" width="12.625" customWidth="1"/>
    <col min="2" max="2" width="12.375" customWidth="1"/>
    <col min="3" max="3" width="10" customWidth="1"/>
    <col min="4" max="4" width="9.875" customWidth="1"/>
    <col min="5" max="5" width="8.5" customWidth="1"/>
    <col min="6" max="6" width="13" customWidth="1"/>
    <col min="7" max="7" width="9.875" customWidth="1"/>
    <col min="8" max="8" width="10.5" customWidth="1"/>
    <col min="9" max="9" width="9.75" customWidth="1"/>
    <col min="10" max="10" width="13.5" customWidth="1"/>
    <col min="11" max="11" width="11.375" customWidth="1"/>
  </cols>
  <sheetData>
    <row r="1" spans="1:12" ht="45" customHeight="1" x14ac:dyDescent="0.25">
      <c r="A1" s="462" t="s">
        <v>253</v>
      </c>
      <c r="B1" s="462"/>
      <c r="C1" s="462"/>
      <c r="D1" s="462"/>
      <c r="E1" s="462"/>
      <c r="F1" s="462"/>
      <c r="G1" s="462"/>
      <c r="H1" s="462"/>
      <c r="I1" s="462"/>
      <c r="J1" s="462"/>
      <c r="K1" s="462"/>
    </row>
    <row r="2" spans="1:12" ht="107.25" customHeight="1" x14ac:dyDescent="0.25">
      <c r="A2" s="38" t="s">
        <v>150</v>
      </c>
      <c r="B2" s="38" t="s">
        <v>151</v>
      </c>
      <c r="C2" s="38" t="s">
        <v>152</v>
      </c>
      <c r="D2" s="38" t="s">
        <v>153</v>
      </c>
      <c r="E2" s="38" t="s">
        <v>152</v>
      </c>
      <c r="F2" s="38" t="s">
        <v>154</v>
      </c>
      <c r="G2" s="38" t="s">
        <v>34</v>
      </c>
      <c r="H2" s="38" t="s">
        <v>155</v>
      </c>
      <c r="I2" s="38" t="s">
        <v>34</v>
      </c>
      <c r="J2" s="38" t="s">
        <v>156</v>
      </c>
      <c r="K2" s="38" t="s">
        <v>34</v>
      </c>
      <c r="L2" s="1"/>
    </row>
    <row r="3" spans="1:12" ht="21" customHeight="1" x14ac:dyDescent="0.25">
      <c r="A3" s="44" t="s">
        <v>157</v>
      </c>
      <c r="B3" s="2">
        <v>978</v>
      </c>
      <c r="C3" s="2">
        <v>725</v>
      </c>
      <c r="D3" s="2">
        <v>955</v>
      </c>
      <c r="E3" s="2">
        <v>714</v>
      </c>
      <c r="F3" s="2">
        <v>370</v>
      </c>
      <c r="G3" s="2">
        <v>218</v>
      </c>
      <c r="H3" s="2">
        <v>36</v>
      </c>
      <c r="I3" s="2">
        <v>23</v>
      </c>
      <c r="J3" s="2">
        <v>14</v>
      </c>
      <c r="K3" s="2">
        <v>13</v>
      </c>
    </row>
    <row r="4" spans="1:12" ht="24.75" customHeight="1" x14ac:dyDescent="0.25">
      <c r="A4" s="44" t="s">
        <v>158</v>
      </c>
      <c r="B4" s="2">
        <v>790</v>
      </c>
      <c r="C4" s="2">
        <v>622</v>
      </c>
      <c r="D4" s="2">
        <v>776</v>
      </c>
      <c r="E4" s="2">
        <v>613</v>
      </c>
      <c r="F4" s="2">
        <v>305</v>
      </c>
      <c r="G4" s="2">
        <v>176</v>
      </c>
      <c r="H4" s="2">
        <v>5</v>
      </c>
      <c r="I4" s="2">
        <v>0</v>
      </c>
      <c r="J4" s="2">
        <v>11</v>
      </c>
      <c r="K4" s="2">
        <v>2</v>
      </c>
    </row>
    <row r="5" spans="1:12" ht="19.5" customHeight="1" x14ac:dyDescent="0.25">
      <c r="A5" s="44" t="s">
        <v>159</v>
      </c>
      <c r="B5" s="2">
        <v>44</v>
      </c>
      <c r="C5" s="2">
        <v>33</v>
      </c>
      <c r="D5" s="2">
        <v>43</v>
      </c>
      <c r="E5" s="2">
        <v>32</v>
      </c>
      <c r="F5" s="2">
        <v>39</v>
      </c>
      <c r="G5" s="2">
        <v>16</v>
      </c>
      <c r="H5" s="2">
        <v>1</v>
      </c>
      <c r="I5" s="2">
        <v>0</v>
      </c>
      <c r="J5" s="2">
        <v>5</v>
      </c>
      <c r="K5" s="2">
        <v>2</v>
      </c>
    </row>
    <row r="6" spans="1:12" ht="21" customHeight="1" x14ac:dyDescent="0.25">
      <c r="A6" s="44" t="s">
        <v>160</v>
      </c>
      <c r="B6" s="2">
        <v>54</v>
      </c>
      <c r="C6" s="2">
        <v>37</v>
      </c>
      <c r="D6" s="2">
        <v>52</v>
      </c>
      <c r="E6" s="2">
        <v>37</v>
      </c>
      <c r="F6" s="2">
        <v>15</v>
      </c>
      <c r="G6" s="2">
        <v>9</v>
      </c>
      <c r="H6" s="2">
        <v>1</v>
      </c>
      <c r="I6" s="2">
        <v>0</v>
      </c>
      <c r="J6" s="2">
        <v>1</v>
      </c>
      <c r="K6" s="2">
        <v>0</v>
      </c>
    </row>
    <row r="7" spans="1:12" ht="18.75" customHeight="1" x14ac:dyDescent="0.25">
      <c r="A7" s="118" t="s">
        <v>32</v>
      </c>
      <c r="B7" s="49">
        <f>SUM(B3:B6)</f>
        <v>1866</v>
      </c>
      <c r="C7" s="49">
        <f t="shared" ref="C7:E7" si="0">SUM(C3:C6)</f>
        <v>1417</v>
      </c>
      <c r="D7" s="49">
        <f t="shared" si="0"/>
        <v>1826</v>
      </c>
      <c r="E7" s="49">
        <f t="shared" si="0"/>
        <v>1396</v>
      </c>
      <c r="F7" s="49">
        <f>SUM(F3:F6)</f>
        <v>729</v>
      </c>
      <c r="G7" s="49">
        <v>419</v>
      </c>
      <c r="H7" s="49">
        <f>SUM(H3:H6)</f>
        <v>43</v>
      </c>
      <c r="I7" s="49">
        <v>23</v>
      </c>
      <c r="J7" s="49">
        <v>31</v>
      </c>
      <c r="K7" s="49">
        <f>SUM(K3:K6)</f>
        <v>17</v>
      </c>
    </row>
    <row r="8" spans="1:12" x14ac:dyDescent="0.25">
      <c r="H8" s="16"/>
      <c r="I8" s="16"/>
      <c r="J8" s="16"/>
      <c r="K8" s="16"/>
    </row>
    <row r="9" spans="1:12" x14ac:dyDescent="0.25">
      <c r="A9" s="16"/>
    </row>
  </sheetData>
  <mergeCells count="1">
    <mergeCell ref="A1:K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2"/>
  <sheetViews>
    <sheetView zoomScaleNormal="100" zoomScaleSheetLayoutView="100" workbookViewId="0">
      <selection activeCell="L16" sqref="L16"/>
    </sheetView>
  </sheetViews>
  <sheetFormatPr defaultRowHeight="15.75" x14ac:dyDescent="0.25"/>
  <cols>
    <col min="1" max="1" width="9.5" customWidth="1"/>
    <col min="2" max="17" width="9.125" customWidth="1"/>
  </cols>
  <sheetData>
    <row r="1" spans="1:17" ht="32.25" customHeight="1" x14ac:dyDescent="0.25">
      <c r="A1" s="516" t="s">
        <v>272</v>
      </c>
      <c r="B1" s="517"/>
      <c r="C1" s="517"/>
      <c r="D1" s="517"/>
      <c r="E1" s="517"/>
      <c r="F1" s="517"/>
      <c r="G1" s="517"/>
      <c r="H1" s="517"/>
      <c r="I1" s="517"/>
      <c r="J1" s="517"/>
      <c r="K1" s="517"/>
      <c r="L1" s="518"/>
      <c r="M1" s="518"/>
      <c r="N1" s="518"/>
      <c r="O1" s="518"/>
      <c r="P1" s="518"/>
      <c r="Q1" s="518"/>
    </row>
    <row r="2" spans="1:17" s="290" customFormat="1" ht="17.25" customHeight="1" thickBot="1" x14ac:dyDescent="0.3">
      <c r="A2" s="386" t="s">
        <v>279</v>
      </c>
      <c r="B2" s="387"/>
      <c r="C2" s="387"/>
      <c r="D2" s="387"/>
      <c r="E2" s="387"/>
      <c r="F2" s="387"/>
      <c r="G2" s="387"/>
      <c r="H2" s="387"/>
      <c r="I2" s="387"/>
      <c r="J2" s="387"/>
      <c r="K2" s="387"/>
      <c r="L2" s="387"/>
      <c r="M2" s="387"/>
      <c r="N2" s="387"/>
      <c r="O2" s="387"/>
      <c r="P2" s="387"/>
      <c r="Q2" s="387"/>
    </row>
    <row r="3" spans="1:17" ht="78" customHeight="1" thickBot="1" x14ac:dyDescent="0.3">
      <c r="A3" s="388" t="s">
        <v>161</v>
      </c>
      <c r="B3" s="71" t="s">
        <v>207</v>
      </c>
      <c r="C3" s="86" t="s">
        <v>208</v>
      </c>
      <c r="D3" s="389" t="s">
        <v>209</v>
      </c>
      <c r="E3" s="86" t="s">
        <v>210</v>
      </c>
      <c r="F3" s="86" t="s">
        <v>211</v>
      </c>
      <c r="G3" s="86" t="s">
        <v>212</v>
      </c>
      <c r="H3" s="86" t="s">
        <v>213</v>
      </c>
      <c r="I3" s="86" t="s">
        <v>214</v>
      </c>
      <c r="J3" s="389" t="s">
        <v>215</v>
      </c>
      <c r="K3" s="389" t="s">
        <v>216</v>
      </c>
      <c r="L3" s="389" t="s">
        <v>218</v>
      </c>
      <c r="M3" s="390" t="s">
        <v>217</v>
      </c>
      <c r="N3" s="391" t="s">
        <v>220</v>
      </c>
      <c r="O3" s="391" t="s">
        <v>221</v>
      </c>
      <c r="P3" s="391" t="s">
        <v>222</v>
      </c>
      <c r="Q3" s="392" t="s">
        <v>32</v>
      </c>
    </row>
    <row r="4" spans="1:17" x14ac:dyDescent="0.25">
      <c r="A4" s="393" t="s">
        <v>280</v>
      </c>
      <c r="B4" s="394">
        <v>7</v>
      </c>
      <c r="C4" s="45">
        <v>82</v>
      </c>
      <c r="D4" s="45">
        <v>151</v>
      </c>
      <c r="E4" s="45">
        <v>3</v>
      </c>
      <c r="F4" s="45">
        <v>48</v>
      </c>
      <c r="G4" s="45">
        <v>15</v>
      </c>
      <c r="H4" s="45">
        <v>36</v>
      </c>
      <c r="I4" s="45">
        <v>0</v>
      </c>
      <c r="J4" s="45">
        <v>0</v>
      </c>
      <c r="K4" s="45">
        <v>0</v>
      </c>
      <c r="L4" s="45">
        <v>0</v>
      </c>
      <c r="M4" s="395">
        <v>0</v>
      </c>
      <c r="N4" s="396">
        <v>0</v>
      </c>
      <c r="O4" s="396">
        <v>5</v>
      </c>
      <c r="P4" s="396">
        <v>1</v>
      </c>
      <c r="Q4" s="397">
        <f>SUM(B4:P4)</f>
        <v>348</v>
      </c>
    </row>
    <row r="5" spans="1:17" x14ac:dyDescent="0.25">
      <c r="A5" s="398" t="s">
        <v>1355</v>
      </c>
      <c r="B5" s="162">
        <v>2</v>
      </c>
      <c r="C5" s="2">
        <v>21</v>
      </c>
      <c r="D5" s="2">
        <v>41</v>
      </c>
      <c r="E5" s="2">
        <v>2</v>
      </c>
      <c r="F5" s="2">
        <v>8</v>
      </c>
      <c r="G5" s="2">
        <v>5</v>
      </c>
      <c r="H5" s="2">
        <v>1</v>
      </c>
      <c r="I5" s="2">
        <v>0</v>
      </c>
      <c r="J5" s="2">
        <v>0</v>
      </c>
      <c r="K5" s="2">
        <v>0</v>
      </c>
      <c r="L5" s="2">
        <v>0</v>
      </c>
      <c r="M5" s="25">
        <v>0</v>
      </c>
      <c r="N5" s="14">
        <v>2</v>
      </c>
      <c r="O5" s="14">
        <v>0</v>
      </c>
      <c r="P5" s="14">
        <v>1</v>
      </c>
      <c r="Q5" s="399">
        <v>83</v>
      </c>
    </row>
    <row r="6" spans="1:17" x14ac:dyDescent="0.25">
      <c r="A6" s="398" t="s">
        <v>284</v>
      </c>
      <c r="B6" s="162">
        <v>5</v>
      </c>
      <c r="C6" s="2">
        <v>60</v>
      </c>
      <c r="D6" s="2">
        <v>57</v>
      </c>
      <c r="E6" s="2">
        <v>3</v>
      </c>
      <c r="F6" s="2">
        <v>13</v>
      </c>
      <c r="G6" s="2">
        <v>27</v>
      </c>
      <c r="H6" s="2">
        <v>8</v>
      </c>
      <c r="I6" s="2">
        <v>0</v>
      </c>
      <c r="J6" s="2">
        <v>4</v>
      </c>
      <c r="K6" s="2">
        <v>0</v>
      </c>
      <c r="L6" s="2">
        <v>0</v>
      </c>
      <c r="M6" s="25">
        <v>0</v>
      </c>
      <c r="N6" s="14">
        <v>1</v>
      </c>
      <c r="O6" s="14">
        <v>1</v>
      </c>
      <c r="P6" s="14">
        <v>5</v>
      </c>
      <c r="Q6" s="399">
        <v>184</v>
      </c>
    </row>
    <row r="7" spans="1:17" x14ac:dyDescent="0.25">
      <c r="A7" s="398" t="s">
        <v>286</v>
      </c>
      <c r="B7" s="162">
        <v>22</v>
      </c>
      <c r="C7" s="2">
        <v>122</v>
      </c>
      <c r="D7" s="2">
        <v>177</v>
      </c>
      <c r="E7" s="2">
        <v>7</v>
      </c>
      <c r="F7" s="2">
        <v>33</v>
      </c>
      <c r="G7" s="2">
        <v>65</v>
      </c>
      <c r="H7" s="2">
        <v>14</v>
      </c>
      <c r="I7" s="2">
        <v>0</v>
      </c>
      <c r="J7" s="2">
        <v>6</v>
      </c>
      <c r="K7" s="2">
        <v>1</v>
      </c>
      <c r="L7" s="2">
        <v>4</v>
      </c>
      <c r="M7" s="25">
        <v>0</v>
      </c>
      <c r="N7" s="14">
        <v>4</v>
      </c>
      <c r="O7" s="14">
        <v>14</v>
      </c>
      <c r="P7" s="14">
        <v>26</v>
      </c>
      <c r="Q7" s="399">
        <v>495</v>
      </c>
    </row>
    <row r="8" spans="1:17" x14ac:dyDescent="0.25">
      <c r="A8" s="398" t="s">
        <v>288</v>
      </c>
      <c r="B8" s="162">
        <v>10</v>
      </c>
      <c r="C8" s="2">
        <v>93</v>
      </c>
      <c r="D8" s="2">
        <v>92</v>
      </c>
      <c r="E8" s="2">
        <v>9</v>
      </c>
      <c r="F8" s="2">
        <v>15</v>
      </c>
      <c r="G8" s="2">
        <v>16</v>
      </c>
      <c r="H8" s="2">
        <v>26</v>
      </c>
      <c r="I8" s="2">
        <v>7</v>
      </c>
      <c r="J8" s="2">
        <v>0</v>
      </c>
      <c r="K8" s="2">
        <v>0</v>
      </c>
      <c r="L8" s="2">
        <v>0</v>
      </c>
      <c r="M8" s="25">
        <v>0</v>
      </c>
      <c r="N8" s="14">
        <v>0</v>
      </c>
      <c r="O8" s="14">
        <v>5</v>
      </c>
      <c r="P8" s="14">
        <v>2</v>
      </c>
      <c r="Q8" s="399">
        <v>275</v>
      </c>
    </row>
    <row r="9" spans="1:17" ht="16.5" thickBot="1" x14ac:dyDescent="0.3">
      <c r="A9" s="286" t="s">
        <v>32</v>
      </c>
      <c r="B9" s="295">
        <v>46</v>
      </c>
      <c r="C9" s="164">
        <v>378</v>
      </c>
      <c r="D9" s="164">
        <v>518</v>
      </c>
      <c r="E9" s="164">
        <v>24</v>
      </c>
      <c r="F9" s="164">
        <v>117</v>
      </c>
      <c r="G9" s="164">
        <v>128</v>
      </c>
      <c r="H9" s="164">
        <v>85</v>
      </c>
      <c r="I9" s="164">
        <v>7</v>
      </c>
      <c r="J9" s="164">
        <v>10</v>
      </c>
      <c r="K9" s="164">
        <v>1</v>
      </c>
      <c r="L9" s="164">
        <v>4</v>
      </c>
      <c r="M9" s="287">
        <f>SUM(M4:M8)</f>
        <v>0</v>
      </c>
      <c r="N9" s="164">
        <v>7</v>
      </c>
      <c r="O9" s="287">
        <v>25</v>
      </c>
      <c r="P9" s="164">
        <v>35</v>
      </c>
      <c r="Q9" s="165">
        <v>1385</v>
      </c>
    </row>
    <row r="10" spans="1:17" ht="16.5" thickBot="1" x14ac:dyDescent="0.3">
      <c r="A10" s="286" t="s">
        <v>32</v>
      </c>
      <c r="B10" s="295">
        <f t="shared" ref="B10:Q10" si="0">SUM(B4:B9)</f>
        <v>92</v>
      </c>
      <c r="C10" s="164">
        <f t="shared" si="0"/>
        <v>756</v>
      </c>
      <c r="D10" s="164">
        <f t="shared" si="0"/>
        <v>1036</v>
      </c>
      <c r="E10" s="164">
        <f t="shared" si="0"/>
        <v>48</v>
      </c>
      <c r="F10" s="164">
        <f t="shared" si="0"/>
        <v>234</v>
      </c>
      <c r="G10" s="164">
        <f t="shared" si="0"/>
        <v>256</v>
      </c>
      <c r="H10" s="164">
        <f t="shared" si="0"/>
        <v>170</v>
      </c>
      <c r="I10" s="164">
        <f t="shared" si="0"/>
        <v>14</v>
      </c>
      <c r="J10" s="164">
        <f t="shared" si="0"/>
        <v>20</v>
      </c>
      <c r="K10" s="164">
        <f t="shared" si="0"/>
        <v>2</v>
      </c>
      <c r="L10" s="164">
        <f t="shared" si="0"/>
        <v>8</v>
      </c>
      <c r="M10" s="287">
        <f t="shared" si="0"/>
        <v>0</v>
      </c>
      <c r="N10" s="164">
        <f t="shared" si="0"/>
        <v>14</v>
      </c>
      <c r="O10" s="287">
        <f t="shared" si="0"/>
        <v>50</v>
      </c>
      <c r="P10" s="164">
        <f t="shared" si="0"/>
        <v>70</v>
      </c>
      <c r="Q10" s="165">
        <f t="shared" si="0"/>
        <v>2770</v>
      </c>
    </row>
    <row r="11" spans="1:17" ht="21" customHeight="1" x14ac:dyDescent="0.25">
      <c r="A11" s="57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</row>
    <row r="12" spans="1:17" x14ac:dyDescent="0.25">
      <c r="J12" s="16"/>
      <c r="K12" s="16"/>
      <c r="L12" s="16"/>
      <c r="M12" s="16"/>
      <c r="N12" s="16"/>
      <c r="O12" s="16"/>
      <c r="P12" s="16"/>
      <c r="Q12" s="16"/>
    </row>
  </sheetData>
  <mergeCells count="1">
    <mergeCell ref="A1:Q1"/>
  </mergeCells>
  <pageMargins left="0.75" right="0.75" top="1" bottom="1" header="0.4921259845" footer="0.4921259845"/>
  <pageSetup paperSize="9" scale="78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zoomScaleNormal="100" zoomScaleSheetLayoutView="100" workbookViewId="0">
      <pane xSplit="18840" topLeftCell="H1"/>
      <selection activeCell="E10" sqref="A1:E10"/>
      <selection pane="topRight" activeCell="E4" sqref="E4"/>
    </sheetView>
  </sheetViews>
  <sheetFormatPr defaultRowHeight="15.75" x14ac:dyDescent="0.25"/>
  <cols>
    <col min="1" max="1" width="22.5" customWidth="1"/>
    <col min="2" max="5" width="13.375" customWidth="1"/>
  </cols>
  <sheetData>
    <row r="1" spans="1:10" ht="38.25" customHeight="1" x14ac:dyDescent="0.3">
      <c r="A1" s="519" t="s">
        <v>273</v>
      </c>
      <c r="B1" s="519"/>
      <c r="C1" s="519"/>
      <c r="D1" s="519"/>
      <c r="E1" s="21"/>
      <c r="F1" s="21"/>
      <c r="G1" s="21"/>
      <c r="H1" s="21"/>
    </row>
    <row r="2" spans="1:10" s="290" customFormat="1" ht="19.5" thickBot="1" x14ac:dyDescent="0.35">
      <c r="A2" s="291" t="s">
        <v>279</v>
      </c>
      <c r="B2" s="292"/>
      <c r="C2" s="292"/>
      <c r="D2" s="292"/>
      <c r="E2" s="292"/>
      <c r="F2" s="292"/>
      <c r="G2" s="292"/>
      <c r="H2" s="292"/>
    </row>
    <row r="3" spans="1:10" ht="16.5" thickBot="1" x14ac:dyDescent="0.3">
      <c r="A3" s="113" t="s">
        <v>162</v>
      </c>
      <c r="B3" s="82" t="s">
        <v>191</v>
      </c>
      <c r="C3" s="82" t="s">
        <v>163</v>
      </c>
      <c r="D3" s="110" t="s">
        <v>192</v>
      </c>
      <c r="E3" s="293" t="s">
        <v>219</v>
      </c>
      <c r="F3" s="10"/>
      <c r="G3" s="40"/>
      <c r="H3" s="40"/>
      <c r="J3" s="7"/>
    </row>
    <row r="4" spans="1:10" x14ac:dyDescent="0.25">
      <c r="A4" s="70" t="s">
        <v>280</v>
      </c>
      <c r="B4" s="70">
        <v>0</v>
      </c>
      <c r="C4" s="70">
        <v>0</v>
      </c>
      <c r="D4" s="70">
        <v>0</v>
      </c>
      <c r="E4" s="288">
        <v>0</v>
      </c>
      <c r="F4" s="7"/>
      <c r="G4" s="7"/>
      <c r="H4" s="7"/>
      <c r="J4" s="7"/>
    </row>
    <row r="5" spans="1:10" x14ac:dyDescent="0.25">
      <c r="A5" s="2" t="s">
        <v>282</v>
      </c>
      <c r="B5" s="2">
        <v>0</v>
      </c>
      <c r="C5" s="2">
        <v>0</v>
      </c>
      <c r="D5" s="2">
        <v>0</v>
      </c>
      <c r="E5" s="289">
        <v>0</v>
      </c>
      <c r="F5" s="7"/>
      <c r="G5" s="7"/>
      <c r="H5" s="7"/>
      <c r="J5" s="8"/>
    </row>
    <row r="6" spans="1:10" x14ac:dyDescent="0.25">
      <c r="A6" s="2" t="s">
        <v>284</v>
      </c>
      <c r="B6" s="2">
        <v>0</v>
      </c>
      <c r="C6" s="2">
        <v>0</v>
      </c>
      <c r="D6" s="2">
        <v>0</v>
      </c>
      <c r="E6" s="289">
        <v>0</v>
      </c>
      <c r="F6" s="7"/>
      <c r="G6" s="7"/>
      <c r="H6" s="7"/>
      <c r="J6" s="8"/>
    </row>
    <row r="7" spans="1:10" x14ac:dyDescent="0.25">
      <c r="A7" s="2" t="s">
        <v>286</v>
      </c>
      <c r="B7" s="2">
        <v>0</v>
      </c>
      <c r="C7" s="2">
        <v>0</v>
      </c>
      <c r="D7" s="2">
        <v>1</v>
      </c>
      <c r="E7" s="289">
        <v>0</v>
      </c>
      <c r="F7" s="7"/>
      <c r="G7" s="7"/>
      <c r="H7" s="7"/>
      <c r="J7" s="8"/>
    </row>
    <row r="8" spans="1:10" x14ac:dyDescent="0.25">
      <c r="A8" s="2" t="s">
        <v>288</v>
      </c>
      <c r="B8" s="2">
        <v>0</v>
      </c>
      <c r="C8" s="2">
        <v>8</v>
      </c>
      <c r="D8" s="2">
        <v>178</v>
      </c>
      <c r="E8" s="289">
        <v>0</v>
      </c>
      <c r="F8" s="7"/>
      <c r="G8" s="7"/>
      <c r="H8" s="7"/>
      <c r="J8" s="8"/>
    </row>
    <row r="9" spans="1:10" x14ac:dyDescent="0.25">
      <c r="A9" s="2"/>
      <c r="B9" s="2"/>
      <c r="C9" s="2"/>
      <c r="D9" s="2"/>
      <c r="E9" s="289"/>
      <c r="F9" s="7"/>
      <c r="G9" s="7"/>
      <c r="H9" s="7"/>
      <c r="J9" s="8"/>
    </row>
    <row r="10" spans="1:10" x14ac:dyDescent="0.25">
      <c r="A10" s="49" t="s">
        <v>32</v>
      </c>
      <c r="B10" s="49">
        <f>SUM(B4:B9)</f>
        <v>0</v>
      </c>
      <c r="C10" s="49">
        <f>SUM(C4:C9)</f>
        <v>8</v>
      </c>
      <c r="D10" s="49">
        <f>SUM(D4:D9)</f>
        <v>179</v>
      </c>
      <c r="E10" s="294">
        <f>SUM(E4:E9)</f>
        <v>0</v>
      </c>
      <c r="F10" s="7"/>
      <c r="G10" s="7"/>
      <c r="H10" s="7"/>
      <c r="J10" s="8"/>
    </row>
    <row r="11" spans="1:10" x14ac:dyDescent="0.25">
      <c r="A11" s="7"/>
      <c r="B11" s="7"/>
      <c r="C11" s="7"/>
      <c r="D11" s="7"/>
      <c r="E11" s="7"/>
      <c r="F11" s="7"/>
      <c r="G11" s="7"/>
      <c r="H11" s="7"/>
      <c r="J11" s="8"/>
    </row>
    <row r="12" spans="1:10" x14ac:dyDescent="0.25">
      <c r="B12" s="7"/>
      <c r="C12" s="7"/>
      <c r="D12" s="7"/>
      <c r="E12" s="7"/>
      <c r="F12" s="7"/>
      <c r="G12" s="7"/>
      <c r="H12" s="7"/>
      <c r="J12" s="8"/>
    </row>
    <row r="13" spans="1:10" x14ac:dyDescent="0.25">
      <c r="J13" s="8"/>
    </row>
    <row r="14" spans="1:10" x14ac:dyDescent="0.25">
      <c r="J14" s="8"/>
    </row>
    <row r="15" spans="1:10" x14ac:dyDescent="0.25">
      <c r="J15" s="8"/>
    </row>
    <row r="16" spans="1:10" x14ac:dyDescent="0.25">
      <c r="J16" s="8"/>
    </row>
    <row r="17" spans="10:10" x14ac:dyDescent="0.25">
      <c r="J17" s="8"/>
    </row>
    <row r="18" spans="10:10" x14ac:dyDescent="0.25">
      <c r="J18" s="8"/>
    </row>
    <row r="19" spans="10:10" x14ac:dyDescent="0.25">
      <c r="J19" s="8"/>
    </row>
    <row r="20" spans="10:10" x14ac:dyDescent="0.25">
      <c r="J20" s="8"/>
    </row>
    <row r="21" spans="10:10" x14ac:dyDescent="0.25">
      <c r="J21" s="8"/>
    </row>
    <row r="22" spans="10:10" x14ac:dyDescent="0.25">
      <c r="J22" s="8"/>
    </row>
    <row r="23" spans="10:10" x14ac:dyDescent="0.25">
      <c r="J23" s="8"/>
    </row>
    <row r="24" spans="10:10" x14ac:dyDescent="0.25">
      <c r="J24" s="8"/>
    </row>
    <row r="25" spans="10:10" x14ac:dyDescent="0.25">
      <c r="J25" s="8"/>
    </row>
    <row r="26" spans="10:10" x14ac:dyDescent="0.25">
      <c r="J26" s="8"/>
    </row>
    <row r="27" spans="10:10" x14ac:dyDescent="0.25">
      <c r="J27" s="9"/>
    </row>
    <row r="28" spans="10:10" x14ac:dyDescent="0.25">
      <c r="J28" s="7"/>
    </row>
  </sheetData>
  <mergeCells count="1">
    <mergeCell ref="A1:D1"/>
  </mergeCells>
  <pageMargins left="0.75" right="0.75" top="1" bottom="1" header="0.4921259845" footer="0.492125984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7"/>
  <sheetViews>
    <sheetView view="pageBreakPreview" topLeftCell="A105" zoomScaleNormal="100" zoomScaleSheetLayoutView="100" workbookViewId="0">
      <selection activeCell="C146" sqref="C146"/>
    </sheetView>
  </sheetViews>
  <sheetFormatPr defaultRowHeight="15.75" x14ac:dyDescent="0.25"/>
  <cols>
    <col min="1" max="1" width="36.5" customWidth="1"/>
    <col min="2" max="2" width="29.875" customWidth="1"/>
    <col min="3" max="3" width="40.5" customWidth="1"/>
    <col min="4" max="4" width="12.25" customWidth="1"/>
    <col min="5" max="5" width="15" customWidth="1"/>
  </cols>
  <sheetData>
    <row r="1" spans="1:6" ht="41.25" customHeight="1" x14ac:dyDescent="0.25">
      <c r="A1" s="487" t="s">
        <v>254</v>
      </c>
      <c r="B1" s="487"/>
      <c r="C1" s="487"/>
      <c r="D1" s="487"/>
      <c r="E1" s="487"/>
      <c r="F1" s="487"/>
    </row>
    <row r="2" spans="1:6" ht="16.5" thickBot="1" x14ac:dyDescent="0.3">
      <c r="A2" s="111" t="s">
        <v>164</v>
      </c>
      <c r="C2" s="4"/>
    </row>
    <row r="3" spans="1:6" s="331" customFormat="1" ht="32.25" thickBot="1" x14ac:dyDescent="0.3">
      <c r="A3" s="328" t="s">
        <v>86</v>
      </c>
      <c r="B3" s="329" t="s">
        <v>48</v>
      </c>
      <c r="C3" s="329" t="s">
        <v>165</v>
      </c>
      <c r="D3" s="329" t="s">
        <v>166</v>
      </c>
      <c r="E3" s="329" t="s">
        <v>167</v>
      </c>
      <c r="F3" s="330" t="s">
        <v>168</v>
      </c>
    </row>
    <row r="4" spans="1:6" ht="25.5" customHeight="1" x14ac:dyDescent="0.25">
      <c r="A4" s="317" t="s">
        <v>330</v>
      </c>
      <c r="B4" s="318" t="s">
        <v>296</v>
      </c>
      <c r="C4" s="50" t="s">
        <v>331</v>
      </c>
      <c r="D4" s="56" t="s">
        <v>332</v>
      </c>
      <c r="E4" s="56" t="s">
        <v>333</v>
      </c>
      <c r="F4" s="56" t="s">
        <v>334</v>
      </c>
    </row>
    <row r="5" spans="1:6" ht="23.25" customHeight="1" x14ac:dyDescent="0.25">
      <c r="A5" s="317" t="s">
        <v>330</v>
      </c>
      <c r="B5" s="318" t="s">
        <v>302</v>
      </c>
      <c r="C5" s="50" t="s">
        <v>335</v>
      </c>
      <c r="D5" s="56" t="s">
        <v>336</v>
      </c>
      <c r="E5" s="56" t="s">
        <v>333</v>
      </c>
      <c r="F5" s="56" t="s">
        <v>334</v>
      </c>
    </row>
    <row r="6" spans="1:6" ht="21" customHeight="1" x14ac:dyDescent="0.25">
      <c r="A6" s="317" t="s">
        <v>330</v>
      </c>
      <c r="B6" s="318" t="s">
        <v>295</v>
      </c>
      <c r="C6" s="50" t="s">
        <v>295</v>
      </c>
      <c r="D6" s="56" t="s">
        <v>332</v>
      </c>
      <c r="E6" s="56" t="s">
        <v>333</v>
      </c>
      <c r="F6" s="56" t="s">
        <v>334</v>
      </c>
    </row>
    <row r="7" spans="1:6" ht="21.75" customHeight="1" x14ac:dyDescent="0.25">
      <c r="A7" s="317" t="s">
        <v>330</v>
      </c>
      <c r="B7" s="318" t="s">
        <v>300</v>
      </c>
      <c r="C7" s="50" t="s">
        <v>300</v>
      </c>
      <c r="D7" s="56" t="s">
        <v>332</v>
      </c>
      <c r="E7" s="56" t="s">
        <v>333</v>
      </c>
      <c r="F7" s="56" t="s">
        <v>334</v>
      </c>
    </row>
    <row r="8" spans="1:6" ht="21" customHeight="1" x14ac:dyDescent="0.25">
      <c r="A8" s="317" t="s">
        <v>330</v>
      </c>
      <c r="B8" s="318" t="s">
        <v>322</v>
      </c>
      <c r="C8" s="50" t="s">
        <v>337</v>
      </c>
      <c r="D8" s="56" t="s">
        <v>332</v>
      </c>
      <c r="E8" s="56" t="s">
        <v>333</v>
      </c>
      <c r="F8" s="56" t="s">
        <v>334</v>
      </c>
    </row>
    <row r="9" spans="1:6" ht="18" customHeight="1" x14ac:dyDescent="0.25">
      <c r="A9" s="317" t="s">
        <v>330</v>
      </c>
      <c r="B9" s="318" t="s">
        <v>303</v>
      </c>
      <c r="C9" s="50" t="s">
        <v>338</v>
      </c>
      <c r="D9" s="56" t="s">
        <v>332</v>
      </c>
      <c r="E9" s="56" t="s">
        <v>333</v>
      </c>
      <c r="F9" s="56" t="s">
        <v>334</v>
      </c>
    </row>
    <row r="10" spans="1:6" ht="23.25" customHeight="1" x14ac:dyDescent="0.25">
      <c r="A10" s="317" t="s">
        <v>330</v>
      </c>
      <c r="B10" s="318" t="s">
        <v>308</v>
      </c>
      <c r="C10" s="50" t="s">
        <v>339</v>
      </c>
      <c r="D10" s="56" t="s">
        <v>332</v>
      </c>
      <c r="E10" s="56" t="s">
        <v>333</v>
      </c>
      <c r="F10" s="56" t="s">
        <v>334</v>
      </c>
    </row>
    <row r="11" spans="1:6" ht="22.5" customHeight="1" x14ac:dyDescent="0.25">
      <c r="A11" s="317" t="s">
        <v>330</v>
      </c>
      <c r="B11" s="318" t="s">
        <v>308</v>
      </c>
      <c r="C11" s="50" t="s">
        <v>340</v>
      </c>
      <c r="D11" s="56" t="s">
        <v>332</v>
      </c>
      <c r="E11" s="56" t="s">
        <v>333</v>
      </c>
      <c r="F11" s="56" t="s">
        <v>334</v>
      </c>
    </row>
    <row r="12" spans="1:6" ht="21" customHeight="1" x14ac:dyDescent="0.25">
      <c r="A12" s="317" t="s">
        <v>330</v>
      </c>
      <c r="B12" s="318" t="s">
        <v>308</v>
      </c>
      <c r="C12" s="50" t="s">
        <v>341</v>
      </c>
      <c r="D12" s="56" t="s">
        <v>332</v>
      </c>
      <c r="E12" s="56" t="s">
        <v>333</v>
      </c>
      <c r="F12" s="56" t="s">
        <v>334</v>
      </c>
    </row>
    <row r="13" spans="1:6" ht="18" customHeight="1" x14ac:dyDescent="0.25">
      <c r="A13" s="317" t="s">
        <v>330</v>
      </c>
      <c r="B13" s="318" t="s">
        <v>308</v>
      </c>
      <c r="C13" s="50" t="s">
        <v>342</v>
      </c>
      <c r="D13" s="56" t="s">
        <v>332</v>
      </c>
      <c r="E13" s="56" t="s">
        <v>333</v>
      </c>
      <c r="F13" s="56" t="s">
        <v>334</v>
      </c>
    </row>
    <row r="14" spans="1:6" ht="17.25" customHeight="1" x14ac:dyDescent="0.25">
      <c r="A14" s="317" t="s">
        <v>330</v>
      </c>
      <c r="B14" s="318" t="s">
        <v>308</v>
      </c>
      <c r="C14" s="50" t="s">
        <v>343</v>
      </c>
      <c r="D14" s="56" t="s">
        <v>332</v>
      </c>
      <c r="E14" s="56" t="s">
        <v>333</v>
      </c>
      <c r="F14" s="56" t="s">
        <v>334</v>
      </c>
    </row>
    <row r="15" spans="1:6" ht="18" customHeight="1" x14ac:dyDescent="0.25">
      <c r="A15" s="317" t="s">
        <v>330</v>
      </c>
      <c r="B15" s="318" t="s">
        <v>308</v>
      </c>
      <c r="C15" s="50" t="s">
        <v>344</v>
      </c>
      <c r="D15" s="56" t="s">
        <v>332</v>
      </c>
      <c r="E15" s="56" t="s">
        <v>333</v>
      </c>
      <c r="F15" s="56" t="s">
        <v>334</v>
      </c>
    </row>
    <row r="16" spans="1:6" ht="19.5" customHeight="1" x14ac:dyDescent="0.25">
      <c r="A16" s="317" t="s">
        <v>330</v>
      </c>
      <c r="B16" s="318" t="s">
        <v>308</v>
      </c>
      <c r="C16" s="50" t="s">
        <v>345</v>
      </c>
      <c r="D16" s="56" t="s">
        <v>332</v>
      </c>
      <c r="E16" s="56" t="s">
        <v>333</v>
      </c>
      <c r="F16" s="56" t="s">
        <v>334</v>
      </c>
    </row>
    <row r="17" spans="1:6" ht="27" customHeight="1" x14ac:dyDescent="0.25">
      <c r="A17" s="317" t="s">
        <v>330</v>
      </c>
      <c r="B17" s="318" t="s">
        <v>308</v>
      </c>
      <c r="C17" s="50" t="s">
        <v>346</v>
      </c>
      <c r="D17" s="56" t="s">
        <v>332</v>
      </c>
      <c r="E17" s="56" t="s">
        <v>333</v>
      </c>
      <c r="F17" s="56" t="s">
        <v>334</v>
      </c>
    </row>
    <row r="18" spans="1:6" ht="20.25" customHeight="1" x14ac:dyDescent="0.25">
      <c r="A18" s="318" t="s">
        <v>347</v>
      </c>
      <c r="B18" s="318" t="s">
        <v>312</v>
      </c>
      <c r="C18" s="50" t="s">
        <v>312</v>
      </c>
      <c r="D18" s="56" t="s">
        <v>336</v>
      </c>
      <c r="E18" s="56" t="s">
        <v>333</v>
      </c>
      <c r="F18" s="56" t="s">
        <v>334</v>
      </c>
    </row>
    <row r="19" spans="1:6" ht="16.5" customHeight="1" x14ac:dyDescent="0.25">
      <c r="A19" s="318" t="s">
        <v>347</v>
      </c>
      <c r="B19" s="318" t="s">
        <v>306</v>
      </c>
      <c r="C19" s="50" t="s">
        <v>306</v>
      </c>
      <c r="D19" s="56" t="s">
        <v>332</v>
      </c>
      <c r="E19" s="56" t="s">
        <v>333</v>
      </c>
      <c r="F19" s="56" t="s">
        <v>334</v>
      </c>
    </row>
    <row r="20" spans="1:6" ht="21.75" customHeight="1" x14ac:dyDescent="0.25">
      <c r="A20" s="318" t="s">
        <v>347</v>
      </c>
      <c r="B20" s="318" t="s">
        <v>307</v>
      </c>
      <c r="C20" s="50" t="s">
        <v>307</v>
      </c>
      <c r="D20" s="56" t="s">
        <v>336</v>
      </c>
      <c r="E20" s="56" t="s">
        <v>333</v>
      </c>
      <c r="F20" s="56" t="s">
        <v>334</v>
      </c>
    </row>
    <row r="21" spans="1:6" ht="21.75" customHeight="1" x14ac:dyDescent="0.25">
      <c r="A21" s="318" t="s">
        <v>347</v>
      </c>
      <c r="B21" s="318" t="s">
        <v>313</v>
      </c>
      <c r="C21" s="50" t="s">
        <v>348</v>
      </c>
      <c r="D21" s="56" t="s">
        <v>336</v>
      </c>
      <c r="E21" s="56" t="s">
        <v>333</v>
      </c>
      <c r="F21" s="56" t="s">
        <v>334</v>
      </c>
    </row>
    <row r="22" spans="1:6" ht="21.75" customHeight="1" x14ac:dyDescent="0.25">
      <c r="A22" s="318" t="s">
        <v>349</v>
      </c>
      <c r="B22" s="318" t="s">
        <v>298</v>
      </c>
      <c r="C22" s="50" t="s">
        <v>350</v>
      </c>
      <c r="D22" s="56" t="s">
        <v>332</v>
      </c>
      <c r="E22" s="56" t="s">
        <v>351</v>
      </c>
      <c r="F22" s="56" t="s">
        <v>334</v>
      </c>
    </row>
    <row r="23" spans="1:6" ht="21" customHeight="1" x14ac:dyDescent="0.25">
      <c r="A23" s="318" t="s">
        <v>349</v>
      </c>
      <c r="B23" s="318" t="s">
        <v>297</v>
      </c>
      <c r="C23" s="50" t="s">
        <v>352</v>
      </c>
      <c r="D23" s="56" t="s">
        <v>332</v>
      </c>
      <c r="E23" s="56" t="s">
        <v>353</v>
      </c>
      <c r="F23" s="56" t="s">
        <v>334</v>
      </c>
    </row>
    <row r="24" spans="1:6" ht="16.5" customHeight="1" x14ac:dyDescent="0.25">
      <c r="A24" s="318" t="s">
        <v>349</v>
      </c>
      <c r="B24" s="318" t="s">
        <v>297</v>
      </c>
      <c r="C24" s="50" t="s">
        <v>352</v>
      </c>
      <c r="D24" s="56" t="s">
        <v>332</v>
      </c>
      <c r="E24" s="56" t="s">
        <v>354</v>
      </c>
      <c r="F24" s="56" t="s">
        <v>334</v>
      </c>
    </row>
    <row r="25" spans="1:6" ht="17.25" customHeight="1" x14ac:dyDescent="0.25">
      <c r="A25" s="318" t="s">
        <v>349</v>
      </c>
      <c r="B25" s="318" t="s">
        <v>298</v>
      </c>
      <c r="C25" s="50" t="s">
        <v>355</v>
      </c>
      <c r="D25" s="56" t="s">
        <v>332</v>
      </c>
      <c r="E25" s="56" t="s">
        <v>333</v>
      </c>
      <c r="F25" s="56" t="s">
        <v>334</v>
      </c>
    </row>
    <row r="26" spans="1:6" ht="31.5" customHeight="1" x14ac:dyDescent="0.25">
      <c r="A26" s="318" t="s">
        <v>349</v>
      </c>
      <c r="B26" s="318" t="s">
        <v>308</v>
      </c>
      <c r="C26" s="50" t="s">
        <v>356</v>
      </c>
      <c r="D26" s="56" t="s">
        <v>332</v>
      </c>
      <c r="E26" s="56" t="s">
        <v>357</v>
      </c>
      <c r="F26" s="56" t="s">
        <v>334</v>
      </c>
    </row>
    <row r="27" spans="1:6" ht="30" customHeight="1" x14ac:dyDescent="0.25">
      <c r="A27" s="318" t="s">
        <v>349</v>
      </c>
      <c r="B27" s="318" t="s">
        <v>298</v>
      </c>
      <c r="C27" s="50" t="s">
        <v>358</v>
      </c>
      <c r="D27" s="56" t="s">
        <v>332</v>
      </c>
      <c r="E27" s="56" t="s">
        <v>357</v>
      </c>
      <c r="F27" s="56" t="s">
        <v>334</v>
      </c>
    </row>
    <row r="28" spans="1:6" ht="35.25" customHeight="1" x14ac:dyDescent="0.25">
      <c r="A28" s="318" t="s">
        <v>349</v>
      </c>
      <c r="B28" s="319" t="s">
        <v>308</v>
      </c>
      <c r="C28" s="320" t="s">
        <v>359</v>
      </c>
      <c r="D28" s="280" t="s">
        <v>332</v>
      </c>
      <c r="E28" s="56" t="s">
        <v>357</v>
      </c>
      <c r="F28" s="56" t="s">
        <v>334</v>
      </c>
    </row>
    <row r="29" spans="1:6" x14ac:dyDescent="0.25">
      <c r="A29" s="318" t="s">
        <v>360</v>
      </c>
      <c r="B29" s="319" t="s">
        <v>298</v>
      </c>
      <c r="C29" s="321" t="s">
        <v>361</v>
      </c>
      <c r="D29" s="280" t="s">
        <v>336</v>
      </c>
      <c r="E29" s="56" t="s">
        <v>362</v>
      </c>
      <c r="F29" s="56" t="s">
        <v>363</v>
      </c>
    </row>
    <row r="30" spans="1:6" ht="19.5" customHeight="1" x14ac:dyDescent="0.25">
      <c r="A30" s="318" t="s">
        <v>360</v>
      </c>
      <c r="B30" s="319" t="s">
        <v>299</v>
      </c>
      <c r="C30" s="320" t="s">
        <v>364</v>
      </c>
      <c r="D30" s="280" t="s">
        <v>336</v>
      </c>
      <c r="E30" s="280" t="s">
        <v>333</v>
      </c>
      <c r="F30" s="56" t="s">
        <v>363</v>
      </c>
    </row>
    <row r="31" spans="1:6" x14ac:dyDescent="0.25">
      <c r="A31" s="318" t="s">
        <v>360</v>
      </c>
      <c r="B31" s="319" t="s">
        <v>301</v>
      </c>
      <c r="C31" s="322" t="s">
        <v>365</v>
      </c>
      <c r="D31" s="280" t="s">
        <v>332</v>
      </c>
      <c r="E31" s="280" t="s">
        <v>333</v>
      </c>
      <c r="F31" s="56" t="s">
        <v>363</v>
      </c>
    </row>
    <row r="32" spans="1:6" ht="19.5" customHeight="1" x14ac:dyDescent="0.25">
      <c r="A32" s="318" t="s">
        <v>360</v>
      </c>
      <c r="B32" s="319" t="s">
        <v>298</v>
      </c>
      <c r="C32" s="322" t="s">
        <v>366</v>
      </c>
      <c r="D32" s="280" t="s">
        <v>336</v>
      </c>
      <c r="E32" s="280" t="s">
        <v>333</v>
      </c>
      <c r="F32" s="56" t="s">
        <v>363</v>
      </c>
    </row>
    <row r="33" spans="1:6" x14ac:dyDescent="0.25">
      <c r="A33" s="318" t="s">
        <v>360</v>
      </c>
      <c r="B33" s="322" t="s">
        <v>299</v>
      </c>
      <c r="C33" s="322" t="s">
        <v>367</v>
      </c>
      <c r="D33" s="280" t="s">
        <v>332</v>
      </c>
      <c r="E33" s="280" t="s">
        <v>333</v>
      </c>
      <c r="F33" s="56" t="s">
        <v>363</v>
      </c>
    </row>
    <row r="34" spans="1:6" x14ac:dyDescent="0.25">
      <c r="A34" s="318" t="s">
        <v>360</v>
      </c>
      <c r="B34" s="322" t="s">
        <v>301</v>
      </c>
      <c r="C34" s="322" t="s">
        <v>368</v>
      </c>
      <c r="D34" s="280" t="s">
        <v>336</v>
      </c>
      <c r="E34" s="280" t="s">
        <v>333</v>
      </c>
      <c r="F34" s="56" t="s">
        <v>363</v>
      </c>
    </row>
    <row r="35" spans="1:6" x14ac:dyDescent="0.25">
      <c r="A35" s="318" t="s">
        <v>360</v>
      </c>
      <c r="B35" s="322" t="s">
        <v>299</v>
      </c>
      <c r="C35" s="322" t="s">
        <v>299</v>
      </c>
      <c r="D35" s="280" t="s">
        <v>332</v>
      </c>
      <c r="E35" s="280" t="s">
        <v>333</v>
      </c>
      <c r="F35" s="56" t="s">
        <v>363</v>
      </c>
    </row>
    <row r="36" spans="1:6" x14ac:dyDescent="0.25">
      <c r="A36" s="318" t="s">
        <v>360</v>
      </c>
      <c r="B36" s="322" t="s">
        <v>301</v>
      </c>
      <c r="C36" s="322" t="s">
        <v>369</v>
      </c>
      <c r="D36" s="280" t="s">
        <v>336</v>
      </c>
      <c r="E36" s="280" t="s">
        <v>333</v>
      </c>
      <c r="F36" s="56" t="s">
        <v>363</v>
      </c>
    </row>
    <row r="37" spans="1:6" x14ac:dyDescent="0.25">
      <c r="A37" s="318" t="s">
        <v>360</v>
      </c>
      <c r="B37" s="319" t="s">
        <v>309</v>
      </c>
      <c r="C37" s="322" t="s">
        <v>370</v>
      </c>
      <c r="D37" s="280" t="s">
        <v>336</v>
      </c>
      <c r="E37" s="280" t="s">
        <v>333</v>
      </c>
      <c r="F37" s="56" t="s">
        <v>363</v>
      </c>
    </row>
    <row r="38" spans="1:6" ht="16.5" customHeight="1" x14ac:dyDescent="0.25">
      <c r="A38" s="318" t="s">
        <v>360</v>
      </c>
      <c r="B38" s="319" t="s">
        <v>304</v>
      </c>
      <c r="C38" s="322" t="s">
        <v>371</v>
      </c>
      <c r="D38" s="280" t="s">
        <v>336</v>
      </c>
      <c r="E38" s="280" t="s">
        <v>333</v>
      </c>
      <c r="F38" s="56" t="s">
        <v>334</v>
      </c>
    </row>
    <row r="39" spans="1:6" ht="15.75" customHeight="1" x14ac:dyDescent="0.25">
      <c r="A39" s="318" t="s">
        <v>360</v>
      </c>
      <c r="B39" s="319" t="s">
        <v>301</v>
      </c>
      <c r="C39" s="322" t="s">
        <v>372</v>
      </c>
      <c r="D39" s="280" t="s">
        <v>332</v>
      </c>
      <c r="E39" s="280" t="s">
        <v>333</v>
      </c>
      <c r="F39" s="56" t="s">
        <v>334</v>
      </c>
    </row>
    <row r="40" spans="1:6" x14ac:dyDescent="0.25">
      <c r="A40" s="318" t="s">
        <v>360</v>
      </c>
      <c r="B40" s="319" t="s">
        <v>305</v>
      </c>
      <c r="C40" s="322" t="s">
        <v>373</v>
      </c>
      <c r="D40" s="280" t="s">
        <v>336</v>
      </c>
      <c r="E40" s="280" t="s">
        <v>333</v>
      </c>
      <c r="F40" s="56" t="s">
        <v>334</v>
      </c>
    </row>
    <row r="41" spans="1:6" ht="18" customHeight="1" x14ac:dyDescent="0.25">
      <c r="A41" s="318" t="s">
        <v>360</v>
      </c>
      <c r="B41" s="319" t="s">
        <v>309</v>
      </c>
      <c r="C41" s="319" t="s">
        <v>374</v>
      </c>
      <c r="D41" s="280" t="s">
        <v>336</v>
      </c>
      <c r="E41" s="280" t="s">
        <v>333</v>
      </c>
      <c r="F41" s="56" t="s">
        <v>334</v>
      </c>
    </row>
    <row r="42" spans="1:6" ht="22.5" customHeight="1" x14ac:dyDescent="0.25">
      <c r="A42" s="318" t="s">
        <v>360</v>
      </c>
      <c r="B42" s="319" t="s">
        <v>298</v>
      </c>
      <c r="C42" s="319" t="s">
        <v>375</v>
      </c>
      <c r="D42" s="280" t="s">
        <v>332</v>
      </c>
      <c r="E42" s="280" t="s">
        <v>376</v>
      </c>
      <c r="F42" s="56" t="s">
        <v>334</v>
      </c>
    </row>
    <row r="43" spans="1:6" ht="19.5" customHeight="1" x14ac:dyDescent="0.25">
      <c r="A43" s="318" t="s">
        <v>360</v>
      </c>
      <c r="B43" s="319" t="s">
        <v>304</v>
      </c>
      <c r="C43" s="319" t="s">
        <v>377</v>
      </c>
      <c r="D43" s="280" t="s">
        <v>336</v>
      </c>
      <c r="E43" s="280" t="s">
        <v>333</v>
      </c>
      <c r="F43" s="56" t="s">
        <v>334</v>
      </c>
    </row>
    <row r="44" spans="1:6" ht="18" customHeight="1" x14ac:dyDescent="0.25">
      <c r="A44" s="318" t="s">
        <v>360</v>
      </c>
      <c r="B44" s="322" t="s">
        <v>378</v>
      </c>
      <c r="C44" s="319" t="s">
        <v>379</v>
      </c>
      <c r="D44" s="280" t="s">
        <v>332</v>
      </c>
      <c r="E44" s="280" t="s">
        <v>333</v>
      </c>
      <c r="F44" s="56" t="s">
        <v>334</v>
      </c>
    </row>
    <row r="45" spans="1:6" ht="17.25" customHeight="1" x14ac:dyDescent="0.25">
      <c r="A45" s="318" t="s">
        <v>360</v>
      </c>
      <c r="B45" s="322" t="s">
        <v>380</v>
      </c>
      <c r="C45" s="322" t="s">
        <v>381</v>
      </c>
      <c r="D45" s="280" t="s">
        <v>332</v>
      </c>
      <c r="E45" s="280" t="s">
        <v>333</v>
      </c>
      <c r="F45" s="56" t="s">
        <v>334</v>
      </c>
    </row>
    <row r="46" spans="1:6" ht="31.5" customHeight="1" x14ac:dyDescent="0.25">
      <c r="A46" s="318" t="s">
        <v>360</v>
      </c>
      <c r="B46" s="322" t="s">
        <v>382</v>
      </c>
      <c r="C46" s="322" t="s">
        <v>383</v>
      </c>
      <c r="D46" s="280" t="s">
        <v>332</v>
      </c>
      <c r="E46" s="280" t="s">
        <v>333</v>
      </c>
      <c r="F46" s="56" t="s">
        <v>334</v>
      </c>
    </row>
    <row r="47" spans="1:6" ht="31.5" customHeight="1" x14ac:dyDescent="0.25">
      <c r="A47" s="318" t="s">
        <v>360</v>
      </c>
      <c r="B47" s="322" t="s">
        <v>384</v>
      </c>
      <c r="C47" s="322" t="s">
        <v>385</v>
      </c>
      <c r="D47" s="280" t="s">
        <v>332</v>
      </c>
      <c r="E47" s="280" t="s">
        <v>362</v>
      </c>
      <c r="F47" s="56" t="s">
        <v>334</v>
      </c>
    </row>
    <row r="48" spans="1:6" ht="30" customHeight="1" x14ac:dyDescent="0.25">
      <c r="A48" s="318" t="s">
        <v>360</v>
      </c>
      <c r="B48" s="322" t="s">
        <v>384</v>
      </c>
      <c r="C48" s="322" t="s">
        <v>386</v>
      </c>
      <c r="D48" s="280" t="s">
        <v>332</v>
      </c>
      <c r="E48" s="280" t="s">
        <v>387</v>
      </c>
      <c r="F48" s="56" t="s">
        <v>334</v>
      </c>
    </row>
    <row r="49" spans="1:6" ht="28.5" customHeight="1" x14ac:dyDescent="0.25">
      <c r="A49" s="318" t="s">
        <v>360</v>
      </c>
      <c r="B49" s="322" t="s">
        <v>384</v>
      </c>
      <c r="C49" s="322" t="s">
        <v>388</v>
      </c>
      <c r="D49" s="280" t="s">
        <v>332</v>
      </c>
      <c r="E49" s="280" t="s">
        <v>389</v>
      </c>
      <c r="F49" s="56" t="s">
        <v>334</v>
      </c>
    </row>
    <row r="50" spans="1:6" ht="28.5" customHeight="1" x14ac:dyDescent="0.25">
      <c r="A50" s="318" t="s">
        <v>360</v>
      </c>
      <c r="B50" s="322" t="s">
        <v>384</v>
      </c>
      <c r="C50" s="322" t="s">
        <v>390</v>
      </c>
      <c r="D50" s="280" t="s">
        <v>332</v>
      </c>
      <c r="E50" s="280" t="s">
        <v>333</v>
      </c>
      <c r="F50" s="56" t="s">
        <v>334</v>
      </c>
    </row>
    <row r="51" spans="1:6" ht="33" customHeight="1" x14ac:dyDescent="0.25">
      <c r="A51" s="318" t="s">
        <v>360</v>
      </c>
      <c r="B51" s="322" t="s">
        <v>384</v>
      </c>
      <c r="C51" s="322" t="s">
        <v>391</v>
      </c>
      <c r="D51" s="280" t="s">
        <v>332</v>
      </c>
      <c r="E51" s="280" t="s">
        <v>392</v>
      </c>
      <c r="F51" s="56" t="s">
        <v>334</v>
      </c>
    </row>
    <row r="52" spans="1:6" ht="28.5" customHeight="1" x14ac:dyDescent="0.25">
      <c r="A52" s="318" t="s">
        <v>360</v>
      </c>
      <c r="B52" s="319" t="s">
        <v>308</v>
      </c>
      <c r="C52" s="319" t="s">
        <v>393</v>
      </c>
      <c r="D52" s="280" t="s">
        <v>332</v>
      </c>
      <c r="E52" s="280" t="s">
        <v>362</v>
      </c>
      <c r="F52" s="280" t="s">
        <v>334</v>
      </c>
    </row>
    <row r="53" spans="1:6" ht="33.75" customHeight="1" x14ac:dyDescent="0.25">
      <c r="A53" s="318" t="s">
        <v>360</v>
      </c>
      <c r="B53" s="319" t="s">
        <v>308</v>
      </c>
      <c r="C53" s="319" t="s">
        <v>394</v>
      </c>
      <c r="D53" s="280" t="s">
        <v>332</v>
      </c>
      <c r="E53" s="280" t="s">
        <v>387</v>
      </c>
      <c r="F53" s="280" t="s">
        <v>334</v>
      </c>
    </row>
    <row r="54" spans="1:6" ht="21.75" customHeight="1" x14ac:dyDescent="0.25">
      <c r="A54" s="318" t="s">
        <v>360</v>
      </c>
      <c r="B54" s="319" t="s">
        <v>308</v>
      </c>
      <c r="C54" s="319" t="s">
        <v>395</v>
      </c>
      <c r="D54" s="280" t="s">
        <v>332</v>
      </c>
      <c r="E54" s="280" t="s">
        <v>389</v>
      </c>
      <c r="F54" s="280" t="s">
        <v>334</v>
      </c>
    </row>
    <row r="55" spans="1:6" ht="32.25" customHeight="1" x14ac:dyDescent="0.25">
      <c r="A55" s="318" t="s">
        <v>360</v>
      </c>
      <c r="B55" s="319" t="s">
        <v>308</v>
      </c>
      <c r="C55" s="322" t="s">
        <v>396</v>
      </c>
      <c r="D55" s="280" t="s">
        <v>332</v>
      </c>
      <c r="E55" s="280" t="s">
        <v>397</v>
      </c>
      <c r="F55" s="280" t="s">
        <v>334</v>
      </c>
    </row>
    <row r="56" spans="1:6" ht="21" customHeight="1" x14ac:dyDescent="0.25">
      <c r="A56" s="318" t="s">
        <v>360</v>
      </c>
      <c r="B56" s="319" t="s">
        <v>308</v>
      </c>
      <c r="C56" s="322" t="s">
        <v>398</v>
      </c>
      <c r="D56" s="280" t="s">
        <v>332</v>
      </c>
      <c r="E56" s="280" t="s">
        <v>333</v>
      </c>
      <c r="F56" s="280" t="s">
        <v>334</v>
      </c>
    </row>
    <row r="57" spans="1:6" ht="21" customHeight="1" x14ac:dyDescent="0.25">
      <c r="A57" s="318" t="s">
        <v>360</v>
      </c>
      <c r="B57" s="319" t="s">
        <v>308</v>
      </c>
      <c r="C57" s="322" t="s">
        <v>399</v>
      </c>
      <c r="D57" s="280" t="s">
        <v>336</v>
      </c>
      <c r="E57" s="280" t="s">
        <v>333</v>
      </c>
      <c r="F57" s="280" t="s">
        <v>334</v>
      </c>
    </row>
    <row r="58" spans="1:6" ht="20.25" customHeight="1" x14ac:dyDescent="0.25">
      <c r="A58" s="318" t="s">
        <v>360</v>
      </c>
      <c r="B58" s="319" t="s">
        <v>308</v>
      </c>
      <c r="C58" s="322" t="s">
        <v>400</v>
      </c>
      <c r="D58" s="280" t="s">
        <v>336</v>
      </c>
      <c r="E58" s="280" t="s">
        <v>333</v>
      </c>
      <c r="F58" s="280" t="s">
        <v>334</v>
      </c>
    </row>
    <row r="59" spans="1:6" ht="20.25" customHeight="1" x14ac:dyDescent="0.25">
      <c r="A59" s="318" t="s">
        <v>360</v>
      </c>
      <c r="B59" s="319" t="s">
        <v>308</v>
      </c>
      <c r="C59" s="319" t="s">
        <v>401</v>
      </c>
      <c r="D59" s="280" t="s">
        <v>332</v>
      </c>
      <c r="E59" s="280" t="s">
        <v>333</v>
      </c>
      <c r="F59" s="280" t="s">
        <v>334</v>
      </c>
    </row>
    <row r="60" spans="1:6" ht="28.5" customHeight="1" x14ac:dyDescent="0.25">
      <c r="A60" s="318" t="s">
        <v>360</v>
      </c>
      <c r="B60" s="319" t="s">
        <v>308</v>
      </c>
      <c r="C60" s="319" t="s">
        <v>402</v>
      </c>
      <c r="D60" s="280" t="s">
        <v>336</v>
      </c>
      <c r="E60" s="280" t="s">
        <v>333</v>
      </c>
      <c r="F60" s="280" t="s">
        <v>334</v>
      </c>
    </row>
    <row r="61" spans="1:6" ht="21" customHeight="1" x14ac:dyDescent="0.25">
      <c r="A61" s="318" t="s">
        <v>360</v>
      </c>
      <c r="B61" s="319" t="s">
        <v>308</v>
      </c>
      <c r="C61" s="319" t="s">
        <v>403</v>
      </c>
      <c r="D61" s="280" t="s">
        <v>336</v>
      </c>
      <c r="E61" s="280" t="s">
        <v>333</v>
      </c>
      <c r="F61" s="280" t="s">
        <v>334</v>
      </c>
    </row>
    <row r="62" spans="1:6" ht="21" customHeight="1" x14ac:dyDescent="0.25">
      <c r="A62" s="318" t="s">
        <v>404</v>
      </c>
      <c r="B62" s="319" t="s">
        <v>308</v>
      </c>
      <c r="C62" s="321" t="s">
        <v>405</v>
      </c>
      <c r="D62" s="280" t="s">
        <v>336</v>
      </c>
      <c r="E62" s="280" t="s">
        <v>333</v>
      </c>
      <c r="F62" s="280" t="s">
        <v>363</v>
      </c>
    </row>
    <row r="63" spans="1:6" ht="22.5" customHeight="1" x14ac:dyDescent="0.25">
      <c r="A63" s="318" t="s">
        <v>404</v>
      </c>
      <c r="B63" s="319" t="s">
        <v>308</v>
      </c>
      <c r="C63" s="320" t="s">
        <v>406</v>
      </c>
      <c r="D63" s="280" t="s">
        <v>336</v>
      </c>
      <c r="E63" s="280" t="s">
        <v>333</v>
      </c>
      <c r="F63" s="280" t="s">
        <v>363</v>
      </c>
    </row>
    <row r="64" spans="1:6" ht="31.5" customHeight="1" x14ac:dyDescent="0.25">
      <c r="A64" s="318" t="s">
        <v>404</v>
      </c>
      <c r="B64" s="319" t="s">
        <v>308</v>
      </c>
      <c r="C64" s="320" t="s">
        <v>407</v>
      </c>
      <c r="D64" s="280" t="s">
        <v>336</v>
      </c>
      <c r="E64" s="280" t="s">
        <v>333</v>
      </c>
      <c r="F64" s="280" t="s">
        <v>363</v>
      </c>
    </row>
    <row r="65" spans="1:6" ht="19.5" customHeight="1" x14ac:dyDescent="0.25">
      <c r="A65" s="318" t="s">
        <v>404</v>
      </c>
      <c r="B65" s="319" t="s">
        <v>311</v>
      </c>
      <c r="C65" s="319" t="s">
        <v>408</v>
      </c>
      <c r="D65" s="280" t="s">
        <v>332</v>
      </c>
      <c r="E65" s="280" t="s">
        <v>333</v>
      </c>
      <c r="F65" s="280" t="s">
        <v>363</v>
      </c>
    </row>
    <row r="66" spans="1:6" ht="21" customHeight="1" x14ac:dyDescent="0.25">
      <c r="A66" s="318" t="s">
        <v>404</v>
      </c>
      <c r="B66" s="319" t="s">
        <v>308</v>
      </c>
      <c r="C66" s="319" t="s">
        <v>409</v>
      </c>
      <c r="D66" s="280" t="s">
        <v>336</v>
      </c>
      <c r="E66" s="280" t="s">
        <v>333</v>
      </c>
      <c r="F66" s="280" t="s">
        <v>363</v>
      </c>
    </row>
    <row r="67" spans="1:6" ht="20.25" customHeight="1" x14ac:dyDescent="0.25">
      <c r="A67" s="318" t="s">
        <v>404</v>
      </c>
      <c r="B67" s="319" t="s">
        <v>308</v>
      </c>
      <c r="C67" s="319" t="s">
        <v>410</v>
      </c>
      <c r="D67" s="280" t="s">
        <v>332</v>
      </c>
      <c r="E67" s="280" t="s">
        <v>333</v>
      </c>
      <c r="F67" s="280" t="s">
        <v>363</v>
      </c>
    </row>
    <row r="68" spans="1:6" ht="24" customHeight="1" x14ac:dyDescent="0.25">
      <c r="A68" s="318" t="s">
        <v>404</v>
      </c>
      <c r="B68" s="319" t="s">
        <v>308</v>
      </c>
      <c r="C68" s="319" t="s">
        <v>411</v>
      </c>
      <c r="D68" s="280" t="s">
        <v>336</v>
      </c>
      <c r="E68" s="280" t="s">
        <v>333</v>
      </c>
      <c r="F68" s="280" t="s">
        <v>363</v>
      </c>
    </row>
    <row r="69" spans="1:6" ht="22.5" customHeight="1" x14ac:dyDescent="0.25">
      <c r="A69" s="318" t="s">
        <v>404</v>
      </c>
      <c r="B69" s="319" t="s">
        <v>308</v>
      </c>
      <c r="C69" s="319" t="s">
        <v>412</v>
      </c>
      <c r="D69" s="280" t="s">
        <v>332</v>
      </c>
      <c r="E69" s="280" t="s">
        <v>333</v>
      </c>
      <c r="F69" s="280" t="s">
        <v>363</v>
      </c>
    </row>
    <row r="70" spans="1:6" ht="21" customHeight="1" x14ac:dyDescent="0.25">
      <c r="A70" s="318" t="s">
        <v>404</v>
      </c>
      <c r="B70" s="319" t="s">
        <v>308</v>
      </c>
      <c r="C70" s="319" t="s">
        <v>413</v>
      </c>
      <c r="D70" s="280" t="s">
        <v>332</v>
      </c>
      <c r="E70" s="280" t="s">
        <v>333</v>
      </c>
      <c r="F70" s="280" t="s">
        <v>363</v>
      </c>
    </row>
    <row r="71" spans="1:6" ht="23.25" customHeight="1" x14ac:dyDescent="0.25">
      <c r="A71" s="318" t="s">
        <v>404</v>
      </c>
      <c r="B71" s="319" t="s">
        <v>308</v>
      </c>
      <c r="C71" s="319" t="s">
        <v>414</v>
      </c>
      <c r="D71" s="280" t="s">
        <v>332</v>
      </c>
      <c r="E71" s="280" t="s">
        <v>333</v>
      </c>
      <c r="F71" s="280" t="s">
        <v>363</v>
      </c>
    </row>
    <row r="72" spans="1:6" ht="26.25" customHeight="1" x14ac:dyDescent="0.25">
      <c r="A72" s="318" t="s">
        <v>404</v>
      </c>
      <c r="B72" s="319" t="s">
        <v>308</v>
      </c>
      <c r="C72" s="319" t="s">
        <v>415</v>
      </c>
      <c r="D72" s="280" t="s">
        <v>332</v>
      </c>
      <c r="E72" s="280" t="s">
        <v>333</v>
      </c>
      <c r="F72" s="280" t="s">
        <v>363</v>
      </c>
    </row>
    <row r="73" spans="1:6" ht="21.75" customHeight="1" x14ac:dyDescent="0.25">
      <c r="A73" s="318" t="s">
        <v>404</v>
      </c>
      <c r="B73" s="319" t="s">
        <v>308</v>
      </c>
      <c r="C73" s="319" t="s">
        <v>416</v>
      </c>
      <c r="D73" s="280" t="s">
        <v>332</v>
      </c>
      <c r="E73" s="280" t="s">
        <v>333</v>
      </c>
      <c r="F73" s="280" t="s">
        <v>363</v>
      </c>
    </row>
    <row r="74" spans="1:6" ht="24.75" customHeight="1" x14ac:dyDescent="0.25">
      <c r="A74" s="318" t="s">
        <v>404</v>
      </c>
      <c r="B74" s="319" t="s">
        <v>308</v>
      </c>
      <c r="C74" s="319" t="s">
        <v>417</v>
      </c>
      <c r="D74" s="280" t="s">
        <v>332</v>
      </c>
      <c r="E74" s="280" t="s">
        <v>333</v>
      </c>
      <c r="F74" s="280" t="s">
        <v>363</v>
      </c>
    </row>
    <row r="75" spans="1:6" ht="31.5" customHeight="1" x14ac:dyDescent="0.25">
      <c r="A75" s="318" t="s">
        <v>404</v>
      </c>
      <c r="B75" s="319" t="s">
        <v>308</v>
      </c>
      <c r="C75" s="319" t="s">
        <v>393</v>
      </c>
      <c r="D75" s="280" t="s">
        <v>332</v>
      </c>
      <c r="E75" s="280" t="s">
        <v>333</v>
      </c>
      <c r="F75" s="280" t="s">
        <v>363</v>
      </c>
    </row>
    <row r="76" spans="1:6" x14ac:dyDescent="0.25">
      <c r="A76" s="318" t="s">
        <v>404</v>
      </c>
      <c r="B76" s="319" t="s">
        <v>308</v>
      </c>
      <c r="C76" s="322" t="s">
        <v>418</v>
      </c>
      <c r="D76" s="280" t="s">
        <v>332</v>
      </c>
      <c r="E76" s="280" t="s">
        <v>333</v>
      </c>
      <c r="F76" s="280" t="s">
        <v>363</v>
      </c>
    </row>
    <row r="77" spans="1:6" x14ac:dyDescent="0.25">
      <c r="C77" s="4"/>
    </row>
    <row r="78" spans="1:6" ht="16.5" thickBot="1" x14ac:dyDescent="0.3">
      <c r="A78" s="111" t="s">
        <v>169</v>
      </c>
      <c r="C78" s="4"/>
    </row>
    <row r="79" spans="1:6" s="331" customFormat="1" ht="32.25" thickBot="1" x14ac:dyDescent="0.3">
      <c r="A79" s="328" t="s">
        <v>86</v>
      </c>
      <c r="B79" s="329" t="s">
        <v>48</v>
      </c>
      <c r="C79" s="329" t="s">
        <v>165</v>
      </c>
      <c r="D79" s="329" t="s">
        <v>166</v>
      </c>
      <c r="E79" s="329" t="s">
        <v>167</v>
      </c>
      <c r="F79" s="330" t="s">
        <v>168</v>
      </c>
    </row>
    <row r="80" spans="1:6" ht="22.5" customHeight="1" x14ac:dyDescent="0.25">
      <c r="A80" s="323" t="s">
        <v>330</v>
      </c>
      <c r="B80" s="324" t="s">
        <v>302</v>
      </c>
      <c r="C80" s="324" t="s">
        <v>335</v>
      </c>
      <c r="D80" s="56" t="s">
        <v>336</v>
      </c>
      <c r="E80" s="56" t="s">
        <v>333</v>
      </c>
      <c r="F80" s="56" t="s">
        <v>419</v>
      </c>
    </row>
    <row r="81" spans="1:6" ht="24" customHeight="1" x14ac:dyDescent="0.25">
      <c r="A81" s="323" t="s">
        <v>330</v>
      </c>
      <c r="B81" s="325" t="s">
        <v>295</v>
      </c>
      <c r="C81" s="325" t="s">
        <v>295</v>
      </c>
      <c r="D81" s="280" t="s">
        <v>332</v>
      </c>
      <c r="E81" s="280" t="s">
        <v>333</v>
      </c>
      <c r="F81" s="280" t="s">
        <v>419</v>
      </c>
    </row>
    <row r="82" spans="1:6" ht="22.5" customHeight="1" x14ac:dyDescent="0.25">
      <c r="A82" s="323" t="s">
        <v>330</v>
      </c>
      <c r="B82" s="325" t="s">
        <v>296</v>
      </c>
      <c r="C82" s="325" t="s">
        <v>420</v>
      </c>
      <c r="D82" s="280" t="s">
        <v>332</v>
      </c>
      <c r="E82" s="280" t="s">
        <v>333</v>
      </c>
      <c r="F82" s="280" t="s">
        <v>419</v>
      </c>
    </row>
    <row r="83" spans="1:6" ht="23.25" customHeight="1" x14ac:dyDescent="0.25">
      <c r="A83" s="323" t="s">
        <v>330</v>
      </c>
      <c r="B83" s="326" t="s">
        <v>300</v>
      </c>
      <c r="C83" s="325" t="s">
        <v>421</v>
      </c>
      <c r="D83" s="280" t="s">
        <v>332</v>
      </c>
      <c r="E83" s="280" t="s">
        <v>333</v>
      </c>
      <c r="F83" s="280" t="s">
        <v>419</v>
      </c>
    </row>
    <row r="84" spans="1:6" ht="23.25" customHeight="1" x14ac:dyDescent="0.25">
      <c r="A84" s="323" t="s">
        <v>330</v>
      </c>
      <c r="B84" s="318" t="s">
        <v>322</v>
      </c>
      <c r="C84" s="318" t="s">
        <v>337</v>
      </c>
      <c r="D84" s="280" t="s">
        <v>332</v>
      </c>
      <c r="E84" s="280" t="s">
        <v>333</v>
      </c>
      <c r="F84" s="280" t="s">
        <v>419</v>
      </c>
    </row>
    <row r="85" spans="1:6" ht="32.25" customHeight="1" x14ac:dyDescent="0.25">
      <c r="A85" s="323" t="s">
        <v>330</v>
      </c>
      <c r="B85" s="318" t="s">
        <v>303</v>
      </c>
      <c r="C85" s="318" t="s">
        <v>338</v>
      </c>
      <c r="D85" s="56" t="s">
        <v>332</v>
      </c>
      <c r="E85" s="56" t="s">
        <v>333</v>
      </c>
      <c r="F85" s="280" t="s">
        <v>419</v>
      </c>
    </row>
    <row r="86" spans="1:6" ht="18.75" customHeight="1" x14ac:dyDescent="0.25">
      <c r="A86" s="317" t="s">
        <v>330</v>
      </c>
      <c r="B86" s="318" t="s">
        <v>308</v>
      </c>
      <c r="C86" s="318" t="s">
        <v>339</v>
      </c>
      <c r="D86" s="56" t="s">
        <v>332</v>
      </c>
      <c r="E86" s="56" t="s">
        <v>333</v>
      </c>
      <c r="F86" s="280" t="s">
        <v>419</v>
      </c>
    </row>
    <row r="87" spans="1:6" ht="21.75" customHeight="1" x14ac:dyDescent="0.25">
      <c r="A87" s="317" t="s">
        <v>330</v>
      </c>
      <c r="B87" s="318" t="s">
        <v>308</v>
      </c>
      <c r="C87" s="318" t="s">
        <v>340</v>
      </c>
      <c r="D87" s="56" t="s">
        <v>332</v>
      </c>
      <c r="E87" s="56" t="s">
        <v>333</v>
      </c>
      <c r="F87" s="280" t="s">
        <v>419</v>
      </c>
    </row>
    <row r="88" spans="1:6" ht="20.25" customHeight="1" x14ac:dyDescent="0.25">
      <c r="A88" s="317" t="s">
        <v>330</v>
      </c>
      <c r="B88" s="318" t="s">
        <v>308</v>
      </c>
      <c r="C88" s="318" t="s">
        <v>341</v>
      </c>
      <c r="D88" s="56" t="s">
        <v>332</v>
      </c>
      <c r="E88" s="56" t="s">
        <v>333</v>
      </c>
      <c r="F88" s="280" t="s">
        <v>419</v>
      </c>
    </row>
    <row r="89" spans="1:6" ht="20.25" customHeight="1" x14ac:dyDescent="0.25">
      <c r="A89" s="317" t="s">
        <v>330</v>
      </c>
      <c r="B89" s="318" t="s">
        <v>308</v>
      </c>
      <c r="C89" s="318" t="s">
        <v>342</v>
      </c>
      <c r="D89" s="56" t="s">
        <v>332</v>
      </c>
      <c r="E89" s="56" t="s">
        <v>333</v>
      </c>
      <c r="F89" s="280" t="s">
        <v>419</v>
      </c>
    </row>
    <row r="90" spans="1:6" ht="20.25" customHeight="1" x14ac:dyDescent="0.25">
      <c r="A90" s="317" t="s">
        <v>330</v>
      </c>
      <c r="B90" s="318" t="s">
        <v>308</v>
      </c>
      <c r="C90" s="318" t="s">
        <v>343</v>
      </c>
      <c r="D90" s="56" t="s">
        <v>332</v>
      </c>
      <c r="E90" s="56" t="s">
        <v>333</v>
      </c>
      <c r="F90" s="280" t="s">
        <v>419</v>
      </c>
    </row>
    <row r="91" spans="1:6" ht="22.5" customHeight="1" x14ac:dyDescent="0.25">
      <c r="A91" s="317" t="s">
        <v>330</v>
      </c>
      <c r="B91" s="318" t="s">
        <v>308</v>
      </c>
      <c r="C91" s="318" t="s">
        <v>344</v>
      </c>
      <c r="D91" s="56" t="s">
        <v>332</v>
      </c>
      <c r="E91" s="56" t="s">
        <v>333</v>
      </c>
      <c r="F91" s="280" t="s">
        <v>419</v>
      </c>
    </row>
    <row r="92" spans="1:6" ht="19.5" customHeight="1" x14ac:dyDescent="0.25">
      <c r="A92" s="317" t="s">
        <v>330</v>
      </c>
      <c r="B92" s="318" t="s">
        <v>308</v>
      </c>
      <c r="C92" s="318" t="s">
        <v>345</v>
      </c>
      <c r="D92" s="56" t="s">
        <v>332</v>
      </c>
      <c r="E92" s="56" t="s">
        <v>333</v>
      </c>
      <c r="F92" s="280" t="s">
        <v>419</v>
      </c>
    </row>
    <row r="93" spans="1:6" ht="21" customHeight="1" x14ac:dyDescent="0.25">
      <c r="A93" s="317" t="s">
        <v>330</v>
      </c>
      <c r="B93" s="318" t="s">
        <v>308</v>
      </c>
      <c r="C93" s="318" t="s">
        <v>346</v>
      </c>
      <c r="D93" s="56" t="s">
        <v>332</v>
      </c>
      <c r="E93" s="56" t="s">
        <v>333</v>
      </c>
      <c r="F93" s="280" t="s">
        <v>419</v>
      </c>
    </row>
    <row r="94" spans="1:6" ht="19.5" customHeight="1" x14ac:dyDescent="0.25">
      <c r="A94" s="318" t="s">
        <v>347</v>
      </c>
      <c r="B94" s="318" t="s">
        <v>306</v>
      </c>
      <c r="C94" s="318" t="s">
        <v>306</v>
      </c>
      <c r="D94" s="56" t="s">
        <v>332</v>
      </c>
      <c r="E94" s="56" t="s">
        <v>333</v>
      </c>
      <c r="F94" s="280" t="s">
        <v>422</v>
      </c>
    </row>
    <row r="95" spans="1:6" ht="18.75" customHeight="1" x14ac:dyDescent="0.25">
      <c r="A95" s="318" t="s">
        <v>347</v>
      </c>
      <c r="B95" s="318" t="s">
        <v>307</v>
      </c>
      <c r="C95" s="318" t="s">
        <v>423</v>
      </c>
      <c r="D95" s="56" t="s">
        <v>336</v>
      </c>
      <c r="E95" s="56" t="s">
        <v>333</v>
      </c>
      <c r="F95" s="280" t="s">
        <v>422</v>
      </c>
    </row>
    <row r="96" spans="1:6" ht="27.75" customHeight="1" x14ac:dyDescent="0.25">
      <c r="A96" s="318" t="s">
        <v>349</v>
      </c>
      <c r="B96" s="318" t="s">
        <v>298</v>
      </c>
      <c r="C96" s="318" t="s">
        <v>424</v>
      </c>
      <c r="D96" s="56" t="s">
        <v>332</v>
      </c>
      <c r="E96" s="56" t="s">
        <v>357</v>
      </c>
      <c r="F96" s="280" t="s">
        <v>422</v>
      </c>
    </row>
    <row r="97" spans="1:6" ht="21" customHeight="1" x14ac:dyDescent="0.25">
      <c r="A97" s="318" t="s">
        <v>349</v>
      </c>
      <c r="B97" s="318" t="s">
        <v>297</v>
      </c>
      <c r="C97" s="318" t="s">
        <v>425</v>
      </c>
      <c r="D97" s="56" t="s">
        <v>332</v>
      </c>
      <c r="E97" s="56" t="s">
        <v>426</v>
      </c>
      <c r="F97" s="280" t="s">
        <v>422</v>
      </c>
    </row>
    <row r="98" spans="1:6" ht="24" customHeight="1" x14ac:dyDescent="0.25">
      <c r="A98" s="318" t="s">
        <v>349</v>
      </c>
      <c r="B98" s="318" t="s">
        <v>297</v>
      </c>
      <c r="C98" s="318" t="s">
        <v>425</v>
      </c>
      <c r="D98" s="56" t="s">
        <v>332</v>
      </c>
      <c r="E98" s="56" t="s">
        <v>354</v>
      </c>
      <c r="F98" s="280" t="s">
        <v>422</v>
      </c>
    </row>
    <row r="99" spans="1:6" ht="24.75" customHeight="1" x14ac:dyDescent="0.25">
      <c r="A99" s="318" t="s">
        <v>349</v>
      </c>
      <c r="B99" s="318" t="s">
        <v>298</v>
      </c>
      <c r="C99" s="318" t="s">
        <v>355</v>
      </c>
      <c r="D99" s="56" t="s">
        <v>332</v>
      </c>
      <c r="E99" s="56" t="s">
        <v>333</v>
      </c>
      <c r="F99" s="280" t="s">
        <v>422</v>
      </c>
    </row>
    <row r="100" spans="1:6" ht="31.5" customHeight="1" x14ac:dyDescent="0.25">
      <c r="A100" s="318" t="s">
        <v>349</v>
      </c>
      <c r="B100" s="318" t="s">
        <v>308</v>
      </c>
      <c r="C100" s="318" t="s">
        <v>427</v>
      </c>
      <c r="D100" s="56" t="s">
        <v>336</v>
      </c>
      <c r="E100" s="56" t="s">
        <v>357</v>
      </c>
      <c r="F100" s="280" t="s">
        <v>422</v>
      </c>
    </row>
    <row r="101" spans="1:6" ht="30" customHeight="1" x14ac:dyDescent="0.25">
      <c r="A101" s="318" t="s">
        <v>349</v>
      </c>
      <c r="B101" s="318" t="s">
        <v>298</v>
      </c>
      <c r="C101" s="318" t="s">
        <v>358</v>
      </c>
      <c r="D101" s="56" t="s">
        <v>332</v>
      </c>
      <c r="E101" s="56" t="s">
        <v>357</v>
      </c>
      <c r="F101" s="280" t="s">
        <v>422</v>
      </c>
    </row>
    <row r="102" spans="1:6" ht="33.75" customHeight="1" x14ac:dyDescent="0.25">
      <c r="A102" s="318" t="s">
        <v>349</v>
      </c>
      <c r="B102" s="318" t="s">
        <v>308</v>
      </c>
      <c r="C102" s="318" t="s">
        <v>359</v>
      </c>
      <c r="D102" s="56" t="s">
        <v>332</v>
      </c>
      <c r="E102" s="56" t="s">
        <v>357</v>
      </c>
      <c r="F102" s="280" t="s">
        <v>422</v>
      </c>
    </row>
    <row r="103" spans="1:6" ht="21" customHeight="1" x14ac:dyDescent="0.25">
      <c r="A103" s="318" t="s">
        <v>360</v>
      </c>
      <c r="B103" s="319" t="s">
        <v>298</v>
      </c>
      <c r="C103" s="322" t="s">
        <v>428</v>
      </c>
      <c r="D103" s="280" t="s">
        <v>336</v>
      </c>
      <c r="E103" s="56" t="s">
        <v>362</v>
      </c>
      <c r="F103" s="280" t="s">
        <v>422</v>
      </c>
    </row>
    <row r="104" spans="1:6" ht="30" customHeight="1" x14ac:dyDescent="0.25">
      <c r="A104" s="318" t="s">
        <v>360</v>
      </c>
      <c r="B104" s="319" t="s">
        <v>299</v>
      </c>
      <c r="C104" s="322" t="s">
        <v>429</v>
      </c>
      <c r="D104" s="280" t="s">
        <v>336</v>
      </c>
      <c r="E104" s="280" t="s">
        <v>333</v>
      </c>
      <c r="F104" s="280" t="s">
        <v>422</v>
      </c>
    </row>
    <row r="105" spans="1:6" x14ac:dyDescent="0.25">
      <c r="A105" s="318" t="s">
        <v>360</v>
      </c>
      <c r="B105" s="319" t="s">
        <v>301</v>
      </c>
      <c r="C105" s="322" t="s">
        <v>365</v>
      </c>
      <c r="D105" s="280" t="s">
        <v>332</v>
      </c>
      <c r="E105" s="280" t="s">
        <v>333</v>
      </c>
      <c r="F105" s="280" t="s">
        <v>422</v>
      </c>
    </row>
    <row r="106" spans="1:6" ht="16.5" customHeight="1" x14ac:dyDescent="0.25">
      <c r="A106" s="318" t="s">
        <v>360</v>
      </c>
      <c r="B106" s="319" t="s">
        <v>298</v>
      </c>
      <c r="C106" s="322" t="s">
        <v>366</v>
      </c>
      <c r="D106" s="280" t="s">
        <v>336</v>
      </c>
      <c r="E106" s="280" t="s">
        <v>333</v>
      </c>
      <c r="F106" s="280" t="s">
        <v>422</v>
      </c>
    </row>
    <row r="107" spans="1:6" x14ac:dyDescent="0.25">
      <c r="A107" s="318" t="s">
        <v>360</v>
      </c>
      <c r="B107" s="322" t="s">
        <v>299</v>
      </c>
      <c r="C107" s="322" t="s">
        <v>367</v>
      </c>
      <c r="D107" s="280" t="s">
        <v>332</v>
      </c>
      <c r="E107" s="280" t="s">
        <v>333</v>
      </c>
      <c r="F107" s="280" t="s">
        <v>422</v>
      </c>
    </row>
    <row r="108" spans="1:6" x14ac:dyDescent="0.25">
      <c r="A108" s="318" t="s">
        <v>360</v>
      </c>
      <c r="B108" s="322" t="s">
        <v>301</v>
      </c>
      <c r="C108" s="322" t="s">
        <v>368</v>
      </c>
      <c r="D108" s="280" t="s">
        <v>336</v>
      </c>
      <c r="E108" s="280" t="s">
        <v>333</v>
      </c>
      <c r="F108" s="280" t="s">
        <v>422</v>
      </c>
    </row>
    <row r="109" spans="1:6" x14ac:dyDescent="0.25">
      <c r="A109" s="318" t="s">
        <v>360</v>
      </c>
      <c r="B109" s="322" t="s">
        <v>299</v>
      </c>
      <c r="C109" s="322" t="s">
        <v>299</v>
      </c>
      <c r="D109" s="280" t="s">
        <v>332</v>
      </c>
      <c r="E109" s="280" t="s">
        <v>333</v>
      </c>
      <c r="F109" s="280" t="s">
        <v>422</v>
      </c>
    </row>
    <row r="110" spans="1:6" x14ac:dyDescent="0.25">
      <c r="A110" s="318" t="s">
        <v>360</v>
      </c>
      <c r="B110" s="322" t="s">
        <v>301</v>
      </c>
      <c r="C110" s="322" t="s">
        <v>369</v>
      </c>
      <c r="D110" s="280" t="s">
        <v>336</v>
      </c>
      <c r="E110" s="280" t="s">
        <v>333</v>
      </c>
      <c r="F110" s="280" t="s">
        <v>422</v>
      </c>
    </row>
    <row r="111" spans="1:6" x14ac:dyDescent="0.25">
      <c r="A111" s="318" t="s">
        <v>360</v>
      </c>
      <c r="B111" s="319" t="s">
        <v>309</v>
      </c>
      <c r="C111" s="322" t="s">
        <v>370</v>
      </c>
      <c r="D111" s="280" t="s">
        <v>336</v>
      </c>
      <c r="E111" s="280" t="s">
        <v>333</v>
      </c>
      <c r="F111" s="280" t="s">
        <v>422</v>
      </c>
    </row>
    <row r="112" spans="1:6" ht="18.75" customHeight="1" x14ac:dyDescent="0.25">
      <c r="A112" s="318" t="s">
        <v>360</v>
      </c>
      <c r="B112" s="319" t="s">
        <v>304</v>
      </c>
      <c r="C112" s="322" t="s">
        <v>371</v>
      </c>
      <c r="D112" s="280" t="s">
        <v>336</v>
      </c>
      <c r="E112" s="280" t="s">
        <v>333</v>
      </c>
      <c r="F112" s="280" t="s">
        <v>422</v>
      </c>
    </row>
    <row r="113" spans="1:6" x14ac:dyDescent="0.25">
      <c r="A113" s="318" t="s">
        <v>360</v>
      </c>
      <c r="B113" s="319" t="s">
        <v>301</v>
      </c>
      <c r="C113" s="322" t="s">
        <v>430</v>
      </c>
      <c r="D113" s="280" t="s">
        <v>332</v>
      </c>
      <c r="E113" s="280" t="s">
        <v>333</v>
      </c>
      <c r="F113" s="280" t="s">
        <v>422</v>
      </c>
    </row>
    <row r="114" spans="1:6" x14ac:dyDescent="0.25">
      <c r="A114" s="318" t="s">
        <v>360</v>
      </c>
      <c r="B114" s="319" t="s">
        <v>305</v>
      </c>
      <c r="C114" s="322" t="s">
        <v>373</v>
      </c>
      <c r="D114" s="280" t="s">
        <v>336</v>
      </c>
      <c r="E114" s="280" t="s">
        <v>333</v>
      </c>
      <c r="F114" s="280" t="s">
        <v>422</v>
      </c>
    </row>
    <row r="115" spans="1:6" ht="18.75" customHeight="1" x14ac:dyDescent="0.25">
      <c r="A115" s="318" t="s">
        <v>360</v>
      </c>
      <c r="B115" s="319" t="s">
        <v>309</v>
      </c>
      <c r="C115" s="319" t="s">
        <v>374</v>
      </c>
      <c r="D115" s="280" t="s">
        <v>336</v>
      </c>
      <c r="E115" s="280" t="s">
        <v>333</v>
      </c>
      <c r="F115" s="280" t="s">
        <v>422</v>
      </c>
    </row>
    <row r="116" spans="1:6" ht="17.25" customHeight="1" x14ac:dyDescent="0.25">
      <c r="A116" s="318" t="s">
        <v>360</v>
      </c>
      <c r="B116" s="319" t="s">
        <v>298</v>
      </c>
      <c r="C116" s="319" t="s">
        <v>375</v>
      </c>
      <c r="D116" s="280" t="s">
        <v>332</v>
      </c>
      <c r="E116" s="280" t="s">
        <v>376</v>
      </c>
      <c r="F116" s="280" t="s">
        <v>422</v>
      </c>
    </row>
    <row r="117" spans="1:6" ht="20.25" customHeight="1" x14ac:dyDescent="0.25">
      <c r="A117" s="318" t="s">
        <v>360</v>
      </c>
      <c r="B117" s="319" t="s">
        <v>304</v>
      </c>
      <c r="C117" s="319" t="s">
        <v>377</v>
      </c>
      <c r="D117" s="280" t="s">
        <v>336</v>
      </c>
      <c r="E117" s="280" t="s">
        <v>333</v>
      </c>
      <c r="F117" s="280" t="s">
        <v>422</v>
      </c>
    </row>
    <row r="118" spans="1:6" ht="30" customHeight="1" x14ac:dyDescent="0.25">
      <c r="A118" s="318" t="s">
        <v>360</v>
      </c>
      <c r="B118" s="322" t="s">
        <v>384</v>
      </c>
      <c r="C118" s="322" t="s">
        <v>385</v>
      </c>
      <c r="D118" s="280" t="s">
        <v>332</v>
      </c>
      <c r="E118" s="280" t="s">
        <v>362</v>
      </c>
      <c r="F118" s="280" t="s">
        <v>422</v>
      </c>
    </row>
    <row r="119" spans="1:6" ht="37.5" customHeight="1" x14ac:dyDescent="0.25">
      <c r="A119" s="318" t="s">
        <v>360</v>
      </c>
      <c r="B119" s="322" t="s">
        <v>384</v>
      </c>
      <c r="C119" s="322" t="s">
        <v>386</v>
      </c>
      <c r="D119" s="280" t="s">
        <v>332</v>
      </c>
      <c r="E119" s="280" t="s">
        <v>387</v>
      </c>
      <c r="F119" s="280" t="s">
        <v>422</v>
      </c>
    </row>
    <row r="120" spans="1:6" ht="32.25" customHeight="1" x14ac:dyDescent="0.25">
      <c r="A120" s="318" t="s">
        <v>360</v>
      </c>
      <c r="B120" s="322" t="s">
        <v>384</v>
      </c>
      <c r="C120" s="322" t="s">
        <v>388</v>
      </c>
      <c r="D120" s="280" t="s">
        <v>332</v>
      </c>
      <c r="E120" s="280" t="s">
        <v>389</v>
      </c>
      <c r="F120" s="280" t="s">
        <v>422</v>
      </c>
    </row>
    <row r="121" spans="1:6" ht="29.25" customHeight="1" x14ac:dyDescent="0.25">
      <c r="A121" s="318" t="s">
        <v>360</v>
      </c>
      <c r="B121" s="322" t="s">
        <v>384</v>
      </c>
      <c r="C121" s="322" t="s">
        <v>390</v>
      </c>
      <c r="D121" s="280" t="s">
        <v>332</v>
      </c>
      <c r="E121" s="280" t="s">
        <v>333</v>
      </c>
      <c r="F121" s="280" t="s">
        <v>422</v>
      </c>
    </row>
    <row r="122" spans="1:6" ht="36" customHeight="1" x14ac:dyDescent="0.25">
      <c r="A122" s="318" t="s">
        <v>360</v>
      </c>
      <c r="B122" s="322" t="s">
        <v>384</v>
      </c>
      <c r="C122" s="322" t="s">
        <v>391</v>
      </c>
      <c r="D122" s="280" t="s">
        <v>332</v>
      </c>
      <c r="E122" s="280" t="s">
        <v>392</v>
      </c>
      <c r="F122" s="280" t="s">
        <v>422</v>
      </c>
    </row>
    <row r="123" spans="1:6" ht="27.75" customHeight="1" x14ac:dyDescent="0.25">
      <c r="A123" s="318" t="s">
        <v>360</v>
      </c>
      <c r="B123" s="319" t="s">
        <v>308</v>
      </c>
      <c r="C123" s="319" t="s">
        <v>393</v>
      </c>
      <c r="D123" s="280" t="s">
        <v>332</v>
      </c>
      <c r="E123" s="280" t="s">
        <v>362</v>
      </c>
      <c r="F123" s="280" t="s">
        <v>422</v>
      </c>
    </row>
    <row r="124" spans="1:6" ht="29.25" customHeight="1" x14ac:dyDescent="0.25">
      <c r="A124" s="318" t="s">
        <v>360</v>
      </c>
      <c r="B124" s="319" t="s">
        <v>308</v>
      </c>
      <c r="C124" s="319" t="s">
        <v>394</v>
      </c>
      <c r="D124" s="280" t="s">
        <v>332</v>
      </c>
      <c r="E124" s="280" t="s">
        <v>387</v>
      </c>
      <c r="F124" s="280" t="s">
        <v>422</v>
      </c>
    </row>
    <row r="125" spans="1:6" ht="21.75" customHeight="1" x14ac:dyDescent="0.25">
      <c r="A125" s="318" t="s">
        <v>360</v>
      </c>
      <c r="B125" s="319" t="s">
        <v>308</v>
      </c>
      <c r="C125" s="319" t="s">
        <v>395</v>
      </c>
      <c r="D125" s="280" t="s">
        <v>332</v>
      </c>
      <c r="E125" s="280" t="s">
        <v>389</v>
      </c>
      <c r="F125" s="280" t="s">
        <v>422</v>
      </c>
    </row>
    <row r="126" spans="1:6" ht="31.5" customHeight="1" x14ac:dyDescent="0.25">
      <c r="A126" s="318" t="s">
        <v>360</v>
      </c>
      <c r="B126" s="319" t="s">
        <v>308</v>
      </c>
      <c r="C126" s="322" t="s">
        <v>396</v>
      </c>
      <c r="D126" s="280" t="s">
        <v>332</v>
      </c>
      <c r="E126" s="280" t="s">
        <v>397</v>
      </c>
      <c r="F126" s="280" t="s">
        <v>422</v>
      </c>
    </row>
    <row r="127" spans="1:6" ht="21.75" customHeight="1" x14ac:dyDescent="0.25">
      <c r="A127" s="318" t="s">
        <v>360</v>
      </c>
      <c r="B127" s="319" t="s">
        <v>308</v>
      </c>
      <c r="C127" s="322" t="s">
        <v>398</v>
      </c>
      <c r="D127" s="280" t="s">
        <v>332</v>
      </c>
      <c r="E127" s="280" t="s">
        <v>333</v>
      </c>
      <c r="F127" s="280" t="s">
        <v>422</v>
      </c>
    </row>
    <row r="128" spans="1:6" ht="22.5" customHeight="1" x14ac:dyDescent="0.25">
      <c r="A128" s="318" t="s">
        <v>360</v>
      </c>
      <c r="B128" s="319" t="s">
        <v>308</v>
      </c>
      <c r="C128" s="322" t="s">
        <v>399</v>
      </c>
      <c r="D128" s="280" t="s">
        <v>336</v>
      </c>
      <c r="E128" s="280" t="s">
        <v>333</v>
      </c>
      <c r="F128" s="280" t="s">
        <v>422</v>
      </c>
    </row>
    <row r="129" spans="1:6" ht="25.5" customHeight="1" x14ac:dyDescent="0.25">
      <c r="A129" s="318" t="s">
        <v>360</v>
      </c>
      <c r="B129" s="319" t="s">
        <v>308</v>
      </c>
      <c r="C129" s="322" t="s">
        <v>400</v>
      </c>
      <c r="D129" s="280" t="s">
        <v>336</v>
      </c>
      <c r="E129" s="280" t="s">
        <v>333</v>
      </c>
      <c r="F129" s="280" t="s">
        <v>422</v>
      </c>
    </row>
    <row r="130" spans="1:6" ht="25.5" customHeight="1" x14ac:dyDescent="0.25">
      <c r="A130" s="318" t="s">
        <v>360</v>
      </c>
      <c r="B130" s="319" t="s">
        <v>308</v>
      </c>
      <c r="C130" s="319" t="s">
        <v>401</v>
      </c>
      <c r="D130" s="280" t="s">
        <v>332</v>
      </c>
      <c r="E130" s="280" t="s">
        <v>333</v>
      </c>
      <c r="F130" s="280" t="s">
        <v>422</v>
      </c>
    </row>
    <row r="131" spans="1:6" ht="29.25" customHeight="1" x14ac:dyDescent="0.25">
      <c r="A131" s="318" t="s">
        <v>360</v>
      </c>
      <c r="B131" s="319" t="s">
        <v>308</v>
      </c>
      <c r="C131" s="319" t="s">
        <v>402</v>
      </c>
      <c r="D131" s="280" t="s">
        <v>336</v>
      </c>
      <c r="E131" s="280" t="s">
        <v>333</v>
      </c>
      <c r="F131" s="280" t="s">
        <v>422</v>
      </c>
    </row>
    <row r="132" spans="1:6" ht="21" customHeight="1" x14ac:dyDescent="0.25">
      <c r="A132" s="318" t="s">
        <v>360</v>
      </c>
      <c r="B132" s="319" t="s">
        <v>308</v>
      </c>
      <c r="C132" s="319" t="s">
        <v>403</v>
      </c>
      <c r="D132" s="280" t="s">
        <v>336</v>
      </c>
      <c r="E132" s="280" t="s">
        <v>333</v>
      </c>
      <c r="F132" s="280" t="s">
        <v>422</v>
      </c>
    </row>
    <row r="133" spans="1:6" ht="20.25" customHeight="1" x14ac:dyDescent="0.25">
      <c r="A133" s="318" t="s">
        <v>404</v>
      </c>
      <c r="B133" s="319" t="s">
        <v>308</v>
      </c>
      <c r="C133" s="321" t="s">
        <v>431</v>
      </c>
      <c r="D133" s="280" t="s">
        <v>336</v>
      </c>
      <c r="E133" s="280" t="s">
        <v>333</v>
      </c>
      <c r="F133" s="280" t="s">
        <v>422</v>
      </c>
    </row>
    <row r="134" spans="1:6" ht="21.75" customHeight="1" x14ac:dyDescent="0.25">
      <c r="A134" s="318" t="s">
        <v>404</v>
      </c>
      <c r="B134" s="319" t="s">
        <v>308</v>
      </c>
      <c r="C134" s="321" t="s">
        <v>432</v>
      </c>
      <c r="D134" s="280" t="s">
        <v>336</v>
      </c>
      <c r="E134" s="280" t="s">
        <v>333</v>
      </c>
      <c r="F134" s="280" t="s">
        <v>422</v>
      </c>
    </row>
    <row r="135" spans="1:6" ht="30" customHeight="1" x14ac:dyDescent="0.25">
      <c r="A135" s="318" t="s">
        <v>404</v>
      </c>
      <c r="B135" s="319" t="s">
        <v>308</v>
      </c>
      <c r="C135" s="320" t="s">
        <v>433</v>
      </c>
      <c r="D135" s="280" t="s">
        <v>336</v>
      </c>
      <c r="E135" s="280" t="s">
        <v>333</v>
      </c>
      <c r="F135" s="280" t="s">
        <v>422</v>
      </c>
    </row>
    <row r="136" spans="1:6" ht="21" customHeight="1" x14ac:dyDescent="0.25">
      <c r="A136" s="318" t="s">
        <v>404</v>
      </c>
      <c r="B136" s="319" t="s">
        <v>311</v>
      </c>
      <c r="C136" s="319" t="s">
        <v>408</v>
      </c>
      <c r="D136" s="280" t="s">
        <v>332</v>
      </c>
      <c r="E136" s="280" t="s">
        <v>333</v>
      </c>
      <c r="F136" s="280" t="s">
        <v>422</v>
      </c>
    </row>
    <row r="137" spans="1:6" ht="21" customHeight="1" x14ac:dyDescent="0.25">
      <c r="A137" s="318" t="s">
        <v>404</v>
      </c>
      <c r="B137" s="319" t="s">
        <v>308</v>
      </c>
      <c r="C137" s="319" t="s">
        <v>409</v>
      </c>
      <c r="D137" s="280" t="s">
        <v>336</v>
      </c>
      <c r="E137" s="280" t="s">
        <v>333</v>
      </c>
      <c r="F137" s="280" t="s">
        <v>422</v>
      </c>
    </row>
    <row r="138" spans="1:6" ht="20.25" customHeight="1" x14ac:dyDescent="0.25">
      <c r="A138" s="318" t="s">
        <v>404</v>
      </c>
      <c r="B138" s="319" t="s">
        <v>308</v>
      </c>
      <c r="C138" s="319" t="s">
        <v>410</v>
      </c>
      <c r="D138" s="280" t="s">
        <v>332</v>
      </c>
      <c r="E138" s="280" t="s">
        <v>333</v>
      </c>
      <c r="F138" s="280" t="s">
        <v>422</v>
      </c>
    </row>
    <row r="139" spans="1:6" ht="21" customHeight="1" x14ac:dyDescent="0.25">
      <c r="A139" s="318" t="s">
        <v>404</v>
      </c>
      <c r="B139" s="319" t="s">
        <v>308</v>
      </c>
      <c r="C139" s="322" t="s">
        <v>434</v>
      </c>
      <c r="D139" s="280" t="s">
        <v>336</v>
      </c>
      <c r="E139" s="280" t="s">
        <v>333</v>
      </c>
      <c r="F139" s="280" t="s">
        <v>422</v>
      </c>
    </row>
    <row r="140" spans="1:6" ht="18.75" customHeight="1" x14ac:dyDescent="0.25">
      <c r="A140" s="318" t="s">
        <v>404</v>
      </c>
      <c r="B140" s="319" t="s">
        <v>308</v>
      </c>
      <c r="C140" s="319" t="s">
        <v>412</v>
      </c>
      <c r="D140" s="280" t="s">
        <v>332</v>
      </c>
      <c r="E140" s="280" t="s">
        <v>333</v>
      </c>
      <c r="F140" s="280" t="s">
        <v>422</v>
      </c>
    </row>
    <row r="141" spans="1:6" ht="23.25" customHeight="1" x14ac:dyDescent="0.25">
      <c r="A141" s="318" t="s">
        <v>404</v>
      </c>
      <c r="B141" s="319" t="s">
        <v>308</v>
      </c>
      <c r="C141" s="319" t="s">
        <v>413</v>
      </c>
      <c r="D141" s="280" t="s">
        <v>332</v>
      </c>
      <c r="E141" s="280" t="s">
        <v>333</v>
      </c>
      <c r="F141" s="280" t="s">
        <v>422</v>
      </c>
    </row>
    <row r="142" spans="1:6" ht="18.75" customHeight="1" x14ac:dyDescent="0.25">
      <c r="A142" s="318" t="s">
        <v>404</v>
      </c>
      <c r="B142" s="319" t="s">
        <v>308</v>
      </c>
      <c r="C142" s="319" t="s">
        <v>414</v>
      </c>
      <c r="D142" s="280" t="s">
        <v>332</v>
      </c>
      <c r="E142" s="280" t="s">
        <v>333</v>
      </c>
      <c r="F142" s="280" t="s">
        <v>422</v>
      </c>
    </row>
    <row r="143" spans="1:6" ht="21.75" customHeight="1" x14ac:dyDescent="0.25">
      <c r="A143" s="318" t="s">
        <v>404</v>
      </c>
      <c r="B143" s="319" t="s">
        <v>308</v>
      </c>
      <c r="C143" s="319" t="s">
        <v>415</v>
      </c>
      <c r="D143" s="280" t="s">
        <v>332</v>
      </c>
      <c r="E143" s="280" t="s">
        <v>333</v>
      </c>
      <c r="F143" s="280" t="s">
        <v>422</v>
      </c>
    </row>
    <row r="144" spans="1:6" ht="23.25" customHeight="1" x14ac:dyDescent="0.25">
      <c r="A144" s="318" t="s">
        <v>404</v>
      </c>
      <c r="B144" s="319" t="s">
        <v>308</v>
      </c>
      <c r="C144" s="319" t="s">
        <v>416</v>
      </c>
      <c r="D144" s="280" t="s">
        <v>332</v>
      </c>
      <c r="E144" s="280" t="s">
        <v>333</v>
      </c>
      <c r="F144" s="280" t="s">
        <v>422</v>
      </c>
    </row>
    <row r="145" spans="1:6" ht="24" customHeight="1" x14ac:dyDescent="0.25">
      <c r="A145" s="318" t="s">
        <v>404</v>
      </c>
      <c r="B145" s="319" t="s">
        <v>308</v>
      </c>
      <c r="C145" s="319" t="s">
        <v>417</v>
      </c>
      <c r="D145" s="280" t="s">
        <v>332</v>
      </c>
      <c r="E145" s="280" t="s">
        <v>333</v>
      </c>
      <c r="F145" s="280" t="s">
        <v>422</v>
      </c>
    </row>
    <row r="146" spans="1:6" ht="29.25" customHeight="1" x14ac:dyDescent="0.25">
      <c r="A146" s="318" t="s">
        <v>404</v>
      </c>
      <c r="B146" s="319" t="s">
        <v>308</v>
      </c>
      <c r="C146" s="319" t="s">
        <v>393</v>
      </c>
      <c r="D146" s="280" t="s">
        <v>332</v>
      </c>
      <c r="E146" s="280" t="s">
        <v>333</v>
      </c>
      <c r="F146" s="280" t="s">
        <v>422</v>
      </c>
    </row>
    <row r="147" spans="1:6" ht="24" customHeight="1" x14ac:dyDescent="0.25">
      <c r="A147" s="318" t="s">
        <v>404</v>
      </c>
      <c r="B147" s="319" t="s">
        <v>308</v>
      </c>
      <c r="C147" s="322" t="s">
        <v>418</v>
      </c>
      <c r="D147" s="280" t="s">
        <v>332</v>
      </c>
      <c r="E147" s="280" t="s">
        <v>333</v>
      </c>
      <c r="F147" s="280" t="s">
        <v>422</v>
      </c>
    </row>
    <row r="148" spans="1:6" x14ac:dyDescent="0.25">
      <c r="C148" s="4"/>
    </row>
    <row r="149" spans="1:6" ht="16.5" thickBot="1" x14ac:dyDescent="0.3">
      <c r="A149" s="47" t="s">
        <v>170</v>
      </c>
      <c r="B149" s="7"/>
      <c r="C149" s="17"/>
      <c r="D149" s="7"/>
      <c r="E149" s="7"/>
      <c r="F149" s="7"/>
    </row>
    <row r="150" spans="1:6" s="331" customFormat="1" ht="32.25" thickBot="1" x14ac:dyDescent="0.3">
      <c r="A150" s="328" t="s">
        <v>86</v>
      </c>
      <c r="B150" s="329" t="s">
        <v>48</v>
      </c>
      <c r="C150" s="329" t="s">
        <v>165</v>
      </c>
      <c r="D150" s="329" t="s">
        <v>166</v>
      </c>
      <c r="E150" s="329" t="s">
        <v>167</v>
      </c>
      <c r="F150" s="330" t="s">
        <v>168</v>
      </c>
    </row>
    <row r="151" spans="1:6" x14ac:dyDescent="0.25">
      <c r="A151" s="70"/>
      <c r="B151" s="70"/>
      <c r="C151" s="91"/>
      <c r="D151" s="70"/>
      <c r="E151" s="70"/>
      <c r="F151" s="70"/>
    </row>
    <row r="152" spans="1:6" x14ac:dyDescent="0.25">
      <c r="A152" s="2"/>
      <c r="B152" s="2"/>
      <c r="C152" s="166"/>
      <c r="D152" s="2"/>
      <c r="E152" s="2"/>
      <c r="F152" s="2"/>
    </row>
    <row r="153" spans="1:6" x14ac:dyDescent="0.25">
      <c r="A153" s="2"/>
      <c r="B153" s="2"/>
      <c r="C153" s="166"/>
      <c r="D153" s="2"/>
      <c r="E153" s="2"/>
      <c r="F153" s="2"/>
    </row>
    <row r="154" spans="1:6" x14ac:dyDescent="0.25">
      <c r="A154" s="2"/>
      <c r="B154" s="2"/>
      <c r="C154" s="166"/>
      <c r="D154" s="2"/>
      <c r="E154" s="2"/>
      <c r="F154" s="2"/>
    </row>
    <row r="155" spans="1:6" x14ac:dyDescent="0.25">
      <c r="A155" s="2"/>
      <c r="B155" s="2"/>
      <c r="C155" s="166"/>
      <c r="D155" s="2"/>
      <c r="E155" s="2"/>
      <c r="F155" s="2"/>
    </row>
    <row r="156" spans="1:6" x14ac:dyDescent="0.25">
      <c r="A156" s="2"/>
      <c r="B156" s="2"/>
      <c r="C156" s="166"/>
      <c r="D156" s="2"/>
      <c r="E156" s="2"/>
      <c r="F156" s="2"/>
    </row>
    <row r="157" spans="1:6" x14ac:dyDescent="0.25">
      <c r="C157" s="4"/>
    </row>
    <row r="158" spans="1:6" ht="16.5" thickBot="1" x14ac:dyDescent="0.3">
      <c r="A158" s="111" t="s">
        <v>171</v>
      </c>
      <c r="C158" s="4"/>
    </row>
    <row r="159" spans="1:6" s="331" customFormat="1" ht="32.25" thickBot="1" x14ac:dyDescent="0.3">
      <c r="A159" s="328" t="s">
        <v>86</v>
      </c>
      <c r="B159" s="329" t="s">
        <v>48</v>
      </c>
      <c r="C159" s="329" t="s">
        <v>165</v>
      </c>
      <c r="D159" s="329" t="s">
        <v>166</v>
      </c>
      <c r="E159" s="329" t="s">
        <v>167</v>
      </c>
      <c r="F159" s="330" t="s">
        <v>168</v>
      </c>
    </row>
    <row r="160" spans="1:6" ht="19.5" customHeight="1" x14ac:dyDescent="0.25">
      <c r="A160" s="327" t="s">
        <v>435</v>
      </c>
      <c r="B160" s="23" t="s">
        <v>302</v>
      </c>
      <c r="C160" s="327" t="s">
        <v>335</v>
      </c>
      <c r="D160" s="116" t="s">
        <v>332</v>
      </c>
      <c r="E160" s="116" t="s">
        <v>362</v>
      </c>
      <c r="F160" s="116" t="s">
        <v>436</v>
      </c>
    </row>
    <row r="161" spans="1:6" ht="18.75" customHeight="1" x14ac:dyDescent="0.25">
      <c r="A161" s="318" t="s">
        <v>435</v>
      </c>
      <c r="B161" s="318" t="s">
        <v>296</v>
      </c>
      <c r="C161" s="318" t="s">
        <v>437</v>
      </c>
      <c r="D161" s="56" t="s">
        <v>336</v>
      </c>
      <c r="E161" s="56" t="s">
        <v>333</v>
      </c>
      <c r="F161" s="56" t="s">
        <v>436</v>
      </c>
    </row>
    <row r="162" spans="1:6" ht="18" customHeight="1" x14ac:dyDescent="0.25">
      <c r="A162" s="318" t="s">
        <v>435</v>
      </c>
      <c r="B162" s="318" t="s">
        <v>300</v>
      </c>
      <c r="C162" s="318" t="s">
        <v>421</v>
      </c>
      <c r="D162" s="56" t="s">
        <v>336</v>
      </c>
      <c r="E162" s="56" t="s">
        <v>333</v>
      </c>
      <c r="F162" s="56" t="s">
        <v>436</v>
      </c>
    </row>
    <row r="163" spans="1:6" ht="18" customHeight="1" x14ac:dyDescent="0.25">
      <c r="A163" s="318" t="s">
        <v>435</v>
      </c>
      <c r="B163" s="318" t="s">
        <v>303</v>
      </c>
      <c r="C163" s="318" t="s">
        <v>438</v>
      </c>
      <c r="D163" s="56" t="s">
        <v>336</v>
      </c>
      <c r="E163" s="56" t="s">
        <v>333</v>
      </c>
      <c r="F163" s="56" t="s">
        <v>436</v>
      </c>
    </row>
    <row r="164" spans="1:6" ht="16.5" customHeight="1" x14ac:dyDescent="0.25">
      <c r="A164" s="318" t="s">
        <v>435</v>
      </c>
      <c r="B164" s="318" t="s">
        <v>295</v>
      </c>
      <c r="C164" s="318" t="s">
        <v>439</v>
      </c>
      <c r="D164" s="56" t="s">
        <v>336</v>
      </c>
      <c r="E164" s="56" t="s">
        <v>333</v>
      </c>
      <c r="F164" s="56" t="s">
        <v>436</v>
      </c>
    </row>
    <row r="165" spans="1:6" ht="16.5" customHeight="1" x14ac:dyDescent="0.25">
      <c r="A165" s="318" t="s">
        <v>435</v>
      </c>
      <c r="B165" s="318" t="s">
        <v>308</v>
      </c>
      <c r="C165" s="318" t="s">
        <v>440</v>
      </c>
      <c r="D165" s="56" t="s">
        <v>336</v>
      </c>
      <c r="E165" s="56" t="s">
        <v>333</v>
      </c>
      <c r="F165" s="56" t="s">
        <v>436</v>
      </c>
    </row>
    <row r="166" spans="1:6" ht="18" customHeight="1" x14ac:dyDescent="0.25">
      <c r="A166" s="318" t="s">
        <v>347</v>
      </c>
      <c r="B166" s="318" t="s">
        <v>307</v>
      </c>
      <c r="C166" s="318" t="s">
        <v>307</v>
      </c>
      <c r="D166" s="56" t="s">
        <v>336</v>
      </c>
      <c r="E166" s="56" t="s">
        <v>333</v>
      </c>
      <c r="F166" s="56" t="s">
        <v>436</v>
      </c>
    </row>
    <row r="167" spans="1:6" ht="18.75" customHeight="1" x14ac:dyDescent="0.25">
      <c r="A167" s="318" t="s">
        <v>347</v>
      </c>
      <c r="B167" s="318" t="s">
        <v>306</v>
      </c>
      <c r="C167" s="318" t="s">
        <v>325</v>
      </c>
      <c r="D167" s="56" t="s">
        <v>336</v>
      </c>
      <c r="E167" s="56" t="s">
        <v>333</v>
      </c>
      <c r="F167" s="56" t="s">
        <v>436</v>
      </c>
    </row>
    <row r="168" spans="1:6" ht="15.75" customHeight="1" x14ac:dyDescent="0.25">
      <c r="A168" s="318" t="s">
        <v>349</v>
      </c>
      <c r="B168" s="318" t="s">
        <v>298</v>
      </c>
      <c r="C168" s="318" t="s">
        <v>441</v>
      </c>
      <c r="D168" s="56" t="s">
        <v>336</v>
      </c>
      <c r="E168" s="56" t="s">
        <v>333</v>
      </c>
      <c r="F168" s="56" t="s">
        <v>442</v>
      </c>
    </row>
    <row r="169" spans="1:6" ht="18.75" customHeight="1" x14ac:dyDescent="0.25">
      <c r="A169" s="318" t="s">
        <v>349</v>
      </c>
      <c r="B169" s="319" t="s">
        <v>308</v>
      </c>
      <c r="C169" s="319" t="s">
        <v>443</v>
      </c>
      <c r="D169" s="56" t="s">
        <v>332</v>
      </c>
      <c r="E169" s="280" t="s">
        <v>357</v>
      </c>
      <c r="F169" s="56" t="s">
        <v>442</v>
      </c>
    </row>
    <row r="170" spans="1:6" x14ac:dyDescent="0.25">
      <c r="A170" s="318" t="s">
        <v>444</v>
      </c>
      <c r="B170" s="319" t="s">
        <v>298</v>
      </c>
      <c r="C170" s="322" t="s">
        <v>361</v>
      </c>
      <c r="D170" s="56" t="s">
        <v>336</v>
      </c>
      <c r="E170" s="280" t="s">
        <v>362</v>
      </c>
      <c r="F170" s="56" t="s">
        <v>442</v>
      </c>
    </row>
    <row r="171" spans="1:6" x14ac:dyDescent="0.25">
      <c r="A171" s="318" t="s">
        <v>444</v>
      </c>
      <c r="B171" s="319" t="s">
        <v>301</v>
      </c>
      <c r="C171" s="322" t="s">
        <v>365</v>
      </c>
      <c r="D171" s="56" t="s">
        <v>336</v>
      </c>
      <c r="E171" s="280" t="s">
        <v>333</v>
      </c>
      <c r="F171" s="56" t="s">
        <v>442</v>
      </c>
    </row>
    <row r="172" spans="1:6" x14ac:dyDescent="0.25">
      <c r="A172" s="318" t="s">
        <v>444</v>
      </c>
      <c r="B172" s="322" t="s">
        <v>299</v>
      </c>
      <c r="C172" s="322" t="s">
        <v>445</v>
      </c>
      <c r="D172" s="56" t="s">
        <v>336</v>
      </c>
      <c r="E172" s="280" t="s">
        <v>333</v>
      </c>
      <c r="F172" s="56" t="s">
        <v>442</v>
      </c>
    </row>
    <row r="173" spans="1:6" x14ac:dyDescent="0.25">
      <c r="A173" s="318" t="s">
        <v>444</v>
      </c>
      <c r="B173" s="322" t="s">
        <v>299</v>
      </c>
      <c r="C173" s="322" t="s">
        <v>446</v>
      </c>
      <c r="D173" s="56" t="s">
        <v>336</v>
      </c>
      <c r="E173" s="280" t="s">
        <v>333</v>
      </c>
      <c r="F173" s="56" t="s">
        <v>442</v>
      </c>
    </row>
    <row r="174" spans="1:6" x14ac:dyDescent="0.25">
      <c r="A174" s="318" t="s">
        <v>444</v>
      </c>
      <c r="B174" s="322" t="s">
        <v>301</v>
      </c>
      <c r="C174" s="322" t="s">
        <v>447</v>
      </c>
      <c r="D174" s="56" t="s">
        <v>336</v>
      </c>
      <c r="E174" s="280" t="s">
        <v>333</v>
      </c>
      <c r="F174" s="56" t="s">
        <v>442</v>
      </c>
    </row>
    <row r="175" spans="1:6" x14ac:dyDescent="0.25">
      <c r="A175" s="318" t="s">
        <v>444</v>
      </c>
      <c r="B175" s="319" t="s">
        <v>309</v>
      </c>
      <c r="C175" s="322" t="s">
        <v>370</v>
      </c>
      <c r="D175" s="56" t="s">
        <v>336</v>
      </c>
      <c r="E175" s="280" t="s">
        <v>333</v>
      </c>
      <c r="F175" s="56" t="s">
        <v>442</v>
      </c>
    </row>
    <row r="176" spans="1:6" ht="16.5" customHeight="1" x14ac:dyDescent="0.25">
      <c r="A176" s="318" t="s">
        <v>444</v>
      </c>
      <c r="B176" s="319" t="s">
        <v>308</v>
      </c>
      <c r="C176" s="322" t="s">
        <v>448</v>
      </c>
      <c r="D176" s="56" t="s">
        <v>336</v>
      </c>
      <c r="E176" s="280" t="s">
        <v>333</v>
      </c>
      <c r="F176" s="56" t="s">
        <v>442</v>
      </c>
    </row>
    <row r="177" spans="1:6" ht="15.75" customHeight="1" x14ac:dyDescent="0.25">
      <c r="A177" s="318" t="s">
        <v>444</v>
      </c>
      <c r="B177" s="319" t="s">
        <v>304</v>
      </c>
      <c r="C177" s="319" t="s">
        <v>371</v>
      </c>
      <c r="D177" s="56" t="s">
        <v>336</v>
      </c>
      <c r="E177" s="280" t="s">
        <v>333</v>
      </c>
      <c r="F177" s="56" t="s">
        <v>442</v>
      </c>
    </row>
    <row r="178" spans="1:6" ht="18" customHeight="1" x14ac:dyDescent="0.25">
      <c r="A178" s="318" t="s">
        <v>444</v>
      </c>
      <c r="B178" s="322" t="s">
        <v>298</v>
      </c>
      <c r="C178" s="319" t="s">
        <v>449</v>
      </c>
      <c r="D178" s="56" t="s">
        <v>336</v>
      </c>
      <c r="E178" s="280" t="s">
        <v>389</v>
      </c>
      <c r="F178" s="56" t="s">
        <v>442</v>
      </c>
    </row>
    <row r="179" spans="1:6" ht="15.75" customHeight="1" x14ac:dyDescent="0.25">
      <c r="A179" s="318" t="s">
        <v>444</v>
      </c>
      <c r="B179" s="319" t="s">
        <v>301</v>
      </c>
      <c r="C179" s="319" t="s">
        <v>450</v>
      </c>
      <c r="D179" s="56" t="s">
        <v>336</v>
      </c>
      <c r="E179" s="280" t="s">
        <v>333</v>
      </c>
      <c r="F179" s="56" t="s">
        <v>442</v>
      </c>
    </row>
    <row r="180" spans="1:6" ht="27.75" customHeight="1" x14ac:dyDescent="0.25">
      <c r="A180" s="318" t="s">
        <v>444</v>
      </c>
      <c r="B180" s="319" t="s">
        <v>298</v>
      </c>
      <c r="C180" s="322" t="s">
        <v>451</v>
      </c>
      <c r="D180" s="56" t="s">
        <v>336</v>
      </c>
      <c r="E180" s="280" t="s">
        <v>333</v>
      </c>
      <c r="F180" s="56" t="s">
        <v>442</v>
      </c>
    </row>
    <row r="181" spans="1:6" x14ac:dyDescent="0.25">
      <c r="A181" s="318" t="s">
        <v>444</v>
      </c>
      <c r="B181" s="319" t="s">
        <v>298</v>
      </c>
      <c r="C181" s="319" t="s">
        <v>452</v>
      </c>
      <c r="D181" s="56" t="s">
        <v>336</v>
      </c>
      <c r="E181" s="280" t="s">
        <v>333</v>
      </c>
      <c r="F181" s="56" t="s">
        <v>442</v>
      </c>
    </row>
    <row r="182" spans="1:6" ht="19.5" customHeight="1" x14ac:dyDescent="0.25">
      <c r="A182" s="322" t="s">
        <v>453</v>
      </c>
      <c r="B182" s="322" t="s">
        <v>308</v>
      </c>
      <c r="C182" s="322" t="s">
        <v>454</v>
      </c>
      <c r="D182" s="56" t="s">
        <v>336</v>
      </c>
      <c r="E182" s="280" t="s">
        <v>333</v>
      </c>
      <c r="F182" s="56" t="s">
        <v>442</v>
      </c>
    </row>
    <row r="183" spans="1:6" ht="17.25" customHeight="1" x14ac:dyDescent="0.25">
      <c r="A183" s="322" t="s">
        <v>453</v>
      </c>
      <c r="B183" s="322" t="s">
        <v>308</v>
      </c>
      <c r="C183" s="319" t="s">
        <v>455</v>
      </c>
      <c r="D183" s="56" t="s">
        <v>336</v>
      </c>
      <c r="E183" s="280" t="s">
        <v>333</v>
      </c>
      <c r="F183" s="56" t="s">
        <v>442</v>
      </c>
    </row>
    <row r="184" spans="1:6" ht="18" customHeight="1" x14ac:dyDescent="0.25">
      <c r="A184" s="322" t="s">
        <v>453</v>
      </c>
      <c r="B184" s="322" t="s">
        <v>308</v>
      </c>
      <c r="C184" s="319" t="s">
        <v>456</v>
      </c>
      <c r="D184" s="56" t="s">
        <v>336</v>
      </c>
      <c r="E184" s="280" t="s">
        <v>333</v>
      </c>
      <c r="F184" s="56" t="s">
        <v>442</v>
      </c>
    </row>
    <row r="185" spans="1:6" ht="15.75" customHeight="1" x14ac:dyDescent="0.25">
      <c r="A185" s="322" t="s">
        <v>453</v>
      </c>
      <c r="B185" s="322" t="s">
        <v>308</v>
      </c>
      <c r="C185" s="319" t="s">
        <v>456</v>
      </c>
      <c r="D185" s="56" t="s">
        <v>336</v>
      </c>
      <c r="E185" s="280" t="s">
        <v>457</v>
      </c>
      <c r="F185" s="56" t="s">
        <v>442</v>
      </c>
    </row>
    <row r="186" spans="1:6" ht="29.25" customHeight="1" x14ac:dyDescent="0.25">
      <c r="A186" s="322" t="s">
        <v>453</v>
      </c>
      <c r="B186" s="322" t="s">
        <v>308</v>
      </c>
      <c r="C186" s="319" t="s">
        <v>458</v>
      </c>
      <c r="D186" s="56" t="s">
        <v>336</v>
      </c>
      <c r="E186" s="280" t="s">
        <v>333</v>
      </c>
      <c r="F186" s="56" t="s">
        <v>442</v>
      </c>
    </row>
    <row r="187" spans="1:6" ht="22.5" customHeight="1" x14ac:dyDescent="0.25">
      <c r="A187" s="322" t="s">
        <v>453</v>
      </c>
      <c r="B187" s="322" t="s">
        <v>459</v>
      </c>
      <c r="C187" s="322" t="s">
        <v>460</v>
      </c>
      <c r="D187" s="56" t="s">
        <v>336</v>
      </c>
      <c r="E187" s="280" t="s">
        <v>333</v>
      </c>
      <c r="F187" s="56" t="s">
        <v>442</v>
      </c>
    </row>
  </sheetData>
  <mergeCells count="1">
    <mergeCell ref="A1:F1"/>
  </mergeCells>
  <phoneticPr fontId="2" type="noConversion"/>
  <pageMargins left="0.75" right="0.75" top="1" bottom="1" header="0.4921259845" footer="0.4921259845"/>
  <pageSetup paperSize="9" scale="85" fitToHeight="0" orientation="landscape" r:id="rId1"/>
  <headerFooter alignWithMargins="0"/>
  <rowBreaks count="1" manualBreakCount="1">
    <brk id="19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view="pageBreakPreview" zoomScaleNormal="130" zoomScaleSheetLayoutView="100" workbookViewId="0">
      <selection activeCell="L6" sqref="L6"/>
    </sheetView>
  </sheetViews>
  <sheetFormatPr defaultRowHeight="15.75" x14ac:dyDescent="0.25"/>
  <cols>
    <col min="1" max="1" width="19.375" customWidth="1"/>
    <col min="2" max="2" width="15.125" customWidth="1"/>
    <col min="3" max="3" width="19.875" customWidth="1"/>
    <col min="4" max="5" width="9.125" customWidth="1"/>
    <col min="6" max="6" width="9.5" customWidth="1"/>
    <col min="7" max="7" width="12" customWidth="1"/>
    <col min="8" max="8" width="12.875" customWidth="1"/>
    <col min="9" max="9" width="10.875" customWidth="1"/>
  </cols>
  <sheetData>
    <row r="1" spans="1:9" ht="45" customHeight="1" x14ac:dyDescent="0.3">
      <c r="A1" s="457" t="s">
        <v>255</v>
      </c>
      <c r="B1" s="457"/>
      <c r="C1" s="457"/>
      <c r="D1" s="457"/>
      <c r="E1" s="457"/>
      <c r="F1" s="457"/>
      <c r="G1" s="457"/>
      <c r="H1" s="457"/>
      <c r="I1" s="37"/>
    </row>
    <row r="2" spans="1:9" ht="110.25" x14ac:dyDescent="0.25">
      <c r="A2" s="71" t="s">
        <v>86</v>
      </c>
      <c r="B2" s="86" t="s">
        <v>42</v>
      </c>
      <c r="C2" s="86" t="s">
        <v>48</v>
      </c>
      <c r="D2" s="86" t="s">
        <v>165</v>
      </c>
      <c r="E2" s="86" t="s">
        <v>166</v>
      </c>
      <c r="F2" s="86" t="s">
        <v>167</v>
      </c>
      <c r="G2" s="86" t="s">
        <v>168</v>
      </c>
      <c r="H2" s="87" t="s">
        <v>172</v>
      </c>
      <c r="I2" s="28"/>
    </row>
    <row r="3" spans="1:9" x14ac:dyDescent="0.25">
      <c r="A3" s="56"/>
      <c r="B3" s="56"/>
      <c r="C3" s="56"/>
      <c r="D3" s="56"/>
      <c r="E3" s="56"/>
      <c r="F3" s="56"/>
      <c r="G3" s="56"/>
      <c r="H3" s="56"/>
      <c r="I3" s="28"/>
    </row>
    <row r="4" spans="1:9" x14ac:dyDescent="0.25">
      <c r="A4" s="38"/>
      <c r="B4" s="38"/>
      <c r="C4" s="38"/>
      <c r="D4" s="38"/>
      <c r="E4" s="38"/>
      <c r="F4" s="38"/>
      <c r="G4" s="38"/>
      <c r="H4" s="38"/>
      <c r="I4" s="28"/>
    </row>
    <row r="5" spans="1:9" x14ac:dyDescent="0.25">
      <c r="A5" s="38"/>
      <c r="B5" s="38"/>
      <c r="C5" s="38"/>
      <c r="D5" s="38"/>
      <c r="E5" s="38"/>
      <c r="F5" s="38"/>
      <c r="G5" s="38"/>
      <c r="H5" s="38"/>
      <c r="I5" s="28"/>
    </row>
    <row r="6" spans="1:9" x14ac:dyDescent="0.25">
      <c r="A6" s="38"/>
      <c r="B6" s="38"/>
      <c r="C6" s="38"/>
      <c r="D6" s="38"/>
      <c r="E6" s="38"/>
      <c r="F6" s="38"/>
      <c r="G6" s="38"/>
      <c r="H6" s="38"/>
      <c r="I6" s="28"/>
    </row>
    <row r="7" spans="1:9" x14ac:dyDescent="0.25">
      <c r="A7" s="38"/>
      <c r="B7" s="38"/>
      <c r="C7" s="38"/>
      <c r="D7" s="38"/>
      <c r="E7" s="38"/>
      <c r="F7" s="38"/>
      <c r="G7" s="38"/>
      <c r="H7" s="38"/>
      <c r="I7" s="28"/>
    </row>
    <row r="8" spans="1:9" x14ac:dyDescent="0.25">
      <c r="A8" s="2"/>
      <c r="B8" s="2"/>
      <c r="C8" s="2"/>
      <c r="D8" s="14"/>
      <c r="E8" s="14"/>
      <c r="F8" s="14"/>
      <c r="G8" s="2"/>
      <c r="H8" s="2"/>
      <c r="I8" s="7"/>
    </row>
    <row r="9" spans="1:9" x14ac:dyDescent="0.25">
      <c r="H9" s="16"/>
      <c r="I9" s="7"/>
    </row>
  </sheetData>
  <mergeCells count="1">
    <mergeCell ref="A1:H1"/>
  </mergeCells>
  <pageMargins left="0.7" right="0.7" top="0.75" bottom="0.75" header="0.3" footer="0.3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view="pageBreakPreview" zoomScaleNormal="100" zoomScaleSheetLayoutView="100" workbookViewId="0">
      <selection activeCell="B22" sqref="B22"/>
    </sheetView>
  </sheetViews>
  <sheetFormatPr defaultRowHeight="15.75" x14ac:dyDescent="0.25"/>
  <cols>
    <col min="1" max="1" width="31.5" customWidth="1"/>
    <col min="2" max="2" width="48.125" customWidth="1"/>
  </cols>
  <sheetData>
    <row r="1" spans="1:2" ht="50.25" customHeight="1" x14ac:dyDescent="0.25">
      <c r="A1" s="520" t="s">
        <v>256</v>
      </c>
      <c r="B1" s="521"/>
    </row>
    <row r="2" spans="1:2" s="1" customFormat="1" x14ac:dyDescent="0.25">
      <c r="A2" s="199" t="s">
        <v>86</v>
      </c>
      <c r="B2" s="332" t="s">
        <v>173</v>
      </c>
    </row>
    <row r="3" spans="1:2" x14ac:dyDescent="0.25">
      <c r="A3" s="162" t="s">
        <v>330</v>
      </c>
      <c r="B3" s="163" t="s">
        <v>295</v>
      </c>
    </row>
    <row r="4" spans="1:2" x14ac:dyDescent="0.25">
      <c r="A4" s="162" t="s">
        <v>330</v>
      </c>
      <c r="B4" s="163" t="s">
        <v>461</v>
      </c>
    </row>
    <row r="5" spans="1:2" x14ac:dyDescent="0.25">
      <c r="A5" s="162" t="s">
        <v>330</v>
      </c>
      <c r="B5" s="163" t="s">
        <v>438</v>
      </c>
    </row>
    <row r="6" spans="1:2" x14ac:dyDescent="0.25">
      <c r="A6" s="162" t="s">
        <v>347</v>
      </c>
      <c r="B6" s="163" t="s">
        <v>325</v>
      </c>
    </row>
    <row r="7" spans="1:2" x14ac:dyDescent="0.25">
      <c r="A7" s="162" t="s">
        <v>444</v>
      </c>
      <c r="B7" s="163" t="s">
        <v>462</v>
      </c>
    </row>
    <row r="8" spans="1:2" x14ac:dyDescent="0.25">
      <c r="A8" s="162" t="s">
        <v>444</v>
      </c>
      <c r="B8" s="163" t="s">
        <v>446</v>
      </c>
    </row>
    <row r="9" spans="1:2" x14ac:dyDescent="0.25">
      <c r="A9" s="162" t="s">
        <v>444</v>
      </c>
      <c r="B9" s="163" t="s">
        <v>369</v>
      </c>
    </row>
    <row r="10" spans="1:2" x14ac:dyDescent="0.25">
      <c r="A10" s="333" t="s">
        <v>444</v>
      </c>
      <c r="B10" s="334" t="s">
        <v>370</v>
      </c>
    </row>
    <row r="11" spans="1:2" x14ac:dyDescent="0.25">
      <c r="A11" s="333" t="s">
        <v>444</v>
      </c>
      <c r="B11" s="334" t="s">
        <v>463</v>
      </c>
    </row>
    <row r="12" spans="1:2" x14ac:dyDescent="0.25">
      <c r="A12" s="333" t="s">
        <v>444</v>
      </c>
      <c r="B12" s="334" t="s">
        <v>464</v>
      </c>
    </row>
    <row r="13" spans="1:2" x14ac:dyDescent="0.25">
      <c r="A13" s="333" t="s">
        <v>444</v>
      </c>
      <c r="B13" s="334" t="s">
        <v>465</v>
      </c>
    </row>
    <row r="14" spans="1:2" x14ac:dyDescent="0.25">
      <c r="A14" s="333" t="s">
        <v>453</v>
      </c>
      <c r="B14" s="334" t="s">
        <v>328</v>
      </c>
    </row>
    <row r="15" spans="1:2" ht="16.5" thickBot="1" x14ac:dyDescent="0.3">
      <c r="A15" s="335" t="s">
        <v>453</v>
      </c>
      <c r="B15" s="336" t="s">
        <v>454</v>
      </c>
    </row>
  </sheetData>
  <mergeCells count="1">
    <mergeCell ref="A1:B1"/>
  </mergeCells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view="pageBreakPreview" zoomScaleNormal="100" zoomScaleSheetLayoutView="100" workbookViewId="0">
      <selection activeCell="E10" sqref="E10"/>
    </sheetView>
  </sheetViews>
  <sheetFormatPr defaultRowHeight="15.75" x14ac:dyDescent="0.25"/>
  <cols>
    <col min="1" max="1" width="25.375" customWidth="1"/>
    <col min="2" max="2" width="26.375" customWidth="1"/>
    <col min="3" max="3" width="34.75" customWidth="1"/>
    <col min="4" max="4" width="30.75" customWidth="1"/>
  </cols>
  <sheetData>
    <row r="1" spans="1:3" ht="78.75" customHeight="1" x14ac:dyDescent="0.25">
      <c r="A1" s="487" t="s">
        <v>257</v>
      </c>
      <c r="B1" s="487"/>
      <c r="C1" s="487"/>
    </row>
    <row r="2" spans="1:3" ht="31.5" x14ac:dyDescent="0.25">
      <c r="A2" s="115" t="s">
        <v>86</v>
      </c>
      <c r="B2" s="84" t="s">
        <v>173</v>
      </c>
      <c r="C2" s="85" t="s">
        <v>174</v>
      </c>
    </row>
    <row r="3" spans="1:3" x14ac:dyDescent="0.25">
      <c r="A3" s="70"/>
      <c r="B3" s="70"/>
      <c r="C3" s="70"/>
    </row>
    <row r="4" spans="1:3" x14ac:dyDescent="0.25">
      <c r="A4" s="2"/>
      <c r="B4" s="2"/>
      <c r="C4" s="2"/>
    </row>
    <row r="5" spans="1:3" x14ac:dyDescent="0.25">
      <c r="A5" s="2"/>
      <c r="B5" s="2"/>
      <c r="C5" s="2"/>
    </row>
    <row r="6" spans="1:3" x14ac:dyDescent="0.25">
      <c r="A6" s="2"/>
      <c r="B6" s="2"/>
      <c r="C6" s="2"/>
    </row>
    <row r="7" spans="1:3" x14ac:dyDescent="0.25">
      <c r="A7" s="2"/>
      <c r="B7" s="2"/>
      <c r="C7" s="2"/>
    </row>
    <row r="8" spans="1:3" x14ac:dyDescent="0.25">
      <c r="C8" s="16"/>
    </row>
  </sheetData>
  <mergeCells count="1">
    <mergeCell ref="A1:C1"/>
  </mergeCells>
  <pageMargins left="0.7" right="0.7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3"/>
  <sheetViews>
    <sheetView view="pageBreakPreview" topLeftCell="A125" zoomScaleNormal="100" zoomScaleSheetLayoutView="100" workbookViewId="0">
      <selection activeCell="H139" sqref="H139"/>
    </sheetView>
  </sheetViews>
  <sheetFormatPr defaultRowHeight="15.75" x14ac:dyDescent="0.25"/>
  <cols>
    <col min="1" max="1" width="3.75" customWidth="1"/>
    <col min="2" max="2" width="6.625" customWidth="1"/>
    <col min="3" max="3" width="12.75" customWidth="1"/>
    <col min="4" max="4" width="6" customWidth="1"/>
    <col min="5" max="5" width="5.25" customWidth="1"/>
    <col min="6" max="6" width="16.875" customWidth="1"/>
    <col min="7" max="7" width="33.25" customWidth="1"/>
    <col min="8" max="8" width="42" customWidth="1"/>
    <col min="9" max="9" width="10.125" customWidth="1"/>
    <col min="10" max="10" width="14.5" customWidth="1"/>
    <col min="11" max="11" width="14.75" customWidth="1"/>
    <col min="12" max="12" width="10.5" customWidth="1"/>
  </cols>
  <sheetData>
    <row r="1" spans="1:12" ht="20.25" customHeight="1" thickBot="1" x14ac:dyDescent="0.35">
      <c r="A1" s="522" t="s">
        <v>258</v>
      </c>
      <c r="B1" s="522"/>
      <c r="C1" s="522"/>
      <c r="D1" s="522"/>
      <c r="E1" s="522"/>
      <c r="F1" s="522"/>
      <c r="G1" s="522"/>
      <c r="H1" s="522"/>
      <c r="I1" s="522"/>
      <c r="J1" s="522"/>
      <c r="K1" s="522"/>
      <c r="L1" s="522"/>
    </row>
    <row r="2" spans="1:12" ht="111" customHeight="1" x14ac:dyDescent="0.25">
      <c r="A2" s="337" t="s">
        <v>175</v>
      </c>
      <c r="B2" s="338" t="s">
        <v>86</v>
      </c>
      <c r="C2" s="338" t="s">
        <v>176</v>
      </c>
      <c r="D2" s="338" t="s">
        <v>177</v>
      </c>
      <c r="E2" s="338" t="s">
        <v>178</v>
      </c>
      <c r="F2" s="338" t="s">
        <v>179</v>
      </c>
      <c r="G2" s="338" t="s">
        <v>180</v>
      </c>
      <c r="H2" s="338" t="s">
        <v>181</v>
      </c>
      <c r="I2" s="338" t="s">
        <v>182</v>
      </c>
      <c r="J2" s="338" t="s">
        <v>183</v>
      </c>
      <c r="K2" s="338" t="s">
        <v>184</v>
      </c>
      <c r="L2" s="339" t="s">
        <v>185</v>
      </c>
    </row>
    <row r="3" spans="1:12" ht="45" customHeight="1" x14ac:dyDescent="0.25">
      <c r="A3" s="2">
        <v>1</v>
      </c>
      <c r="B3" s="14" t="s">
        <v>280</v>
      </c>
      <c r="C3" s="340" t="s">
        <v>466</v>
      </c>
      <c r="D3" s="14" t="s">
        <v>467</v>
      </c>
      <c r="E3" s="14" t="s">
        <v>332</v>
      </c>
      <c r="F3" s="340" t="s">
        <v>468</v>
      </c>
      <c r="G3" s="340" t="s">
        <v>469</v>
      </c>
      <c r="H3" s="340" t="s">
        <v>470</v>
      </c>
      <c r="I3" s="14" t="s">
        <v>471</v>
      </c>
      <c r="J3" s="14">
        <v>2038</v>
      </c>
      <c r="K3" s="14"/>
      <c r="L3" s="14"/>
    </row>
    <row r="4" spans="1:12" ht="31.5" customHeight="1" x14ac:dyDescent="0.25">
      <c r="A4" s="2">
        <v>2</v>
      </c>
      <c r="B4" s="14" t="s">
        <v>280</v>
      </c>
      <c r="C4" s="340" t="s">
        <v>466</v>
      </c>
      <c r="D4" s="14" t="s">
        <v>467</v>
      </c>
      <c r="E4" s="14" t="s">
        <v>332</v>
      </c>
      <c r="F4" s="340" t="s">
        <v>472</v>
      </c>
      <c r="G4" s="340" t="s">
        <v>473</v>
      </c>
      <c r="H4" s="340" t="s">
        <v>474</v>
      </c>
      <c r="I4" s="14" t="s">
        <v>475</v>
      </c>
      <c r="J4" s="14">
        <v>20493</v>
      </c>
      <c r="K4" s="14"/>
      <c r="L4" s="14"/>
    </row>
    <row r="5" spans="1:12" ht="34.5" customHeight="1" x14ac:dyDescent="0.25">
      <c r="A5" s="2">
        <v>3</v>
      </c>
      <c r="B5" s="14" t="s">
        <v>280</v>
      </c>
      <c r="C5" s="340" t="s">
        <v>466</v>
      </c>
      <c r="D5" s="14" t="s">
        <v>467</v>
      </c>
      <c r="E5" s="14" t="s">
        <v>332</v>
      </c>
      <c r="F5" s="340" t="s">
        <v>476</v>
      </c>
      <c r="G5" s="340" t="s">
        <v>477</v>
      </c>
      <c r="H5" s="340" t="s">
        <v>478</v>
      </c>
      <c r="I5" s="14" t="s">
        <v>479</v>
      </c>
      <c r="J5" s="14">
        <v>7375</v>
      </c>
      <c r="K5" s="14"/>
      <c r="L5" s="14"/>
    </row>
    <row r="6" spans="1:12" ht="31.5" customHeight="1" x14ac:dyDescent="0.25">
      <c r="A6" s="2">
        <v>4</v>
      </c>
      <c r="B6" s="14" t="s">
        <v>280</v>
      </c>
      <c r="C6" s="340" t="s">
        <v>466</v>
      </c>
      <c r="D6" s="14" t="s">
        <v>467</v>
      </c>
      <c r="E6" s="14" t="s">
        <v>332</v>
      </c>
      <c r="F6" s="340" t="s">
        <v>480</v>
      </c>
      <c r="G6" s="340" t="s">
        <v>481</v>
      </c>
      <c r="H6" s="340" t="s">
        <v>482</v>
      </c>
      <c r="I6" s="14" t="s">
        <v>483</v>
      </c>
      <c r="J6" s="14">
        <v>62311</v>
      </c>
      <c r="K6" s="14"/>
      <c r="L6" s="14"/>
    </row>
    <row r="7" spans="1:12" ht="33" customHeight="1" x14ac:dyDescent="0.25">
      <c r="A7" s="2">
        <v>5</v>
      </c>
      <c r="B7" s="14" t="s">
        <v>282</v>
      </c>
      <c r="C7" s="340" t="s">
        <v>466</v>
      </c>
      <c r="D7" s="14" t="s">
        <v>467</v>
      </c>
      <c r="E7" s="14" t="s">
        <v>332</v>
      </c>
      <c r="F7" s="340" t="s">
        <v>484</v>
      </c>
      <c r="G7" s="340" t="s">
        <v>485</v>
      </c>
      <c r="H7" s="340" t="s">
        <v>486</v>
      </c>
      <c r="I7" s="14" t="s">
        <v>487</v>
      </c>
      <c r="J7" s="14">
        <v>3403</v>
      </c>
      <c r="K7" s="14"/>
      <c r="L7" s="14"/>
    </row>
    <row r="8" spans="1:12" ht="33" customHeight="1" x14ac:dyDescent="0.25">
      <c r="A8" s="2">
        <v>6</v>
      </c>
      <c r="B8" s="14" t="s">
        <v>286</v>
      </c>
      <c r="C8" s="340" t="s">
        <v>466</v>
      </c>
      <c r="D8" s="14" t="s">
        <v>467</v>
      </c>
      <c r="E8" s="14" t="s">
        <v>332</v>
      </c>
      <c r="F8" s="340" t="s">
        <v>488</v>
      </c>
      <c r="G8" s="340" t="s">
        <v>489</v>
      </c>
      <c r="H8" s="340" t="s">
        <v>490</v>
      </c>
      <c r="I8" s="14" t="s">
        <v>471</v>
      </c>
      <c r="J8" s="14">
        <v>7500</v>
      </c>
      <c r="K8" s="14"/>
      <c r="L8" s="14"/>
    </row>
    <row r="9" spans="1:12" ht="30" customHeight="1" x14ac:dyDescent="0.25">
      <c r="A9" s="2">
        <v>7</v>
      </c>
      <c r="B9" s="14" t="s">
        <v>286</v>
      </c>
      <c r="C9" s="340" t="s">
        <v>466</v>
      </c>
      <c r="D9" s="14" t="s">
        <v>467</v>
      </c>
      <c r="E9" s="14" t="s">
        <v>332</v>
      </c>
      <c r="F9" s="340" t="s">
        <v>491</v>
      </c>
      <c r="G9" s="340" t="s">
        <v>492</v>
      </c>
      <c r="H9" s="340" t="s">
        <v>493</v>
      </c>
      <c r="I9" s="14" t="s">
        <v>494</v>
      </c>
      <c r="J9" s="14">
        <v>11560</v>
      </c>
      <c r="K9" s="14"/>
      <c r="L9" s="14"/>
    </row>
    <row r="10" spans="1:12" ht="35.25" customHeight="1" x14ac:dyDescent="0.25">
      <c r="A10" s="2">
        <v>8</v>
      </c>
      <c r="B10" s="14" t="s">
        <v>286</v>
      </c>
      <c r="C10" s="340" t="s">
        <v>466</v>
      </c>
      <c r="D10" s="14" t="s">
        <v>467</v>
      </c>
      <c r="E10" s="14" t="s">
        <v>332</v>
      </c>
      <c r="F10" s="340" t="s">
        <v>495</v>
      </c>
      <c r="G10" s="340" t="s">
        <v>496</v>
      </c>
      <c r="H10" s="340" t="s">
        <v>497</v>
      </c>
      <c r="I10" s="14" t="s">
        <v>483</v>
      </c>
      <c r="J10" s="14">
        <v>27080</v>
      </c>
      <c r="K10" s="14"/>
      <c r="L10" s="14"/>
    </row>
    <row r="11" spans="1:12" ht="33.75" customHeight="1" x14ac:dyDescent="0.25">
      <c r="A11" s="2">
        <v>9</v>
      </c>
      <c r="B11" s="14" t="s">
        <v>286</v>
      </c>
      <c r="C11" s="340" t="s">
        <v>466</v>
      </c>
      <c r="D11" s="14" t="s">
        <v>467</v>
      </c>
      <c r="E11" s="14" t="s">
        <v>332</v>
      </c>
      <c r="F11" s="340" t="s">
        <v>498</v>
      </c>
      <c r="G11" s="340" t="s">
        <v>499</v>
      </c>
      <c r="H11" s="340" t="s">
        <v>500</v>
      </c>
      <c r="I11" s="14" t="s">
        <v>483</v>
      </c>
      <c r="J11" s="14">
        <v>5152</v>
      </c>
      <c r="K11" s="14"/>
      <c r="L11" s="14"/>
    </row>
    <row r="12" spans="1:12" ht="47.25" customHeight="1" x14ac:dyDescent="0.25">
      <c r="A12" s="2">
        <v>10</v>
      </c>
      <c r="B12" s="14" t="s">
        <v>286</v>
      </c>
      <c r="C12" s="340" t="s">
        <v>466</v>
      </c>
      <c r="D12" s="14" t="s">
        <v>467</v>
      </c>
      <c r="E12" s="14" t="s">
        <v>332</v>
      </c>
      <c r="F12" s="340" t="s">
        <v>501</v>
      </c>
      <c r="G12" s="340" t="s">
        <v>502</v>
      </c>
      <c r="H12" s="340" t="s">
        <v>503</v>
      </c>
      <c r="I12" s="14" t="s">
        <v>483</v>
      </c>
      <c r="J12" s="14">
        <v>4923</v>
      </c>
      <c r="K12" s="14"/>
      <c r="L12" s="14"/>
    </row>
    <row r="13" spans="1:12" ht="26.25" customHeight="1" x14ac:dyDescent="0.25">
      <c r="A13" s="2">
        <v>11</v>
      </c>
      <c r="B13" s="14" t="s">
        <v>286</v>
      </c>
      <c r="C13" s="340" t="s">
        <v>466</v>
      </c>
      <c r="D13" s="14" t="s">
        <v>467</v>
      </c>
      <c r="E13" s="14" t="s">
        <v>332</v>
      </c>
      <c r="F13" s="340" t="s">
        <v>504</v>
      </c>
      <c r="G13" s="340" t="s">
        <v>505</v>
      </c>
      <c r="H13" s="340" t="s">
        <v>506</v>
      </c>
      <c r="I13" s="14" t="s">
        <v>507</v>
      </c>
      <c r="J13" s="14">
        <v>26224</v>
      </c>
      <c r="K13" s="14"/>
      <c r="L13" s="14"/>
    </row>
    <row r="14" spans="1:12" ht="81" customHeight="1" x14ac:dyDescent="0.25">
      <c r="A14" s="2">
        <v>12</v>
      </c>
      <c r="B14" s="14" t="s">
        <v>286</v>
      </c>
      <c r="C14" s="340" t="s">
        <v>466</v>
      </c>
      <c r="D14" s="14" t="s">
        <v>467</v>
      </c>
      <c r="E14" s="14" t="s">
        <v>332</v>
      </c>
      <c r="F14" s="340" t="s">
        <v>508</v>
      </c>
      <c r="G14" s="340" t="s">
        <v>509</v>
      </c>
      <c r="H14" s="340" t="s">
        <v>510</v>
      </c>
      <c r="I14" s="14" t="s">
        <v>511</v>
      </c>
      <c r="J14" s="341">
        <v>1311</v>
      </c>
      <c r="K14" s="14"/>
      <c r="L14" s="14"/>
    </row>
    <row r="15" spans="1:12" ht="33.75" customHeight="1" x14ac:dyDescent="0.25">
      <c r="A15" s="2">
        <v>13</v>
      </c>
      <c r="B15" s="14" t="s">
        <v>286</v>
      </c>
      <c r="C15" s="340" t="s">
        <v>466</v>
      </c>
      <c r="D15" s="14" t="s">
        <v>467</v>
      </c>
      <c r="E15" s="14" t="s">
        <v>332</v>
      </c>
      <c r="F15" s="340" t="s">
        <v>512</v>
      </c>
      <c r="G15" s="340" t="s">
        <v>513</v>
      </c>
      <c r="H15" s="340" t="s">
        <v>514</v>
      </c>
      <c r="I15" s="14" t="s">
        <v>515</v>
      </c>
      <c r="J15" s="341">
        <v>5767</v>
      </c>
      <c r="K15" s="14"/>
      <c r="L15" s="14"/>
    </row>
    <row r="16" spans="1:12" ht="36" customHeight="1" x14ac:dyDescent="0.25">
      <c r="A16" s="2">
        <v>14</v>
      </c>
      <c r="B16" s="14" t="s">
        <v>286</v>
      </c>
      <c r="C16" s="340" t="s">
        <v>466</v>
      </c>
      <c r="D16" s="14" t="s">
        <v>467</v>
      </c>
      <c r="E16" s="14" t="s">
        <v>332</v>
      </c>
      <c r="F16" s="340" t="s">
        <v>516</v>
      </c>
      <c r="G16" s="340" t="s">
        <v>517</v>
      </c>
      <c r="H16" s="340" t="s">
        <v>518</v>
      </c>
      <c r="I16" s="14" t="s">
        <v>487</v>
      </c>
      <c r="J16" s="341">
        <v>5230</v>
      </c>
      <c r="K16" s="14"/>
      <c r="L16" s="14"/>
    </row>
    <row r="17" spans="1:12" ht="23.25" customHeight="1" x14ac:dyDescent="0.25">
      <c r="A17" s="2">
        <v>15</v>
      </c>
      <c r="B17" s="14" t="s">
        <v>286</v>
      </c>
      <c r="C17" s="340" t="s">
        <v>466</v>
      </c>
      <c r="D17" s="14" t="s">
        <v>467</v>
      </c>
      <c r="E17" s="14" t="s">
        <v>332</v>
      </c>
      <c r="F17" s="340" t="s">
        <v>519</v>
      </c>
      <c r="G17" s="340" t="s">
        <v>520</v>
      </c>
      <c r="H17" s="340" t="s">
        <v>521</v>
      </c>
      <c r="I17" s="14" t="s">
        <v>487</v>
      </c>
      <c r="J17" s="341">
        <v>19216</v>
      </c>
      <c r="K17" s="14"/>
      <c r="L17" s="14"/>
    </row>
    <row r="18" spans="1:12" ht="33.75" customHeight="1" x14ac:dyDescent="0.25">
      <c r="A18" s="2">
        <v>16</v>
      </c>
      <c r="B18" s="14" t="s">
        <v>288</v>
      </c>
      <c r="C18" s="340" t="s">
        <v>466</v>
      </c>
      <c r="D18" s="14" t="s">
        <v>467</v>
      </c>
      <c r="E18" s="14" t="s">
        <v>332</v>
      </c>
      <c r="F18" s="340" t="s">
        <v>522</v>
      </c>
      <c r="G18" s="340" t="s">
        <v>523</v>
      </c>
      <c r="H18" s="340" t="s">
        <v>524</v>
      </c>
      <c r="I18" s="14" t="s">
        <v>471</v>
      </c>
      <c r="J18" s="341">
        <v>2227</v>
      </c>
      <c r="K18" s="14"/>
      <c r="L18" s="14"/>
    </row>
    <row r="19" spans="1:12" ht="50.25" customHeight="1" x14ac:dyDescent="0.25">
      <c r="A19" s="2">
        <v>17</v>
      </c>
      <c r="B19" s="14" t="s">
        <v>280</v>
      </c>
      <c r="C19" s="340" t="s">
        <v>525</v>
      </c>
      <c r="D19" s="14" t="s">
        <v>467</v>
      </c>
      <c r="E19" s="14" t="s">
        <v>332</v>
      </c>
      <c r="F19" s="340" t="s">
        <v>526</v>
      </c>
      <c r="G19" s="340" t="s">
        <v>527</v>
      </c>
      <c r="H19" s="340" t="s">
        <v>528</v>
      </c>
      <c r="I19" s="14" t="s">
        <v>529</v>
      </c>
      <c r="J19" s="341">
        <v>19905</v>
      </c>
      <c r="K19" s="14"/>
      <c r="L19" s="14"/>
    </row>
    <row r="20" spans="1:12" ht="33" customHeight="1" x14ac:dyDescent="0.25">
      <c r="A20" s="2">
        <v>18</v>
      </c>
      <c r="B20" s="14" t="s">
        <v>280</v>
      </c>
      <c r="C20" s="340" t="s">
        <v>525</v>
      </c>
      <c r="D20" s="14" t="s">
        <v>467</v>
      </c>
      <c r="E20" s="14" t="s">
        <v>332</v>
      </c>
      <c r="F20" s="340" t="s">
        <v>530</v>
      </c>
      <c r="G20" s="340" t="s">
        <v>469</v>
      </c>
      <c r="H20" s="340" t="s">
        <v>531</v>
      </c>
      <c r="I20" s="14" t="s">
        <v>529</v>
      </c>
      <c r="J20" s="341">
        <v>11351</v>
      </c>
      <c r="K20" s="14"/>
      <c r="L20" s="14"/>
    </row>
    <row r="21" spans="1:12" ht="48" customHeight="1" x14ac:dyDescent="0.25">
      <c r="A21" s="2">
        <v>19</v>
      </c>
      <c r="B21" s="14" t="s">
        <v>280</v>
      </c>
      <c r="C21" s="340" t="s">
        <v>525</v>
      </c>
      <c r="D21" s="14" t="s">
        <v>467</v>
      </c>
      <c r="E21" s="14" t="s">
        <v>332</v>
      </c>
      <c r="F21" s="340" t="s">
        <v>532</v>
      </c>
      <c r="G21" s="340" t="s">
        <v>533</v>
      </c>
      <c r="H21" s="340" t="s">
        <v>534</v>
      </c>
      <c r="I21" s="14" t="s">
        <v>529</v>
      </c>
      <c r="J21" s="341">
        <v>13269</v>
      </c>
      <c r="K21" s="14"/>
      <c r="L21" s="14"/>
    </row>
    <row r="22" spans="1:12" ht="45.75" customHeight="1" x14ac:dyDescent="0.25">
      <c r="A22" s="2">
        <v>20</v>
      </c>
      <c r="B22" s="14" t="s">
        <v>280</v>
      </c>
      <c r="C22" s="340" t="s">
        <v>525</v>
      </c>
      <c r="D22" s="14" t="s">
        <v>467</v>
      </c>
      <c r="E22" s="14" t="s">
        <v>332</v>
      </c>
      <c r="F22" s="340" t="s">
        <v>535</v>
      </c>
      <c r="G22" s="340" t="s">
        <v>536</v>
      </c>
      <c r="H22" s="340" t="s">
        <v>537</v>
      </c>
      <c r="I22" s="14" t="s">
        <v>538</v>
      </c>
      <c r="J22" s="341">
        <v>14345</v>
      </c>
      <c r="K22" s="14"/>
      <c r="L22" s="14"/>
    </row>
    <row r="23" spans="1:12" ht="30" customHeight="1" x14ac:dyDescent="0.25">
      <c r="A23" s="2">
        <v>21</v>
      </c>
      <c r="B23" s="14" t="s">
        <v>280</v>
      </c>
      <c r="C23" s="340" t="s">
        <v>525</v>
      </c>
      <c r="D23" s="14" t="s">
        <v>467</v>
      </c>
      <c r="E23" s="14" t="s">
        <v>332</v>
      </c>
      <c r="F23" s="340" t="s">
        <v>539</v>
      </c>
      <c r="G23" s="340" t="s">
        <v>540</v>
      </c>
      <c r="H23" s="340" t="s">
        <v>541</v>
      </c>
      <c r="I23" s="14" t="s">
        <v>529</v>
      </c>
      <c r="J23" s="341">
        <v>3737</v>
      </c>
      <c r="K23" s="14"/>
      <c r="L23" s="14"/>
    </row>
    <row r="24" spans="1:12" ht="47.25" customHeight="1" x14ac:dyDescent="0.25">
      <c r="A24" s="2">
        <v>22</v>
      </c>
      <c r="B24" s="14" t="s">
        <v>280</v>
      </c>
      <c r="C24" s="340" t="s">
        <v>525</v>
      </c>
      <c r="D24" s="14" t="s">
        <v>467</v>
      </c>
      <c r="E24" s="14" t="s">
        <v>332</v>
      </c>
      <c r="F24" s="340" t="s">
        <v>542</v>
      </c>
      <c r="G24" s="340" t="s">
        <v>543</v>
      </c>
      <c r="H24" s="340" t="s">
        <v>544</v>
      </c>
      <c r="I24" s="14" t="s">
        <v>545</v>
      </c>
      <c r="J24" s="341">
        <v>3228</v>
      </c>
      <c r="K24" s="14"/>
      <c r="L24" s="14"/>
    </row>
    <row r="25" spans="1:12" ht="24.75" customHeight="1" x14ac:dyDescent="0.25">
      <c r="A25" s="2">
        <v>23</v>
      </c>
      <c r="B25" s="14" t="s">
        <v>280</v>
      </c>
      <c r="C25" s="340" t="s">
        <v>525</v>
      </c>
      <c r="D25" s="14" t="s">
        <v>467</v>
      </c>
      <c r="E25" s="14" t="s">
        <v>332</v>
      </c>
      <c r="F25" s="340" t="s">
        <v>546</v>
      </c>
      <c r="G25" s="340" t="s">
        <v>547</v>
      </c>
      <c r="H25" s="340" t="s">
        <v>548</v>
      </c>
      <c r="I25" s="14" t="s">
        <v>549</v>
      </c>
      <c r="J25" s="341">
        <v>18392</v>
      </c>
      <c r="K25" s="14"/>
      <c r="L25" s="14"/>
    </row>
    <row r="26" spans="1:12" ht="49.5" customHeight="1" x14ac:dyDescent="0.25">
      <c r="A26" s="2">
        <v>24</v>
      </c>
      <c r="B26" s="14" t="s">
        <v>280</v>
      </c>
      <c r="C26" s="340" t="s">
        <v>525</v>
      </c>
      <c r="D26" s="14" t="s">
        <v>467</v>
      </c>
      <c r="E26" s="14" t="s">
        <v>332</v>
      </c>
      <c r="F26" s="340" t="s">
        <v>550</v>
      </c>
      <c r="G26" s="340" t="s">
        <v>551</v>
      </c>
      <c r="H26" s="340" t="s">
        <v>552</v>
      </c>
      <c r="I26" s="14" t="s">
        <v>545</v>
      </c>
      <c r="J26" s="341">
        <v>4924</v>
      </c>
      <c r="K26" s="14"/>
      <c r="L26" s="14"/>
    </row>
    <row r="27" spans="1:12" ht="44.25" customHeight="1" x14ac:dyDescent="0.25">
      <c r="A27" s="2">
        <v>25</v>
      </c>
      <c r="B27" s="14" t="s">
        <v>280</v>
      </c>
      <c r="C27" s="340" t="s">
        <v>525</v>
      </c>
      <c r="D27" s="14" t="s">
        <v>467</v>
      </c>
      <c r="E27" s="14" t="s">
        <v>332</v>
      </c>
      <c r="F27" s="340" t="s">
        <v>553</v>
      </c>
      <c r="G27" s="340" t="s">
        <v>554</v>
      </c>
      <c r="H27" s="340" t="s">
        <v>555</v>
      </c>
      <c r="I27" s="14" t="s">
        <v>549</v>
      </c>
      <c r="J27" s="341">
        <v>8959</v>
      </c>
      <c r="K27" s="14"/>
      <c r="L27" s="14"/>
    </row>
    <row r="28" spans="1:12" ht="32.25" customHeight="1" x14ac:dyDescent="0.25">
      <c r="A28" s="2">
        <v>26</v>
      </c>
      <c r="B28" s="14" t="s">
        <v>280</v>
      </c>
      <c r="C28" s="340" t="s">
        <v>525</v>
      </c>
      <c r="D28" s="14" t="s">
        <v>467</v>
      </c>
      <c r="E28" s="14" t="s">
        <v>332</v>
      </c>
      <c r="F28" s="340" t="s">
        <v>556</v>
      </c>
      <c r="G28" s="340" t="s">
        <v>557</v>
      </c>
      <c r="H28" s="340" t="s">
        <v>558</v>
      </c>
      <c r="I28" s="14" t="s">
        <v>559</v>
      </c>
      <c r="J28" s="341">
        <v>16287</v>
      </c>
      <c r="K28" s="14"/>
      <c r="L28" s="14"/>
    </row>
    <row r="29" spans="1:12" ht="33.75" customHeight="1" x14ac:dyDescent="0.25">
      <c r="A29" s="2">
        <v>27</v>
      </c>
      <c r="B29" s="14" t="s">
        <v>280</v>
      </c>
      <c r="C29" s="340" t="s">
        <v>525</v>
      </c>
      <c r="D29" s="14" t="s">
        <v>467</v>
      </c>
      <c r="E29" s="14" t="s">
        <v>332</v>
      </c>
      <c r="F29" s="340" t="s">
        <v>560</v>
      </c>
      <c r="G29" s="340" t="s">
        <v>561</v>
      </c>
      <c r="H29" s="340" t="s">
        <v>562</v>
      </c>
      <c r="I29" s="14" t="s">
        <v>563</v>
      </c>
      <c r="J29" s="341">
        <v>7818</v>
      </c>
      <c r="K29" s="14"/>
      <c r="L29" s="14"/>
    </row>
    <row r="30" spans="1:12" ht="47.25" customHeight="1" x14ac:dyDescent="0.25">
      <c r="A30" s="2">
        <v>28</v>
      </c>
      <c r="B30" s="14" t="s">
        <v>280</v>
      </c>
      <c r="C30" s="340" t="s">
        <v>525</v>
      </c>
      <c r="D30" s="14" t="s">
        <v>467</v>
      </c>
      <c r="E30" s="14" t="s">
        <v>332</v>
      </c>
      <c r="F30" s="340" t="s">
        <v>564</v>
      </c>
      <c r="G30" s="340" t="s">
        <v>565</v>
      </c>
      <c r="H30" s="340" t="s">
        <v>566</v>
      </c>
      <c r="I30" s="14" t="s">
        <v>559</v>
      </c>
      <c r="J30" s="341">
        <v>15891</v>
      </c>
      <c r="K30" s="14"/>
      <c r="L30" s="14"/>
    </row>
    <row r="31" spans="1:12" ht="48" customHeight="1" x14ac:dyDescent="0.25">
      <c r="A31" s="2">
        <v>29</v>
      </c>
      <c r="B31" s="14" t="s">
        <v>280</v>
      </c>
      <c r="C31" s="340" t="s">
        <v>525</v>
      </c>
      <c r="D31" s="14" t="s">
        <v>467</v>
      </c>
      <c r="E31" s="14" t="s">
        <v>332</v>
      </c>
      <c r="F31" s="340" t="s">
        <v>567</v>
      </c>
      <c r="G31" s="340" t="s">
        <v>568</v>
      </c>
      <c r="H31" s="340" t="s">
        <v>569</v>
      </c>
      <c r="I31" s="14" t="s">
        <v>570</v>
      </c>
      <c r="J31" s="341">
        <v>7151</v>
      </c>
      <c r="K31" s="14"/>
      <c r="L31" s="14"/>
    </row>
    <row r="32" spans="1:12" ht="45.75" customHeight="1" x14ac:dyDescent="0.25">
      <c r="A32" s="2">
        <v>30</v>
      </c>
      <c r="B32" s="14" t="s">
        <v>280</v>
      </c>
      <c r="C32" s="340" t="s">
        <v>525</v>
      </c>
      <c r="D32" s="14" t="s">
        <v>467</v>
      </c>
      <c r="E32" s="14" t="s">
        <v>332</v>
      </c>
      <c r="F32" s="340" t="s">
        <v>571</v>
      </c>
      <c r="G32" s="340" t="s">
        <v>572</v>
      </c>
      <c r="H32" s="340" t="s">
        <v>573</v>
      </c>
      <c r="I32" s="14" t="s">
        <v>570</v>
      </c>
      <c r="J32" s="341">
        <v>5831</v>
      </c>
      <c r="K32" s="14"/>
      <c r="L32" s="14"/>
    </row>
    <row r="33" spans="1:12" ht="31.5" customHeight="1" x14ac:dyDescent="0.25">
      <c r="A33" s="2">
        <v>31</v>
      </c>
      <c r="B33" s="14" t="s">
        <v>280</v>
      </c>
      <c r="C33" s="340" t="s">
        <v>525</v>
      </c>
      <c r="D33" s="14" t="s">
        <v>467</v>
      </c>
      <c r="E33" s="14" t="s">
        <v>332</v>
      </c>
      <c r="F33" s="340" t="s">
        <v>574</v>
      </c>
      <c r="G33" s="340" t="s">
        <v>575</v>
      </c>
      <c r="H33" s="340" t="s">
        <v>576</v>
      </c>
      <c r="I33" s="14" t="s">
        <v>570</v>
      </c>
      <c r="J33" s="341">
        <v>13470</v>
      </c>
      <c r="K33" s="14"/>
      <c r="L33" s="14"/>
    </row>
    <row r="34" spans="1:12" ht="45" customHeight="1" x14ac:dyDescent="0.25">
      <c r="A34" s="2">
        <v>32</v>
      </c>
      <c r="B34" s="14" t="s">
        <v>280</v>
      </c>
      <c r="C34" s="340" t="s">
        <v>525</v>
      </c>
      <c r="D34" s="14" t="s">
        <v>467</v>
      </c>
      <c r="E34" s="14" t="s">
        <v>332</v>
      </c>
      <c r="F34" s="340" t="s">
        <v>577</v>
      </c>
      <c r="G34" s="340" t="s">
        <v>578</v>
      </c>
      <c r="H34" s="340" t="s">
        <v>579</v>
      </c>
      <c r="I34" s="14" t="s">
        <v>580</v>
      </c>
      <c r="J34" s="341">
        <v>1861</v>
      </c>
      <c r="K34" s="14"/>
      <c r="L34" s="14"/>
    </row>
    <row r="35" spans="1:12" ht="47.25" customHeight="1" x14ac:dyDescent="0.25">
      <c r="A35" s="2">
        <v>33</v>
      </c>
      <c r="B35" s="14" t="s">
        <v>280</v>
      </c>
      <c r="C35" s="340" t="s">
        <v>525</v>
      </c>
      <c r="D35" s="14" t="s">
        <v>467</v>
      </c>
      <c r="E35" s="14" t="s">
        <v>332</v>
      </c>
      <c r="F35" s="340" t="s">
        <v>581</v>
      </c>
      <c r="G35" s="340" t="s">
        <v>582</v>
      </c>
      <c r="H35" s="340" t="s">
        <v>583</v>
      </c>
      <c r="I35" s="14" t="s">
        <v>580</v>
      </c>
      <c r="J35" s="341">
        <v>12820</v>
      </c>
      <c r="K35" s="14"/>
      <c r="L35" s="14"/>
    </row>
    <row r="36" spans="1:12" ht="32.25" customHeight="1" x14ac:dyDescent="0.25">
      <c r="A36" s="2">
        <v>34</v>
      </c>
      <c r="B36" s="14" t="s">
        <v>280</v>
      </c>
      <c r="C36" s="340" t="s">
        <v>525</v>
      </c>
      <c r="D36" s="14" t="s">
        <v>467</v>
      </c>
      <c r="E36" s="14" t="s">
        <v>332</v>
      </c>
      <c r="F36" s="340" t="s">
        <v>584</v>
      </c>
      <c r="G36" s="340" t="s">
        <v>585</v>
      </c>
      <c r="H36" s="340" t="s">
        <v>586</v>
      </c>
      <c r="I36" s="14" t="s">
        <v>587</v>
      </c>
      <c r="J36" s="341">
        <v>4920</v>
      </c>
      <c r="K36" s="14"/>
      <c r="L36" s="14"/>
    </row>
    <row r="37" spans="1:12" ht="33.75" customHeight="1" x14ac:dyDescent="0.25">
      <c r="A37" s="2">
        <v>35</v>
      </c>
      <c r="B37" s="14" t="s">
        <v>280</v>
      </c>
      <c r="C37" s="340" t="s">
        <v>525</v>
      </c>
      <c r="D37" s="14" t="s">
        <v>467</v>
      </c>
      <c r="E37" s="14" t="s">
        <v>332</v>
      </c>
      <c r="F37" s="340" t="s">
        <v>588</v>
      </c>
      <c r="G37" s="340" t="s">
        <v>589</v>
      </c>
      <c r="H37" s="340" t="s">
        <v>590</v>
      </c>
      <c r="I37" s="14" t="s">
        <v>587</v>
      </c>
      <c r="J37" s="341">
        <v>5805</v>
      </c>
      <c r="K37" s="14"/>
      <c r="L37" s="14"/>
    </row>
    <row r="38" spans="1:12" ht="33.75" customHeight="1" x14ac:dyDescent="0.25">
      <c r="A38" s="2">
        <v>36</v>
      </c>
      <c r="B38" s="14" t="s">
        <v>282</v>
      </c>
      <c r="C38" s="340" t="s">
        <v>525</v>
      </c>
      <c r="D38" s="14" t="s">
        <v>467</v>
      </c>
      <c r="E38" s="14" t="s">
        <v>332</v>
      </c>
      <c r="F38" s="340" t="s">
        <v>591</v>
      </c>
      <c r="G38" s="340" t="s">
        <v>592</v>
      </c>
      <c r="H38" s="340" t="s">
        <v>593</v>
      </c>
      <c r="I38" s="14" t="s">
        <v>594</v>
      </c>
      <c r="J38" s="341">
        <v>4440</v>
      </c>
      <c r="K38" s="14"/>
      <c r="L38" s="14"/>
    </row>
    <row r="39" spans="1:12" ht="39.75" customHeight="1" x14ac:dyDescent="0.25">
      <c r="A39" s="2">
        <v>37</v>
      </c>
      <c r="B39" s="14" t="s">
        <v>282</v>
      </c>
      <c r="C39" s="340" t="s">
        <v>525</v>
      </c>
      <c r="D39" s="14" t="s">
        <v>467</v>
      </c>
      <c r="E39" s="14" t="s">
        <v>332</v>
      </c>
      <c r="F39" s="340" t="s">
        <v>595</v>
      </c>
      <c r="G39" s="340" t="s">
        <v>596</v>
      </c>
      <c r="H39" s="340" t="s">
        <v>597</v>
      </c>
      <c r="I39" s="14" t="s">
        <v>598</v>
      </c>
      <c r="J39" s="341">
        <v>4998</v>
      </c>
      <c r="K39" s="14"/>
      <c r="L39" s="14"/>
    </row>
    <row r="40" spans="1:12" ht="64.5" customHeight="1" x14ac:dyDescent="0.25">
      <c r="A40" s="2">
        <v>38</v>
      </c>
      <c r="B40" s="14" t="s">
        <v>282</v>
      </c>
      <c r="C40" s="340" t="s">
        <v>525</v>
      </c>
      <c r="D40" s="14" t="s">
        <v>467</v>
      </c>
      <c r="E40" s="14" t="s">
        <v>332</v>
      </c>
      <c r="F40" s="340" t="s">
        <v>599</v>
      </c>
      <c r="G40" s="340" t="s">
        <v>600</v>
      </c>
      <c r="H40" s="340" t="s">
        <v>601</v>
      </c>
      <c r="I40" s="14" t="s">
        <v>570</v>
      </c>
      <c r="J40" s="341">
        <v>6097</v>
      </c>
      <c r="K40" s="14"/>
      <c r="L40" s="14"/>
    </row>
    <row r="41" spans="1:12" ht="46.5" customHeight="1" x14ac:dyDescent="0.25">
      <c r="A41" s="2">
        <v>39</v>
      </c>
      <c r="B41" s="14" t="s">
        <v>282</v>
      </c>
      <c r="C41" s="340" t="s">
        <v>525</v>
      </c>
      <c r="D41" s="14" t="s">
        <v>467</v>
      </c>
      <c r="E41" s="14" t="s">
        <v>332</v>
      </c>
      <c r="F41" s="340" t="s">
        <v>602</v>
      </c>
      <c r="G41" s="340" t="s">
        <v>603</v>
      </c>
      <c r="H41" s="340" t="s">
        <v>604</v>
      </c>
      <c r="I41" s="14" t="s">
        <v>605</v>
      </c>
      <c r="J41" s="341">
        <v>4418</v>
      </c>
      <c r="K41" s="14"/>
      <c r="L41" s="14"/>
    </row>
    <row r="42" spans="1:12" ht="30.75" customHeight="1" x14ac:dyDescent="0.25">
      <c r="A42" s="2">
        <v>40</v>
      </c>
      <c r="B42" s="14" t="s">
        <v>282</v>
      </c>
      <c r="C42" s="340" t="s">
        <v>525</v>
      </c>
      <c r="D42" s="14" t="s">
        <v>467</v>
      </c>
      <c r="E42" s="14" t="s">
        <v>332</v>
      </c>
      <c r="F42" s="340" t="s">
        <v>606</v>
      </c>
      <c r="G42" s="340" t="s">
        <v>607</v>
      </c>
      <c r="H42" s="340" t="s">
        <v>608</v>
      </c>
      <c r="I42" s="14" t="s">
        <v>587</v>
      </c>
      <c r="J42" s="341">
        <v>7408</v>
      </c>
      <c r="K42" s="14"/>
      <c r="L42" s="14"/>
    </row>
    <row r="43" spans="1:12" ht="35.25" customHeight="1" x14ac:dyDescent="0.25">
      <c r="A43" s="2">
        <v>41</v>
      </c>
      <c r="B43" s="14" t="s">
        <v>284</v>
      </c>
      <c r="C43" s="340" t="s">
        <v>525</v>
      </c>
      <c r="D43" s="14" t="s">
        <v>467</v>
      </c>
      <c r="E43" s="14" t="s">
        <v>332</v>
      </c>
      <c r="F43" s="340" t="s">
        <v>609</v>
      </c>
      <c r="G43" s="340" t="s">
        <v>610</v>
      </c>
      <c r="H43" s="340" t="s">
        <v>611</v>
      </c>
      <c r="I43" s="14" t="s">
        <v>594</v>
      </c>
      <c r="J43" s="341">
        <v>8229</v>
      </c>
      <c r="K43" s="14"/>
      <c r="L43" s="14"/>
    </row>
    <row r="44" spans="1:12" ht="50.25" customHeight="1" x14ac:dyDescent="0.25">
      <c r="A44" s="2">
        <v>42</v>
      </c>
      <c r="B44" s="14" t="s">
        <v>284</v>
      </c>
      <c r="C44" s="340" t="s">
        <v>525</v>
      </c>
      <c r="D44" s="14" t="s">
        <v>467</v>
      </c>
      <c r="E44" s="14" t="s">
        <v>332</v>
      </c>
      <c r="F44" s="340" t="s">
        <v>612</v>
      </c>
      <c r="G44" s="340" t="s">
        <v>613</v>
      </c>
      <c r="H44" s="340" t="s">
        <v>614</v>
      </c>
      <c r="I44" s="14" t="s">
        <v>598</v>
      </c>
      <c r="J44" s="14">
        <v>13581</v>
      </c>
      <c r="K44" s="14"/>
      <c r="L44" s="14"/>
    </row>
    <row r="45" spans="1:12" ht="44.25" customHeight="1" x14ac:dyDescent="0.25">
      <c r="A45" s="2">
        <v>43</v>
      </c>
      <c r="B45" s="342" t="s">
        <v>286</v>
      </c>
      <c r="C45" s="340" t="s">
        <v>525</v>
      </c>
      <c r="D45" s="343" t="s">
        <v>467</v>
      </c>
      <c r="E45" s="343" t="s">
        <v>332</v>
      </c>
      <c r="F45" s="340" t="s">
        <v>615</v>
      </c>
      <c r="G45" s="340" t="s">
        <v>616</v>
      </c>
      <c r="H45" s="340" t="s">
        <v>617</v>
      </c>
      <c r="I45" s="342" t="s">
        <v>618</v>
      </c>
      <c r="J45" s="341">
        <v>5259</v>
      </c>
      <c r="K45" s="14"/>
      <c r="L45" s="14"/>
    </row>
    <row r="46" spans="1:12" ht="30.75" customHeight="1" x14ac:dyDescent="0.25">
      <c r="A46" s="2">
        <v>44</v>
      </c>
      <c r="B46" s="342" t="s">
        <v>286</v>
      </c>
      <c r="C46" s="340" t="s">
        <v>525</v>
      </c>
      <c r="D46" s="343" t="s">
        <v>467</v>
      </c>
      <c r="E46" s="343" t="s">
        <v>332</v>
      </c>
      <c r="F46" s="340" t="s">
        <v>619</v>
      </c>
      <c r="G46" s="340" t="s">
        <v>620</v>
      </c>
      <c r="H46" s="340" t="s">
        <v>621</v>
      </c>
      <c r="I46" s="342" t="s">
        <v>622</v>
      </c>
      <c r="J46" s="341">
        <v>1429</v>
      </c>
      <c r="K46" s="14"/>
      <c r="L46" s="14"/>
    </row>
    <row r="47" spans="1:12" ht="27.75" customHeight="1" x14ac:dyDescent="0.25">
      <c r="A47" s="2">
        <v>45</v>
      </c>
      <c r="B47" s="342" t="s">
        <v>286</v>
      </c>
      <c r="C47" s="340" t="s">
        <v>525</v>
      </c>
      <c r="D47" s="343" t="s">
        <v>467</v>
      </c>
      <c r="E47" s="343" t="s">
        <v>332</v>
      </c>
      <c r="F47" s="340" t="s">
        <v>623</v>
      </c>
      <c r="G47" s="340" t="s">
        <v>624</v>
      </c>
      <c r="H47" s="340" t="s">
        <v>625</v>
      </c>
      <c r="I47" s="342" t="s">
        <v>626</v>
      </c>
      <c r="J47" s="341">
        <v>1369</v>
      </c>
      <c r="K47" s="14"/>
      <c r="L47" s="14"/>
    </row>
    <row r="48" spans="1:12" ht="50.25" customHeight="1" x14ac:dyDescent="0.25">
      <c r="A48" s="2">
        <v>46</v>
      </c>
      <c r="B48" s="342" t="s">
        <v>286</v>
      </c>
      <c r="C48" s="340" t="s">
        <v>525</v>
      </c>
      <c r="D48" s="343" t="s">
        <v>467</v>
      </c>
      <c r="E48" s="343" t="s">
        <v>332</v>
      </c>
      <c r="F48" s="340" t="s">
        <v>627</v>
      </c>
      <c r="G48" s="340" t="s">
        <v>628</v>
      </c>
      <c r="H48" s="340" t="s">
        <v>629</v>
      </c>
      <c r="I48" s="342" t="s">
        <v>626</v>
      </c>
      <c r="J48" s="341">
        <v>4030</v>
      </c>
      <c r="K48" s="14"/>
      <c r="L48" s="14"/>
    </row>
    <row r="49" spans="1:12" ht="48" customHeight="1" x14ac:dyDescent="0.25">
      <c r="A49" s="2">
        <v>47</v>
      </c>
      <c r="B49" s="342" t="s">
        <v>286</v>
      </c>
      <c r="C49" s="340" t="s">
        <v>525</v>
      </c>
      <c r="D49" s="343" t="s">
        <v>467</v>
      </c>
      <c r="E49" s="343" t="s">
        <v>332</v>
      </c>
      <c r="F49" s="340" t="s">
        <v>630</v>
      </c>
      <c r="G49" s="340" t="s">
        <v>631</v>
      </c>
      <c r="H49" s="340" t="s">
        <v>632</v>
      </c>
      <c r="I49" s="342" t="s">
        <v>626</v>
      </c>
      <c r="J49" s="341">
        <v>5826</v>
      </c>
      <c r="K49" s="14"/>
      <c r="L49" s="14"/>
    </row>
    <row r="50" spans="1:12" ht="35.25" customHeight="1" x14ac:dyDescent="0.25">
      <c r="A50" s="2">
        <v>48</v>
      </c>
      <c r="B50" s="342" t="s">
        <v>286</v>
      </c>
      <c r="C50" s="340" t="s">
        <v>525</v>
      </c>
      <c r="D50" s="343" t="s">
        <v>467</v>
      </c>
      <c r="E50" s="343" t="s">
        <v>332</v>
      </c>
      <c r="F50" s="340" t="s">
        <v>633</v>
      </c>
      <c r="G50" s="340" t="s">
        <v>634</v>
      </c>
      <c r="H50" s="340" t="s">
        <v>635</v>
      </c>
      <c r="I50" s="342" t="s">
        <v>626</v>
      </c>
      <c r="J50" s="341">
        <v>6345</v>
      </c>
      <c r="K50" s="14"/>
      <c r="L50" s="14"/>
    </row>
    <row r="51" spans="1:12" ht="33.75" customHeight="1" x14ac:dyDescent="0.25">
      <c r="A51" s="2">
        <v>49</v>
      </c>
      <c r="B51" s="342" t="s">
        <v>286</v>
      </c>
      <c r="C51" s="340" t="s">
        <v>525</v>
      </c>
      <c r="D51" s="343" t="s">
        <v>467</v>
      </c>
      <c r="E51" s="343" t="s">
        <v>332</v>
      </c>
      <c r="F51" s="340" t="s">
        <v>636</v>
      </c>
      <c r="G51" s="340" t="s">
        <v>637</v>
      </c>
      <c r="H51" s="340" t="s">
        <v>638</v>
      </c>
      <c r="I51" s="342" t="s">
        <v>626</v>
      </c>
      <c r="J51" s="341">
        <v>5051</v>
      </c>
      <c r="K51" s="14"/>
      <c r="L51" s="14"/>
    </row>
    <row r="52" spans="1:12" ht="30.75" customHeight="1" x14ac:dyDescent="0.25">
      <c r="A52" s="2">
        <v>50</v>
      </c>
      <c r="B52" s="342" t="s">
        <v>286</v>
      </c>
      <c r="C52" s="340" t="s">
        <v>525</v>
      </c>
      <c r="D52" s="343" t="s">
        <v>467</v>
      </c>
      <c r="E52" s="343" t="s">
        <v>332</v>
      </c>
      <c r="F52" s="340" t="s">
        <v>639</v>
      </c>
      <c r="G52" s="340" t="s">
        <v>640</v>
      </c>
      <c r="H52" s="340" t="s">
        <v>641</v>
      </c>
      <c r="I52" s="342" t="s">
        <v>626</v>
      </c>
      <c r="J52" s="341">
        <v>2502</v>
      </c>
      <c r="K52" s="14"/>
      <c r="L52" s="14"/>
    </row>
    <row r="53" spans="1:12" ht="31.5" customHeight="1" x14ac:dyDescent="0.25">
      <c r="A53" s="2">
        <v>51</v>
      </c>
      <c r="B53" s="342" t="s">
        <v>286</v>
      </c>
      <c r="C53" s="340" t="s">
        <v>525</v>
      </c>
      <c r="D53" s="343" t="s">
        <v>467</v>
      </c>
      <c r="E53" s="343" t="s">
        <v>332</v>
      </c>
      <c r="F53" s="340" t="s">
        <v>642</v>
      </c>
      <c r="G53" s="340" t="s">
        <v>643</v>
      </c>
      <c r="H53" s="340" t="s">
        <v>644</v>
      </c>
      <c r="I53" s="342" t="s">
        <v>622</v>
      </c>
      <c r="J53" s="341">
        <v>4834</v>
      </c>
      <c r="K53" s="14"/>
      <c r="L53" s="14"/>
    </row>
    <row r="54" spans="1:12" ht="45" customHeight="1" x14ac:dyDescent="0.25">
      <c r="A54" s="2">
        <v>52</v>
      </c>
      <c r="B54" s="342" t="s">
        <v>286</v>
      </c>
      <c r="C54" s="340" t="s">
        <v>525</v>
      </c>
      <c r="D54" s="343" t="s">
        <v>467</v>
      </c>
      <c r="E54" s="343" t="s">
        <v>332</v>
      </c>
      <c r="F54" s="340" t="s">
        <v>645</v>
      </c>
      <c r="G54" s="340" t="s">
        <v>646</v>
      </c>
      <c r="H54" s="340" t="s">
        <v>647</v>
      </c>
      <c r="I54" s="342" t="s">
        <v>626</v>
      </c>
      <c r="J54" s="341">
        <v>4262</v>
      </c>
      <c r="K54" s="14"/>
      <c r="L54" s="14"/>
    </row>
    <row r="55" spans="1:12" ht="25.5" customHeight="1" x14ac:dyDescent="0.25">
      <c r="A55" s="2">
        <v>53</v>
      </c>
      <c r="B55" s="342" t="s">
        <v>286</v>
      </c>
      <c r="C55" s="340" t="s">
        <v>525</v>
      </c>
      <c r="D55" s="343" t="s">
        <v>467</v>
      </c>
      <c r="E55" s="343" t="s">
        <v>332</v>
      </c>
      <c r="F55" s="340" t="s">
        <v>648</v>
      </c>
      <c r="G55" s="340" t="s">
        <v>649</v>
      </c>
      <c r="H55" s="340" t="s">
        <v>650</v>
      </c>
      <c r="I55" s="342" t="s">
        <v>651</v>
      </c>
      <c r="J55" s="341">
        <v>4964</v>
      </c>
      <c r="K55" s="14"/>
      <c r="L55" s="14"/>
    </row>
    <row r="56" spans="1:12" ht="48" customHeight="1" x14ac:dyDescent="0.25">
      <c r="A56" s="2">
        <v>54</v>
      </c>
      <c r="B56" s="342" t="s">
        <v>286</v>
      </c>
      <c r="C56" s="340" t="s">
        <v>525</v>
      </c>
      <c r="D56" s="343" t="s">
        <v>467</v>
      </c>
      <c r="E56" s="343" t="s">
        <v>332</v>
      </c>
      <c r="F56" s="340" t="s">
        <v>652</v>
      </c>
      <c r="G56" s="340" t="s">
        <v>634</v>
      </c>
      <c r="H56" s="340" t="s">
        <v>653</v>
      </c>
      <c r="I56" s="342" t="s">
        <v>651</v>
      </c>
      <c r="J56" s="341">
        <v>1200</v>
      </c>
      <c r="K56" s="14"/>
      <c r="L56" s="14"/>
    </row>
    <row r="57" spans="1:12" ht="32.25" customHeight="1" x14ac:dyDescent="0.25">
      <c r="A57" s="2">
        <v>55</v>
      </c>
      <c r="B57" s="342" t="s">
        <v>286</v>
      </c>
      <c r="C57" s="340" t="s">
        <v>525</v>
      </c>
      <c r="D57" s="343" t="s">
        <v>467</v>
      </c>
      <c r="E57" s="343" t="s">
        <v>332</v>
      </c>
      <c r="F57" s="340" t="s">
        <v>654</v>
      </c>
      <c r="G57" s="340" t="s">
        <v>655</v>
      </c>
      <c r="H57" s="340" t="s">
        <v>656</v>
      </c>
      <c r="I57" s="342" t="s">
        <v>657</v>
      </c>
      <c r="J57" s="341">
        <v>10034</v>
      </c>
      <c r="K57" s="14"/>
      <c r="L57" s="14"/>
    </row>
    <row r="58" spans="1:12" ht="34.5" customHeight="1" x14ac:dyDescent="0.25">
      <c r="A58" s="2">
        <v>56</v>
      </c>
      <c r="B58" s="342" t="s">
        <v>286</v>
      </c>
      <c r="C58" s="340" t="s">
        <v>525</v>
      </c>
      <c r="D58" s="343" t="s">
        <v>467</v>
      </c>
      <c r="E58" s="343" t="s">
        <v>332</v>
      </c>
      <c r="F58" s="340" t="s">
        <v>658</v>
      </c>
      <c r="G58" s="340" t="s">
        <v>659</v>
      </c>
      <c r="H58" s="340" t="s">
        <v>660</v>
      </c>
      <c r="I58" s="342" t="s">
        <v>657</v>
      </c>
      <c r="J58" s="341">
        <v>3540</v>
      </c>
      <c r="K58" s="14"/>
      <c r="L58" s="14"/>
    </row>
    <row r="59" spans="1:12" ht="33.75" customHeight="1" x14ac:dyDescent="0.25">
      <c r="A59" s="2">
        <v>57</v>
      </c>
      <c r="B59" s="342" t="s">
        <v>286</v>
      </c>
      <c r="C59" s="340" t="s">
        <v>525</v>
      </c>
      <c r="D59" s="343" t="s">
        <v>467</v>
      </c>
      <c r="E59" s="343" t="s">
        <v>332</v>
      </c>
      <c r="F59" s="340" t="s">
        <v>661</v>
      </c>
      <c r="G59" s="340" t="s">
        <v>662</v>
      </c>
      <c r="H59" s="340" t="s">
        <v>663</v>
      </c>
      <c r="I59" s="342" t="s">
        <v>657</v>
      </c>
      <c r="J59" s="341">
        <v>9337</v>
      </c>
      <c r="K59" s="14"/>
      <c r="L59" s="14"/>
    </row>
    <row r="60" spans="1:12" ht="50.25" customHeight="1" x14ac:dyDescent="0.25">
      <c r="A60" s="2">
        <v>58</v>
      </c>
      <c r="B60" s="342" t="s">
        <v>286</v>
      </c>
      <c r="C60" s="340" t="s">
        <v>525</v>
      </c>
      <c r="D60" s="343" t="s">
        <v>467</v>
      </c>
      <c r="E60" s="342" t="s">
        <v>332</v>
      </c>
      <c r="F60" s="340" t="s">
        <v>664</v>
      </c>
      <c r="G60" s="340" t="s">
        <v>496</v>
      </c>
      <c r="H60" s="340" t="s">
        <v>665</v>
      </c>
      <c r="I60" s="342" t="s">
        <v>580</v>
      </c>
      <c r="J60" s="341">
        <v>5490</v>
      </c>
      <c r="K60" s="14"/>
      <c r="L60" s="14"/>
    </row>
    <row r="61" spans="1:12" ht="52.5" customHeight="1" x14ac:dyDescent="0.25">
      <c r="A61" s="2">
        <v>59</v>
      </c>
      <c r="B61" s="342" t="s">
        <v>286</v>
      </c>
      <c r="C61" s="340" t="s">
        <v>525</v>
      </c>
      <c r="D61" s="343" t="s">
        <v>467</v>
      </c>
      <c r="E61" s="342" t="s">
        <v>332</v>
      </c>
      <c r="F61" s="340" t="s">
        <v>666</v>
      </c>
      <c r="G61" s="340" t="s">
        <v>667</v>
      </c>
      <c r="H61" s="340" t="s">
        <v>668</v>
      </c>
      <c r="I61" s="342" t="s">
        <v>580</v>
      </c>
      <c r="J61" s="341">
        <v>1254</v>
      </c>
      <c r="K61" s="14"/>
      <c r="L61" s="14"/>
    </row>
    <row r="62" spans="1:12" ht="48.75" customHeight="1" x14ac:dyDescent="0.25">
      <c r="A62" s="2">
        <v>60</v>
      </c>
      <c r="B62" s="342" t="s">
        <v>286</v>
      </c>
      <c r="C62" s="340" t="s">
        <v>525</v>
      </c>
      <c r="D62" s="343" t="s">
        <v>467</v>
      </c>
      <c r="E62" s="342" t="s">
        <v>332</v>
      </c>
      <c r="F62" s="340" t="s">
        <v>669</v>
      </c>
      <c r="G62" s="340" t="s">
        <v>670</v>
      </c>
      <c r="H62" s="340" t="s">
        <v>671</v>
      </c>
      <c r="I62" s="342" t="s">
        <v>580</v>
      </c>
      <c r="J62" s="341">
        <v>5219</v>
      </c>
      <c r="K62" s="14"/>
      <c r="L62" s="14"/>
    </row>
    <row r="63" spans="1:12" ht="47.25" customHeight="1" x14ac:dyDescent="0.25">
      <c r="A63" s="2">
        <v>61</v>
      </c>
      <c r="B63" s="342" t="s">
        <v>286</v>
      </c>
      <c r="C63" s="340" t="s">
        <v>525</v>
      </c>
      <c r="D63" s="343" t="s">
        <v>467</v>
      </c>
      <c r="E63" s="342" t="s">
        <v>332</v>
      </c>
      <c r="F63" s="340" t="s">
        <v>672</v>
      </c>
      <c r="G63" s="340" t="s">
        <v>673</v>
      </c>
      <c r="H63" s="340" t="s">
        <v>674</v>
      </c>
      <c r="I63" s="342" t="s">
        <v>580</v>
      </c>
      <c r="J63" s="341">
        <v>6603</v>
      </c>
      <c r="K63" s="14"/>
      <c r="L63" s="14"/>
    </row>
    <row r="64" spans="1:12" ht="27" customHeight="1" x14ac:dyDescent="0.25">
      <c r="A64" s="2">
        <v>62</v>
      </c>
      <c r="B64" s="342" t="s">
        <v>286</v>
      </c>
      <c r="C64" s="340" t="s">
        <v>525</v>
      </c>
      <c r="D64" s="343" t="s">
        <v>467</v>
      </c>
      <c r="E64" s="342" t="s">
        <v>332</v>
      </c>
      <c r="F64" s="340" t="s">
        <v>675</v>
      </c>
      <c r="G64" s="340" t="s">
        <v>676</v>
      </c>
      <c r="H64" s="340" t="s">
        <v>677</v>
      </c>
      <c r="I64" s="342" t="s">
        <v>587</v>
      </c>
      <c r="J64" s="341">
        <v>4403</v>
      </c>
      <c r="K64" s="14"/>
      <c r="L64" s="14"/>
    </row>
    <row r="65" spans="1:12" ht="35.25" customHeight="1" x14ac:dyDescent="0.25">
      <c r="A65" s="2">
        <v>63</v>
      </c>
      <c r="B65" s="342" t="s">
        <v>286</v>
      </c>
      <c r="C65" s="340" t="s">
        <v>525</v>
      </c>
      <c r="D65" s="343" t="s">
        <v>467</v>
      </c>
      <c r="E65" s="342" t="s">
        <v>332</v>
      </c>
      <c r="F65" s="340" t="s">
        <v>678</v>
      </c>
      <c r="G65" s="340" t="s">
        <v>620</v>
      </c>
      <c r="H65" s="340" t="s">
        <v>679</v>
      </c>
      <c r="I65" s="342" t="s">
        <v>580</v>
      </c>
      <c r="J65" s="341">
        <v>1000</v>
      </c>
      <c r="K65" s="14"/>
      <c r="L65" s="14"/>
    </row>
    <row r="66" spans="1:12" ht="32.25" customHeight="1" x14ac:dyDescent="0.25">
      <c r="A66" s="2">
        <v>64</v>
      </c>
      <c r="B66" s="342" t="s">
        <v>286</v>
      </c>
      <c r="C66" s="340" t="s">
        <v>525</v>
      </c>
      <c r="D66" s="343" t="s">
        <v>467</v>
      </c>
      <c r="E66" s="342" t="s">
        <v>332</v>
      </c>
      <c r="F66" s="340" t="s">
        <v>680</v>
      </c>
      <c r="G66" s="340" t="s">
        <v>681</v>
      </c>
      <c r="H66" s="340" t="s">
        <v>682</v>
      </c>
      <c r="I66" s="342" t="s">
        <v>587</v>
      </c>
      <c r="J66" s="341">
        <v>2751</v>
      </c>
      <c r="K66" s="14"/>
      <c r="L66" s="14"/>
    </row>
    <row r="67" spans="1:12" ht="48" customHeight="1" x14ac:dyDescent="0.25">
      <c r="A67" s="2">
        <v>65</v>
      </c>
      <c r="B67" s="342" t="s">
        <v>288</v>
      </c>
      <c r="C67" s="340" t="s">
        <v>525</v>
      </c>
      <c r="D67" s="343" t="s">
        <v>467</v>
      </c>
      <c r="E67" s="343" t="s">
        <v>332</v>
      </c>
      <c r="F67" s="340" t="s">
        <v>683</v>
      </c>
      <c r="G67" s="344" t="s">
        <v>684</v>
      </c>
      <c r="H67" s="344" t="s">
        <v>685</v>
      </c>
      <c r="I67" s="345" t="s">
        <v>594</v>
      </c>
      <c r="J67" s="341">
        <v>14914</v>
      </c>
      <c r="K67" s="14"/>
      <c r="L67" s="14"/>
    </row>
    <row r="68" spans="1:12" ht="36" customHeight="1" x14ac:dyDescent="0.25">
      <c r="A68" s="2">
        <v>66</v>
      </c>
      <c r="B68" s="342" t="s">
        <v>288</v>
      </c>
      <c r="C68" s="340" t="s">
        <v>525</v>
      </c>
      <c r="D68" s="343" t="s">
        <v>467</v>
      </c>
      <c r="E68" s="343" t="s">
        <v>332</v>
      </c>
      <c r="F68" s="340" t="s">
        <v>686</v>
      </c>
      <c r="G68" s="340" t="s">
        <v>687</v>
      </c>
      <c r="H68" s="340" t="s">
        <v>688</v>
      </c>
      <c r="I68" s="342" t="s">
        <v>689</v>
      </c>
      <c r="J68" s="341">
        <v>4272</v>
      </c>
      <c r="K68" s="14"/>
      <c r="L68" s="14"/>
    </row>
    <row r="69" spans="1:12" ht="30.75" customHeight="1" x14ac:dyDescent="0.25">
      <c r="A69" s="2">
        <v>67</v>
      </c>
      <c r="B69" s="342" t="s">
        <v>288</v>
      </c>
      <c r="C69" s="340" t="s">
        <v>525</v>
      </c>
      <c r="D69" s="343" t="s">
        <v>467</v>
      </c>
      <c r="E69" s="343" t="s">
        <v>332</v>
      </c>
      <c r="F69" s="340" t="s">
        <v>690</v>
      </c>
      <c r="G69" s="340" t="s">
        <v>691</v>
      </c>
      <c r="H69" s="340" t="s">
        <v>692</v>
      </c>
      <c r="I69" s="342" t="s">
        <v>570</v>
      </c>
      <c r="J69" s="341">
        <v>3417</v>
      </c>
      <c r="K69" s="14"/>
      <c r="L69" s="14"/>
    </row>
    <row r="70" spans="1:12" ht="46.5" customHeight="1" x14ac:dyDescent="0.25">
      <c r="A70" s="2">
        <v>68</v>
      </c>
      <c r="B70" s="342" t="s">
        <v>288</v>
      </c>
      <c r="C70" s="340" t="s">
        <v>525</v>
      </c>
      <c r="D70" s="343" t="s">
        <v>467</v>
      </c>
      <c r="E70" s="342" t="s">
        <v>332</v>
      </c>
      <c r="F70" s="340" t="s">
        <v>693</v>
      </c>
      <c r="G70" s="340" t="s">
        <v>694</v>
      </c>
      <c r="H70" s="340" t="s">
        <v>695</v>
      </c>
      <c r="I70" s="342" t="s">
        <v>587</v>
      </c>
      <c r="J70" s="341">
        <v>7470</v>
      </c>
      <c r="K70" s="14"/>
      <c r="L70" s="14"/>
    </row>
    <row r="71" spans="1:12" ht="33.75" customHeight="1" x14ac:dyDescent="0.25">
      <c r="A71" s="2">
        <v>69</v>
      </c>
      <c r="B71" s="342" t="s">
        <v>288</v>
      </c>
      <c r="C71" s="340" t="s">
        <v>525</v>
      </c>
      <c r="D71" s="343" t="s">
        <v>467</v>
      </c>
      <c r="E71" s="342" t="s">
        <v>332</v>
      </c>
      <c r="F71" s="340" t="s">
        <v>696</v>
      </c>
      <c r="G71" s="340" t="s">
        <v>697</v>
      </c>
      <c r="H71" s="340" t="s">
        <v>698</v>
      </c>
      <c r="I71" s="342" t="s">
        <v>587</v>
      </c>
      <c r="J71" s="341">
        <v>10285</v>
      </c>
      <c r="K71" s="14"/>
      <c r="L71" s="14"/>
    </row>
    <row r="72" spans="1:12" ht="32.25" customHeight="1" x14ac:dyDescent="0.25">
      <c r="A72" s="2">
        <v>70</v>
      </c>
      <c r="B72" s="342" t="s">
        <v>288</v>
      </c>
      <c r="C72" s="340" t="s">
        <v>525</v>
      </c>
      <c r="D72" s="343" t="s">
        <v>467</v>
      </c>
      <c r="E72" s="342" t="s">
        <v>332</v>
      </c>
      <c r="F72" s="340" t="s">
        <v>699</v>
      </c>
      <c r="G72" s="340" t="s">
        <v>700</v>
      </c>
      <c r="H72" s="340" t="s">
        <v>701</v>
      </c>
      <c r="I72" s="342" t="s">
        <v>587</v>
      </c>
      <c r="J72" s="341">
        <v>8470</v>
      </c>
      <c r="K72" s="14"/>
      <c r="L72" s="14"/>
    </row>
    <row r="73" spans="1:12" ht="35.25" customHeight="1" x14ac:dyDescent="0.25">
      <c r="A73" s="2">
        <v>71</v>
      </c>
      <c r="B73" s="342" t="s">
        <v>280</v>
      </c>
      <c r="C73" s="340" t="s">
        <v>702</v>
      </c>
      <c r="D73" s="343" t="s">
        <v>467</v>
      </c>
      <c r="E73" s="343" t="s">
        <v>332</v>
      </c>
      <c r="F73" s="340" t="s">
        <v>703</v>
      </c>
      <c r="G73" s="340" t="s">
        <v>704</v>
      </c>
      <c r="H73" s="340" t="s">
        <v>705</v>
      </c>
      <c r="I73" s="342" t="s">
        <v>545</v>
      </c>
      <c r="J73" s="341">
        <v>17030</v>
      </c>
      <c r="K73" s="14"/>
      <c r="L73" s="14"/>
    </row>
    <row r="74" spans="1:12" ht="33" customHeight="1" x14ac:dyDescent="0.25">
      <c r="A74" s="2">
        <v>72</v>
      </c>
      <c r="B74" s="342" t="s">
        <v>280</v>
      </c>
      <c r="C74" s="340" t="s">
        <v>702</v>
      </c>
      <c r="D74" s="343" t="s">
        <v>467</v>
      </c>
      <c r="E74" s="343" t="s">
        <v>332</v>
      </c>
      <c r="F74" s="340" t="s">
        <v>706</v>
      </c>
      <c r="G74" s="340" t="s">
        <v>540</v>
      </c>
      <c r="H74" s="340" t="s">
        <v>707</v>
      </c>
      <c r="I74" s="342" t="s">
        <v>545</v>
      </c>
      <c r="J74" s="341">
        <v>7358</v>
      </c>
      <c r="K74" s="14"/>
      <c r="L74" s="14"/>
    </row>
    <row r="75" spans="1:12" ht="23.25" customHeight="1" x14ac:dyDescent="0.25">
      <c r="A75" s="2">
        <v>73</v>
      </c>
      <c r="B75" s="342" t="s">
        <v>280</v>
      </c>
      <c r="C75" s="340" t="s">
        <v>702</v>
      </c>
      <c r="D75" s="343" t="s">
        <v>467</v>
      </c>
      <c r="E75" s="343" t="s">
        <v>332</v>
      </c>
      <c r="F75" s="340" t="s">
        <v>708</v>
      </c>
      <c r="G75" s="340" t="s">
        <v>709</v>
      </c>
      <c r="H75" s="340" t="s">
        <v>710</v>
      </c>
      <c r="I75" s="342" t="s">
        <v>545</v>
      </c>
      <c r="J75" s="341">
        <v>2331</v>
      </c>
      <c r="K75" s="14"/>
      <c r="L75" s="14"/>
    </row>
    <row r="76" spans="1:12" ht="63.75" customHeight="1" x14ac:dyDescent="0.25">
      <c r="A76" s="2">
        <v>74</v>
      </c>
      <c r="B76" s="342" t="s">
        <v>280</v>
      </c>
      <c r="C76" s="340" t="s">
        <v>702</v>
      </c>
      <c r="D76" s="343" t="s">
        <v>467</v>
      </c>
      <c r="E76" s="343" t="s">
        <v>332</v>
      </c>
      <c r="F76" s="340" t="s">
        <v>711</v>
      </c>
      <c r="G76" s="340" t="s">
        <v>712</v>
      </c>
      <c r="H76" s="340" t="s">
        <v>713</v>
      </c>
      <c r="I76" s="342" t="s">
        <v>545</v>
      </c>
      <c r="J76" s="341">
        <v>16993</v>
      </c>
      <c r="K76" s="14"/>
      <c r="L76" s="14"/>
    </row>
    <row r="77" spans="1:12" ht="25.5" customHeight="1" x14ac:dyDescent="0.25">
      <c r="A77" s="2">
        <v>75</v>
      </c>
      <c r="B77" s="342" t="s">
        <v>280</v>
      </c>
      <c r="C77" s="340" t="s">
        <v>702</v>
      </c>
      <c r="D77" s="343" t="s">
        <v>467</v>
      </c>
      <c r="E77" s="343" t="s">
        <v>332</v>
      </c>
      <c r="F77" s="340" t="s">
        <v>714</v>
      </c>
      <c r="G77" s="340" t="s">
        <v>715</v>
      </c>
      <c r="H77" s="340" t="s">
        <v>716</v>
      </c>
      <c r="I77" s="342" t="s">
        <v>545</v>
      </c>
      <c r="J77" s="341">
        <v>9251</v>
      </c>
      <c r="K77" s="14"/>
      <c r="L77" s="14"/>
    </row>
    <row r="78" spans="1:12" ht="39" customHeight="1" x14ac:dyDescent="0.25">
      <c r="A78" s="2">
        <v>76</v>
      </c>
      <c r="B78" s="342" t="s">
        <v>280</v>
      </c>
      <c r="C78" s="340" t="s">
        <v>702</v>
      </c>
      <c r="D78" s="343" t="s">
        <v>467</v>
      </c>
      <c r="E78" s="343" t="s">
        <v>332</v>
      </c>
      <c r="F78" s="340" t="s">
        <v>717</v>
      </c>
      <c r="G78" s="340" t="s">
        <v>718</v>
      </c>
      <c r="H78" s="340" t="s">
        <v>719</v>
      </c>
      <c r="I78" s="342" t="s">
        <v>720</v>
      </c>
      <c r="J78" s="341">
        <v>8757</v>
      </c>
      <c r="K78" s="14"/>
      <c r="L78" s="14"/>
    </row>
    <row r="79" spans="1:12" ht="66.75" customHeight="1" x14ac:dyDescent="0.25">
      <c r="A79" s="2">
        <v>77</v>
      </c>
      <c r="B79" s="342" t="s">
        <v>280</v>
      </c>
      <c r="C79" s="340" t="s">
        <v>702</v>
      </c>
      <c r="D79" s="343" t="s">
        <v>467</v>
      </c>
      <c r="E79" s="343" t="s">
        <v>332</v>
      </c>
      <c r="F79" s="340" t="s">
        <v>721</v>
      </c>
      <c r="G79" s="340" t="s">
        <v>722</v>
      </c>
      <c r="H79" s="340" t="s">
        <v>723</v>
      </c>
      <c r="I79" s="342" t="s">
        <v>724</v>
      </c>
      <c r="J79" s="341">
        <v>3586</v>
      </c>
      <c r="K79" s="14"/>
      <c r="L79" s="14"/>
    </row>
    <row r="80" spans="1:12" ht="49.5" customHeight="1" x14ac:dyDescent="0.25">
      <c r="A80" s="2">
        <v>78</v>
      </c>
      <c r="B80" s="342" t="s">
        <v>280</v>
      </c>
      <c r="C80" s="340" t="s">
        <v>702</v>
      </c>
      <c r="D80" s="343" t="s">
        <v>467</v>
      </c>
      <c r="E80" s="343" t="s">
        <v>332</v>
      </c>
      <c r="F80" s="340" t="s">
        <v>725</v>
      </c>
      <c r="G80" s="340" t="s">
        <v>726</v>
      </c>
      <c r="H80" s="340" t="s">
        <v>727</v>
      </c>
      <c r="I80" s="342" t="s">
        <v>570</v>
      </c>
      <c r="J80" s="341">
        <v>10901</v>
      </c>
      <c r="K80" s="14"/>
      <c r="L80" s="14"/>
    </row>
    <row r="81" spans="1:12" ht="37.5" customHeight="1" x14ac:dyDescent="0.25">
      <c r="A81" s="2">
        <v>79</v>
      </c>
      <c r="B81" s="342" t="s">
        <v>280</v>
      </c>
      <c r="C81" s="340" t="s">
        <v>702</v>
      </c>
      <c r="D81" s="343" t="s">
        <v>467</v>
      </c>
      <c r="E81" s="343" t="s">
        <v>332</v>
      </c>
      <c r="F81" s="340" t="s">
        <v>728</v>
      </c>
      <c r="G81" s="340" t="s">
        <v>729</v>
      </c>
      <c r="H81" s="340" t="s">
        <v>730</v>
      </c>
      <c r="I81" s="342" t="s">
        <v>570</v>
      </c>
      <c r="J81" s="341">
        <v>11075</v>
      </c>
      <c r="K81" s="14"/>
      <c r="L81" s="14"/>
    </row>
    <row r="82" spans="1:12" ht="26.25" customHeight="1" x14ac:dyDescent="0.25">
      <c r="A82" s="2">
        <v>80</v>
      </c>
      <c r="B82" s="342" t="s">
        <v>280</v>
      </c>
      <c r="C82" s="340" t="s">
        <v>702</v>
      </c>
      <c r="D82" s="343" t="s">
        <v>467</v>
      </c>
      <c r="E82" s="343" t="s">
        <v>332</v>
      </c>
      <c r="F82" s="340" t="s">
        <v>731</v>
      </c>
      <c r="G82" s="340" t="s">
        <v>732</v>
      </c>
      <c r="H82" s="340" t="s">
        <v>733</v>
      </c>
      <c r="I82" s="342" t="s">
        <v>734</v>
      </c>
      <c r="J82" s="341">
        <v>15755</v>
      </c>
      <c r="K82" s="14"/>
      <c r="L82" s="14"/>
    </row>
    <row r="83" spans="1:12" ht="47.25" customHeight="1" x14ac:dyDescent="0.25">
      <c r="A83" s="2">
        <v>81</v>
      </c>
      <c r="B83" s="342" t="s">
        <v>280</v>
      </c>
      <c r="C83" s="340" t="s">
        <v>702</v>
      </c>
      <c r="D83" s="343" t="s">
        <v>467</v>
      </c>
      <c r="E83" s="343" t="s">
        <v>332</v>
      </c>
      <c r="F83" s="340" t="s">
        <v>735</v>
      </c>
      <c r="G83" s="340" t="s">
        <v>736</v>
      </c>
      <c r="H83" s="340" t="s">
        <v>737</v>
      </c>
      <c r="I83" s="342" t="s">
        <v>587</v>
      </c>
      <c r="J83" s="341">
        <v>9816</v>
      </c>
      <c r="K83" s="14"/>
      <c r="L83" s="14"/>
    </row>
    <row r="84" spans="1:12" ht="45" customHeight="1" x14ac:dyDescent="0.25">
      <c r="A84" s="2">
        <v>82</v>
      </c>
      <c r="B84" s="342" t="s">
        <v>280</v>
      </c>
      <c r="C84" s="340" t="s">
        <v>702</v>
      </c>
      <c r="D84" s="343" t="s">
        <v>467</v>
      </c>
      <c r="E84" s="343" t="s">
        <v>332</v>
      </c>
      <c r="F84" s="340" t="s">
        <v>738</v>
      </c>
      <c r="G84" s="340" t="s">
        <v>739</v>
      </c>
      <c r="H84" s="340" t="s">
        <v>740</v>
      </c>
      <c r="I84" s="342" t="s">
        <v>587</v>
      </c>
      <c r="J84" s="341">
        <v>6541</v>
      </c>
      <c r="K84" s="14"/>
      <c r="L84" s="14"/>
    </row>
    <row r="85" spans="1:12" ht="31.5" customHeight="1" x14ac:dyDescent="0.25">
      <c r="A85" s="2">
        <v>83</v>
      </c>
      <c r="B85" s="342" t="s">
        <v>280</v>
      </c>
      <c r="C85" s="340" t="s">
        <v>702</v>
      </c>
      <c r="D85" s="343" t="s">
        <v>467</v>
      </c>
      <c r="E85" s="343" t="s">
        <v>332</v>
      </c>
      <c r="F85" s="340" t="s">
        <v>741</v>
      </c>
      <c r="G85" s="340" t="s">
        <v>742</v>
      </c>
      <c r="H85" s="340" t="s">
        <v>743</v>
      </c>
      <c r="I85" s="342" t="s">
        <v>587</v>
      </c>
      <c r="J85" s="341">
        <v>8871</v>
      </c>
      <c r="K85" s="14"/>
      <c r="L85" s="14"/>
    </row>
    <row r="86" spans="1:12" ht="33" customHeight="1" x14ac:dyDescent="0.25">
      <c r="A86" s="2">
        <v>84</v>
      </c>
      <c r="B86" s="342" t="s">
        <v>280</v>
      </c>
      <c r="C86" s="340" t="s">
        <v>702</v>
      </c>
      <c r="D86" s="343" t="s">
        <v>467</v>
      </c>
      <c r="E86" s="343" t="s">
        <v>332</v>
      </c>
      <c r="F86" s="340" t="s">
        <v>744</v>
      </c>
      <c r="G86" s="340" t="s">
        <v>745</v>
      </c>
      <c r="H86" s="340" t="s">
        <v>746</v>
      </c>
      <c r="I86" s="342" t="s">
        <v>587</v>
      </c>
      <c r="J86" s="341">
        <v>6694</v>
      </c>
      <c r="K86" s="14"/>
      <c r="L86" s="14"/>
    </row>
    <row r="87" spans="1:12" ht="51" customHeight="1" x14ac:dyDescent="0.25">
      <c r="A87" s="2">
        <v>85</v>
      </c>
      <c r="B87" s="342" t="s">
        <v>282</v>
      </c>
      <c r="C87" s="340" t="s">
        <v>702</v>
      </c>
      <c r="D87" s="343" t="s">
        <v>467</v>
      </c>
      <c r="E87" s="343" t="s">
        <v>332</v>
      </c>
      <c r="F87" s="340" t="s">
        <v>747</v>
      </c>
      <c r="G87" s="340" t="s">
        <v>603</v>
      </c>
      <c r="H87" s="340" t="s">
        <v>748</v>
      </c>
      <c r="I87" s="342" t="s">
        <v>749</v>
      </c>
      <c r="J87" s="341">
        <v>2561</v>
      </c>
      <c r="K87" s="14"/>
      <c r="L87" s="14"/>
    </row>
    <row r="88" spans="1:12" ht="49.5" customHeight="1" x14ac:dyDescent="0.25">
      <c r="A88" s="2">
        <v>86</v>
      </c>
      <c r="B88" s="342" t="s">
        <v>284</v>
      </c>
      <c r="C88" s="340" t="s">
        <v>702</v>
      </c>
      <c r="D88" s="343" t="s">
        <v>467</v>
      </c>
      <c r="E88" s="343" t="s">
        <v>332</v>
      </c>
      <c r="F88" s="340" t="s">
        <v>750</v>
      </c>
      <c r="G88" s="346" t="s">
        <v>751</v>
      </c>
      <c r="H88" s="346" t="s">
        <v>752</v>
      </c>
      <c r="I88" s="347" t="s">
        <v>753</v>
      </c>
      <c r="J88" s="341">
        <v>9950</v>
      </c>
      <c r="K88" s="14"/>
      <c r="L88" s="14"/>
    </row>
    <row r="89" spans="1:12" ht="31.5" customHeight="1" x14ac:dyDescent="0.25">
      <c r="A89" s="2">
        <v>87</v>
      </c>
      <c r="B89" s="342" t="s">
        <v>286</v>
      </c>
      <c r="C89" s="340" t="s">
        <v>702</v>
      </c>
      <c r="D89" s="343" t="s">
        <v>467</v>
      </c>
      <c r="E89" s="343" t="s">
        <v>332</v>
      </c>
      <c r="F89" s="340" t="s">
        <v>754</v>
      </c>
      <c r="G89" s="340" t="s">
        <v>755</v>
      </c>
      <c r="H89" s="340" t="s">
        <v>756</v>
      </c>
      <c r="I89" s="342" t="s">
        <v>626</v>
      </c>
      <c r="J89" s="341">
        <v>2484</v>
      </c>
      <c r="K89" s="14"/>
      <c r="L89" s="14"/>
    </row>
    <row r="90" spans="1:12" ht="24" customHeight="1" x14ac:dyDescent="0.25">
      <c r="A90" s="2">
        <v>88</v>
      </c>
      <c r="B90" s="342" t="s">
        <v>286</v>
      </c>
      <c r="C90" s="340" t="s">
        <v>702</v>
      </c>
      <c r="D90" s="343" t="s">
        <v>467</v>
      </c>
      <c r="E90" s="343" t="s">
        <v>332</v>
      </c>
      <c r="F90" s="340" t="s">
        <v>757</v>
      </c>
      <c r="G90" s="340" t="s">
        <v>758</v>
      </c>
      <c r="H90" s="340" t="s">
        <v>759</v>
      </c>
      <c r="I90" s="342" t="s">
        <v>626</v>
      </c>
      <c r="J90" s="341">
        <v>4619</v>
      </c>
      <c r="K90" s="14"/>
      <c r="L90" s="14"/>
    </row>
    <row r="91" spans="1:12" ht="66.75" customHeight="1" x14ac:dyDescent="0.25">
      <c r="A91" s="2">
        <v>89</v>
      </c>
      <c r="B91" s="342" t="s">
        <v>286</v>
      </c>
      <c r="C91" s="340" t="s">
        <v>702</v>
      </c>
      <c r="D91" s="343" t="s">
        <v>467</v>
      </c>
      <c r="E91" s="343" t="s">
        <v>332</v>
      </c>
      <c r="F91" s="340" t="s">
        <v>760</v>
      </c>
      <c r="G91" s="340" t="s">
        <v>761</v>
      </c>
      <c r="H91" s="340" t="s">
        <v>762</v>
      </c>
      <c r="I91" s="342" t="s">
        <v>626</v>
      </c>
      <c r="J91" s="341">
        <v>5826</v>
      </c>
      <c r="K91" s="14"/>
      <c r="L91" s="14"/>
    </row>
    <row r="92" spans="1:12" ht="39.75" customHeight="1" x14ac:dyDescent="0.25">
      <c r="A92" s="2">
        <v>90</v>
      </c>
      <c r="B92" s="342" t="s">
        <v>286</v>
      </c>
      <c r="C92" s="340" t="s">
        <v>702</v>
      </c>
      <c r="D92" s="343" t="s">
        <v>467</v>
      </c>
      <c r="E92" s="343" t="s">
        <v>332</v>
      </c>
      <c r="F92" s="327" t="s">
        <v>763</v>
      </c>
      <c r="G92" s="340" t="s">
        <v>764</v>
      </c>
      <c r="H92" s="340" t="s">
        <v>765</v>
      </c>
      <c r="I92" s="342" t="s">
        <v>626</v>
      </c>
      <c r="J92" s="341">
        <v>6568</v>
      </c>
      <c r="K92" s="14"/>
      <c r="L92" s="14"/>
    </row>
    <row r="93" spans="1:12" ht="65.25" customHeight="1" x14ac:dyDescent="0.25">
      <c r="A93" s="2">
        <v>91</v>
      </c>
      <c r="B93" s="342" t="s">
        <v>286</v>
      </c>
      <c r="C93" s="340" t="s">
        <v>702</v>
      </c>
      <c r="D93" s="343" t="s">
        <v>467</v>
      </c>
      <c r="E93" s="343" t="s">
        <v>332</v>
      </c>
      <c r="F93" s="340" t="s">
        <v>766</v>
      </c>
      <c r="G93" s="340" t="s">
        <v>767</v>
      </c>
      <c r="H93" s="340" t="s">
        <v>768</v>
      </c>
      <c r="I93" s="342" t="s">
        <v>626</v>
      </c>
      <c r="J93" s="341">
        <v>5802</v>
      </c>
      <c r="K93" s="14"/>
      <c r="L93" s="14"/>
    </row>
    <row r="94" spans="1:12" ht="47.25" customHeight="1" x14ac:dyDescent="0.25">
      <c r="A94" s="2">
        <v>92</v>
      </c>
      <c r="B94" s="342" t="s">
        <v>286</v>
      </c>
      <c r="C94" s="340" t="s">
        <v>702</v>
      </c>
      <c r="D94" s="343" t="s">
        <v>467</v>
      </c>
      <c r="E94" s="343" t="s">
        <v>332</v>
      </c>
      <c r="F94" s="340" t="s">
        <v>769</v>
      </c>
      <c r="G94" s="340" t="s">
        <v>770</v>
      </c>
      <c r="H94" s="340" t="s">
        <v>771</v>
      </c>
      <c r="I94" s="342" t="s">
        <v>657</v>
      </c>
      <c r="J94" s="341">
        <v>9003</v>
      </c>
      <c r="K94" s="14"/>
      <c r="L94" s="14"/>
    </row>
    <row r="95" spans="1:12" ht="50.25" customHeight="1" x14ac:dyDescent="0.25">
      <c r="A95" s="2">
        <v>93</v>
      </c>
      <c r="B95" s="342" t="s">
        <v>286</v>
      </c>
      <c r="C95" s="340" t="s">
        <v>702</v>
      </c>
      <c r="D95" s="343" t="s">
        <v>467</v>
      </c>
      <c r="E95" s="343" t="s">
        <v>332</v>
      </c>
      <c r="F95" s="340" t="s">
        <v>772</v>
      </c>
      <c r="G95" s="340" t="s">
        <v>773</v>
      </c>
      <c r="H95" s="340" t="s">
        <v>774</v>
      </c>
      <c r="I95" s="342" t="s">
        <v>657</v>
      </c>
      <c r="J95" s="341">
        <v>4013</v>
      </c>
      <c r="K95" s="14"/>
      <c r="L95" s="14"/>
    </row>
    <row r="96" spans="1:12" ht="22.5" customHeight="1" x14ac:dyDescent="0.25">
      <c r="A96" s="2">
        <v>94</v>
      </c>
      <c r="B96" s="342" t="s">
        <v>286</v>
      </c>
      <c r="C96" s="340" t="s">
        <v>702</v>
      </c>
      <c r="D96" s="343" t="s">
        <v>467</v>
      </c>
      <c r="E96" s="343" t="s">
        <v>332</v>
      </c>
      <c r="F96" s="340" t="s">
        <v>775</v>
      </c>
      <c r="G96" s="340" t="s">
        <v>502</v>
      </c>
      <c r="H96" s="340" t="s">
        <v>776</v>
      </c>
      <c r="I96" s="342" t="s">
        <v>657</v>
      </c>
      <c r="J96" s="341">
        <v>2430</v>
      </c>
      <c r="K96" s="14"/>
      <c r="L96" s="14"/>
    </row>
    <row r="97" spans="1:12" ht="48" customHeight="1" x14ac:dyDescent="0.25">
      <c r="A97" s="2">
        <v>95</v>
      </c>
      <c r="B97" s="342" t="s">
        <v>286</v>
      </c>
      <c r="C97" s="340" t="s">
        <v>702</v>
      </c>
      <c r="D97" s="343" t="s">
        <v>467</v>
      </c>
      <c r="E97" s="343" t="s">
        <v>332</v>
      </c>
      <c r="F97" s="340" t="s">
        <v>777</v>
      </c>
      <c r="G97" s="340" t="s">
        <v>778</v>
      </c>
      <c r="H97" s="340" t="s">
        <v>779</v>
      </c>
      <c r="I97" s="342" t="s">
        <v>657</v>
      </c>
      <c r="J97" s="341">
        <v>5342</v>
      </c>
      <c r="K97" s="14"/>
      <c r="L97" s="14"/>
    </row>
    <row r="98" spans="1:12" ht="31.5" customHeight="1" x14ac:dyDescent="0.25">
      <c r="A98" s="2">
        <v>96</v>
      </c>
      <c r="B98" s="342" t="s">
        <v>286</v>
      </c>
      <c r="C98" s="340" t="s">
        <v>702</v>
      </c>
      <c r="D98" s="343" t="s">
        <v>467</v>
      </c>
      <c r="E98" s="343" t="s">
        <v>332</v>
      </c>
      <c r="F98" s="340" t="s">
        <v>780</v>
      </c>
      <c r="G98" s="340" t="s">
        <v>781</v>
      </c>
      <c r="H98" s="340" t="s">
        <v>782</v>
      </c>
      <c r="I98" s="342" t="s">
        <v>657</v>
      </c>
      <c r="J98" s="341">
        <v>4615</v>
      </c>
      <c r="K98" s="14"/>
      <c r="L98" s="14"/>
    </row>
    <row r="99" spans="1:12" ht="36.75" customHeight="1" x14ac:dyDescent="0.25">
      <c r="A99" s="2">
        <v>97</v>
      </c>
      <c r="B99" s="342" t="s">
        <v>286</v>
      </c>
      <c r="C99" s="340" t="s">
        <v>702</v>
      </c>
      <c r="D99" s="343" t="s">
        <v>467</v>
      </c>
      <c r="E99" s="342" t="s">
        <v>332</v>
      </c>
      <c r="F99" s="340" t="s">
        <v>783</v>
      </c>
      <c r="G99" s="340" t="s">
        <v>784</v>
      </c>
      <c r="H99" s="340" t="s">
        <v>785</v>
      </c>
      <c r="I99" s="342" t="s">
        <v>657</v>
      </c>
      <c r="J99" s="341">
        <v>5163</v>
      </c>
      <c r="K99" s="14"/>
      <c r="L99" s="14"/>
    </row>
    <row r="100" spans="1:12" ht="48" customHeight="1" x14ac:dyDescent="0.25">
      <c r="A100" s="2">
        <v>98</v>
      </c>
      <c r="B100" s="342" t="s">
        <v>286</v>
      </c>
      <c r="C100" s="340" t="s">
        <v>702</v>
      </c>
      <c r="D100" s="343" t="s">
        <v>467</v>
      </c>
      <c r="E100" s="342" t="s">
        <v>332</v>
      </c>
      <c r="F100" s="340" t="s">
        <v>786</v>
      </c>
      <c r="G100" s="340" t="s">
        <v>787</v>
      </c>
      <c r="H100" s="340" t="s">
        <v>788</v>
      </c>
      <c r="I100" s="342" t="s">
        <v>587</v>
      </c>
      <c r="J100" s="341">
        <v>5677</v>
      </c>
      <c r="K100" s="14"/>
      <c r="L100" s="14"/>
    </row>
    <row r="101" spans="1:12" ht="36.75" customHeight="1" x14ac:dyDescent="0.25">
      <c r="A101" s="2">
        <v>99</v>
      </c>
      <c r="B101" s="342" t="s">
        <v>286</v>
      </c>
      <c r="C101" s="340" t="s">
        <v>702</v>
      </c>
      <c r="D101" s="343" t="s">
        <v>467</v>
      </c>
      <c r="E101" s="342" t="s">
        <v>332</v>
      </c>
      <c r="F101" s="340" t="s">
        <v>789</v>
      </c>
      <c r="G101" s="340" t="s">
        <v>790</v>
      </c>
      <c r="H101" s="340" t="s">
        <v>791</v>
      </c>
      <c r="I101" s="342" t="s">
        <v>587</v>
      </c>
      <c r="J101" s="341">
        <v>8928</v>
      </c>
      <c r="K101" s="14"/>
      <c r="L101" s="14"/>
    </row>
    <row r="102" spans="1:12" ht="20.25" customHeight="1" x14ac:dyDescent="0.25">
      <c r="A102" s="2">
        <v>100</v>
      </c>
      <c r="B102" s="348" t="s">
        <v>288</v>
      </c>
      <c r="C102" s="340" t="s">
        <v>702</v>
      </c>
      <c r="D102" s="342" t="s">
        <v>467</v>
      </c>
      <c r="E102" s="342" t="s">
        <v>332</v>
      </c>
      <c r="F102" s="340" t="s">
        <v>792</v>
      </c>
      <c r="G102" s="340" t="s">
        <v>793</v>
      </c>
      <c r="H102" s="340" t="s">
        <v>794</v>
      </c>
      <c r="I102" s="342" t="s">
        <v>795</v>
      </c>
      <c r="J102" s="341">
        <v>2727</v>
      </c>
      <c r="K102" s="14"/>
      <c r="L102" s="14"/>
    </row>
    <row r="103" spans="1:12" ht="33.75" customHeight="1" x14ac:dyDescent="0.25">
      <c r="A103" s="2">
        <v>101</v>
      </c>
      <c r="B103" s="348" t="s">
        <v>288</v>
      </c>
      <c r="C103" s="340" t="s">
        <v>702</v>
      </c>
      <c r="D103" s="342" t="s">
        <v>467</v>
      </c>
      <c r="E103" s="342" t="s">
        <v>332</v>
      </c>
      <c r="F103" s="340" t="s">
        <v>796</v>
      </c>
      <c r="G103" s="340" t="s">
        <v>797</v>
      </c>
      <c r="H103" s="340" t="s">
        <v>798</v>
      </c>
      <c r="I103" s="342" t="s">
        <v>594</v>
      </c>
      <c r="J103" s="341">
        <v>6400</v>
      </c>
      <c r="K103" s="14"/>
      <c r="L103" s="14"/>
    </row>
    <row r="104" spans="1:12" ht="33" customHeight="1" x14ac:dyDescent="0.25">
      <c r="A104" s="2">
        <v>102</v>
      </c>
      <c r="B104" s="348" t="s">
        <v>288</v>
      </c>
      <c r="C104" s="340" t="s">
        <v>702</v>
      </c>
      <c r="D104" s="342" t="s">
        <v>467</v>
      </c>
      <c r="E104" s="342" t="s">
        <v>332</v>
      </c>
      <c r="F104" s="340" t="s">
        <v>799</v>
      </c>
      <c r="G104" s="340" t="s">
        <v>800</v>
      </c>
      <c r="H104" s="340" t="s">
        <v>801</v>
      </c>
      <c r="I104" s="342" t="s">
        <v>626</v>
      </c>
      <c r="J104" s="341">
        <v>2068</v>
      </c>
      <c r="K104" s="14"/>
      <c r="L104" s="14"/>
    </row>
    <row r="105" spans="1:12" ht="26.25" customHeight="1" x14ac:dyDescent="0.25">
      <c r="A105" s="2">
        <v>103</v>
      </c>
      <c r="B105" s="348" t="s">
        <v>288</v>
      </c>
      <c r="C105" s="340" t="s">
        <v>702</v>
      </c>
      <c r="D105" s="342" t="s">
        <v>467</v>
      </c>
      <c r="E105" s="342" t="s">
        <v>332</v>
      </c>
      <c r="F105" s="340" t="s">
        <v>802</v>
      </c>
      <c r="G105" s="340" t="s">
        <v>803</v>
      </c>
      <c r="H105" s="340" t="s">
        <v>804</v>
      </c>
      <c r="I105" s="342" t="s">
        <v>594</v>
      </c>
      <c r="J105" s="341">
        <v>4322</v>
      </c>
      <c r="K105" s="14"/>
      <c r="L105" s="14"/>
    </row>
    <row r="106" spans="1:12" ht="48.75" customHeight="1" x14ac:dyDescent="0.25">
      <c r="A106" s="2">
        <v>104</v>
      </c>
      <c r="B106" s="348" t="s">
        <v>288</v>
      </c>
      <c r="C106" s="340" t="s">
        <v>702</v>
      </c>
      <c r="D106" s="342" t="s">
        <v>467</v>
      </c>
      <c r="E106" s="342" t="s">
        <v>332</v>
      </c>
      <c r="F106" s="340" t="s">
        <v>805</v>
      </c>
      <c r="G106" s="340" t="s">
        <v>806</v>
      </c>
      <c r="H106" s="340" t="s">
        <v>807</v>
      </c>
      <c r="I106" s="342" t="s">
        <v>594</v>
      </c>
      <c r="J106" s="341">
        <v>1038</v>
      </c>
      <c r="K106" s="14"/>
      <c r="L106" s="14"/>
    </row>
    <row r="107" spans="1:12" ht="48" customHeight="1" x14ac:dyDescent="0.25">
      <c r="A107" s="2">
        <v>105</v>
      </c>
      <c r="B107" s="348" t="s">
        <v>288</v>
      </c>
      <c r="C107" s="340" t="s">
        <v>702</v>
      </c>
      <c r="D107" s="342" t="s">
        <v>467</v>
      </c>
      <c r="E107" s="342" t="s">
        <v>332</v>
      </c>
      <c r="F107" s="340" t="s">
        <v>808</v>
      </c>
      <c r="G107" s="340" t="s">
        <v>809</v>
      </c>
      <c r="H107" s="340" t="s">
        <v>810</v>
      </c>
      <c r="I107" s="342" t="s">
        <v>570</v>
      </c>
      <c r="J107" s="341">
        <v>1045</v>
      </c>
      <c r="K107" s="14"/>
      <c r="L107" s="14"/>
    </row>
    <row r="108" spans="1:12" ht="33" customHeight="1" x14ac:dyDescent="0.25">
      <c r="A108" s="2">
        <v>106</v>
      </c>
      <c r="B108" s="348" t="s">
        <v>288</v>
      </c>
      <c r="C108" s="340" t="s">
        <v>702</v>
      </c>
      <c r="D108" s="342" t="s">
        <v>467</v>
      </c>
      <c r="E108" s="342" t="s">
        <v>332</v>
      </c>
      <c r="F108" s="340" t="s">
        <v>811</v>
      </c>
      <c r="G108" s="340" t="s">
        <v>812</v>
      </c>
      <c r="H108" s="340" t="s">
        <v>813</v>
      </c>
      <c r="I108" s="342" t="s">
        <v>814</v>
      </c>
      <c r="J108" s="341">
        <v>3838</v>
      </c>
      <c r="K108" s="14"/>
      <c r="L108" s="14"/>
    </row>
    <row r="109" spans="1:12" ht="38.25" customHeight="1" x14ac:dyDescent="0.25">
      <c r="A109" s="2">
        <v>107</v>
      </c>
      <c r="B109" s="348" t="s">
        <v>288</v>
      </c>
      <c r="C109" s="340" t="s">
        <v>702</v>
      </c>
      <c r="D109" s="342" t="s">
        <v>467</v>
      </c>
      <c r="E109" s="342" t="s">
        <v>332</v>
      </c>
      <c r="F109" s="340" t="s">
        <v>815</v>
      </c>
      <c r="G109" s="340" t="s">
        <v>816</v>
      </c>
      <c r="H109" s="340" t="s">
        <v>817</v>
      </c>
      <c r="I109" s="342" t="s">
        <v>587</v>
      </c>
      <c r="J109" s="341">
        <v>4151</v>
      </c>
      <c r="K109" s="14"/>
      <c r="L109" s="14"/>
    </row>
    <row r="110" spans="1:12" ht="27.75" customHeight="1" x14ac:dyDescent="0.25">
      <c r="A110" s="2">
        <v>108</v>
      </c>
      <c r="B110" s="348" t="s">
        <v>288</v>
      </c>
      <c r="C110" s="340" t="s">
        <v>702</v>
      </c>
      <c r="D110" s="342" t="s">
        <v>467</v>
      </c>
      <c r="E110" s="342" t="s">
        <v>332</v>
      </c>
      <c r="F110" s="340" t="s">
        <v>818</v>
      </c>
      <c r="G110" s="340" t="s">
        <v>819</v>
      </c>
      <c r="H110" s="340" t="s">
        <v>820</v>
      </c>
      <c r="I110" s="342" t="s">
        <v>587</v>
      </c>
      <c r="J110" s="341">
        <v>7318</v>
      </c>
      <c r="K110" s="14"/>
      <c r="L110" s="14"/>
    </row>
    <row r="111" spans="1:12" ht="78.75" customHeight="1" x14ac:dyDescent="0.25">
      <c r="A111" s="2">
        <v>109</v>
      </c>
      <c r="B111" s="14" t="s">
        <v>280</v>
      </c>
      <c r="C111" s="340" t="s">
        <v>821</v>
      </c>
      <c r="D111" s="342" t="s">
        <v>467</v>
      </c>
      <c r="E111" s="342" t="s">
        <v>332</v>
      </c>
      <c r="F111" s="340" t="s">
        <v>822</v>
      </c>
      <c r="G111" s="340" t="s">
        <v>823</v>
      </c>
      <c r="H111" s="340" t="s">
        <v>824</v>
      </c>
      <c r="I111" s="342" t="s">
        <v>825</v>
      </c>
      <c r="J111" s="341">
        <v>59317</v>
      </c>
      <c r="K111" s="14"/>
      <c r="L111" s="14"/>
    </row>
    <row r="112" spans="1:12" ht="34.5" customHeight="1" x14ac:dyDescent="0.25">
      <c r="A112" s="2">
        <v>110</v>
      </c>
      <c r="B112" s="14" t="s">
        <v>280</v>
      </c>
      <c r="C112" s="340" t="s">
        <v>821</v>
      </c>
      <c r="D112" s="342" t="s">
        <v>467</v>
      </c>
      <c r="E112" s="342" t="s">
        <v>332</v>
      </c>
      <c r="F112" s="340" t="s">
        <v>826</v>
      </c>
      <c r="G112" s="340" t="s">
        <v>827</v>
      </c>
      <c r="H112" s="340" t="s">
        <v>828</v>
      </c>
      <c r="I112" s="342" t="s">
        <v>829</v>
      </c>
      <c r="J112" s="341">
        <v>43268</v>
      </c>
      <c r="K112" s="14"/>
      <c r="L112" s="14"/>
    </row>
    <row r="113" spans="1:12" ht="33.75" customHeight="1" x14ac:dyDescent="0.25">
      <c r="A113" s="2">
        <v>111</v>
      </c>
      <c r="B113" s="14" t="s">
        <v>280</v>
      </c>
      <c r="C113" s="340" t="s">
        <v>830</v>
      </c>
      <c r="D113" s="342" t="s">
        <v>831</v>
      </c>
      <c r="E113" s="342" t="s">
        <v>332</v>
      </c>
      <c r="F113" s="340" t="s">
        <v>832</v>
      </c>
      <c r="G113" s="340" t="s">
        <v>833</v>
      </c>
      <c r="H113" s="340" t="s">
        <v>834</v>
      </c>
      <c r="I113" s="342" t="s">
        <v>835</v>
      </c>
      <c r="J113" s="341">
        <v>4340</v>
      </c>
      <c r="K113" s="14"/>
      <c r="L113" s="14"/>
    </row>
    <row r="114" spans="1:12" ht="36.75" customHeight="1" x14ac:dyDescent="0.25">
      <c r="A114" s="2">
        <v>112</v>
      </c>
      <c r="B114" s="14" t="s">
        <v>280</v>
      </c>
      <c r="C114" s="340" t="s">
        <v>836</v>
      </c>
      <c r="D114" s="342" t="s">
        <v>831</v>
      </c>
      <c r="E114" s="342" t="s">
        <v>332</v>
      </c>
      <c r="F114" s="340" t="s">
        <v>837</v>
      </c>
      <c r="G114" s="340" t="s">
        <v>838</v>
      </c>
      <c r="H114" s="340" t="s">
        <v>839</v>
      </c>
      <c r="I114" s="342" t="s">
        <v>840</v>
      </c>
      <c r="J114" s="14">
        <v>800</v>
      </c>
      <c r="K114" s="14"/>
      <c r="L114" s="14"/>
    </row>
    <row r="115" spans="1:12" ht="37.5" customHeight="1" x14ac:dyDescent="0.25">
      <c r="A115" s="2">
        <v>113</v>
      </c>
      <c r="B115" s="14" t="s">
        <v>280</v>
      </c>
      <c r="C115" s="340" t="s">
        <v>841</v>
      </c>
      <c r="D115" s="342" t="s">
        <v>831</v>
      </c>
      <c r="E115" s="342" t="s">
        <v>332</v>
      </c>
      <c r="F115" s="340" t="s">
        <v>842</v>
      </c>
      <c r="G115" s="340" t="s">
        <v>843</v>
      </c>
      <c r="H115" s="340" t="s">
        <v>844</v>
      </c>
      <c r="I115" s="342" t="s">
        <v>845</v>
      </c>
      <c r="J115" s="341">
        <v>6000</v>
      </c>
      <c r="K115" s="14"/>
      <c r="L115" s="14"/>
    </row>
    <row r="116" spans="1:12" ht="38.25" customHeight="1" x14ac:dyDescent="0.25">
      <c r="A116" s="2">
        <v>114</v>
      </c>
      <c r="B116" s="14" t="s">
        <v>280</v>
      </c>
      <c r="C116" s="340" t="s">
        <v>846</v>
      </c>
      <c r="D116" s="342" t="s">
        <v>831</v>
      </c>
      <c r="E116" s="342" t="s">
        <v>332</v>
      </c>
      <c r="F116" s="340" t="s">
        <v>847</v>
      </c>
      <c r="G116" s="340" t="s">
        <v>848</v>
      </c>
      <c r="H116" s="340" t="s">
        <v>849</v>
      </c>
      <c r="I116" s="342" t="s">
        <v>850</v>
      </c>
      <c r="J116" s="14">
        <v>500</v>
      </c>
      <c r="K116" s="14"/>
      <c r="L116" s="14"/>
    </row>
    <row r="117" spans="1:12" ht="47.25" customHeight="1" x14ac:dyDescent="0.25">
      <c r="A117" s="2">
        <v>115</v>
      </c>
      <c r="B117" s="14" t="s">
        <v>280</v>
      </c>
      <c r="C117" s="340" t="s">
        <v>851</v>
      </c>
      <c r="D117" s="342" t="s">
        <v>831</v>
      </c>
      <c r="E117" s="342" t="s">
        <v>332</v>
      </c>
      <c r="F117" s="340" t="s">
        <v>852</v>
      </c>
      <c r="G117" s="340" t="s">
        <v>732</v>
      </c>
      <c r="H117" s="340" t="s">
        <v>853</v>
      </c>
      <c r="I117" s="342" t="s">
        <v>854</v>
      </c>
      <c r="J117" s="341">
        <v>5000</v>
      </c>
      <c r="K117" s="14"/>
      <c r="L117" s="14"/>
    </row>
    <row r="118" spans="1:12" ht="49.5" customHeight="1" x14ac:dyDescent="0.25">
      <c r="A118" s="2">
        <v>116</v>
      </c>
      <c r="B118" s="14" t="s">
        <v>280</v>
      </c>
      <c r="C118" s="340" t="s">
        <v>851</v>
      </c>
      <c r="D118" s="342" t="s">
        <v>831</v>
      </c>
      <c r="E118" s="342" t="s">
        <v>332</v>
      </c>
      <c r="F118" s="340" t="s">
        <v>855</v>
      </c>
      <c r="G118" s="340" t="s">
        <v>732</v>
      </c>
      <c r="H118" s="340" t="s">
        <v>856</v>
      </c>
      <c r="I118" s="342" t="s">
        <v>857</v>
      </c>
      <c r="J118" s="341">
        <v>5000</v>
      </c>
      <c r="K118" s="14"/>
      <c r="L118" s="14"/>
    </row>
    <row r="119" spans="1:12" ht="48.75" customHeight="1" x14ac:dyDescent="0.25">
      <c r="A119" s="2">
        <v>117</v>
      </c>
      <c r="B119" s="14" t="s">
        <v>280</v>
      </c>
      <c r="C119" s="340" t="s">
        <v>851</v>
      </c>
      <c r="D119" s="342" t="s">
        <v>831</v>
      </c>
      <c r="E119" s="342" t="s">
        <v>332</v>
      </c>
      <c r="F119" s="340" t="s">
        <v>858</v>
      </c>
      <c r="G119" s="340" t="s">
        <v>732</v>
      </c>
      <c r="H119" s="340" t="s">
        <v>859</v>
      </c>
      <c r="I119" s="342" t="s">
        <v>857</v>
      </c>
      <c r="J119" s="341">
        <v>8000</v>
      </c>
      <c r="K119" s="14"/>
      <c r="L119" s="14"/>
    </row>
    <row r="120" spans="1:12" ht="64.5" customHeight="1" x14ac:dyDescent="0.25">
      <c r="A120" s="2">
        <v>118</v>
      </c>
      <c r="B120" s="14" t="s">
        <v>280</v>
      </c>
      <c r="C120" s="340" t="s">
        <v>913</v>
      </c>
      <c r="D120" s="342" t="s">
        <v>831</v>
      </c>
      <c r="E120" s="342" t="s">
        <v>332</v>
      </c>
      <c r="F120" s="340" t="s">
        <v>860</v>
      </c>
      <c r="G120" s="340" t="s">
        <v>551</v>
      </c>
      <c r="H120" s="340" t="s">
        <v>861</v>
      </c>
      <c r="I120" s="342" t="s">
        <v>862</v>
      </c>
      <c r="J120" s="341">
        <v>8000</v>
      </c>
      <c r="K120" s="14"/>
      <c r="L120" s="14"/>
    </row>
    <row r="121" spans="1:12" ht="49.5" customHeight="1" x14ac:dyDescent="0.25">
      <c r="A121" s="2">
        <v>119</v>
      </c>
      <c r="B121" s="342" t="s">
        <v>286</v>
      </c>
      <c r="C121" s="340" t="s">
        <v>863</v>
      </c>
      <c r="D121" s="342" t="s">
        <v>831</v>
      </c>
      <c r="E121" s="342" t="s">
        <v>332</v>
      </c>
      <c r="F121" s="340" t="s">
        <v>864</v>
      </c>
      <c r="G121" s="340" t="s">
        <v>790</v>
      </c>
      <c r="H121" s="340" t="s">
        <v>865</v>
      </c>
      <c r="I121" s="342" t="s">
        <v>866</v>
      </c>
      <c r="J121" s="341">
        <v>5000</v>
      </c>
      <c r="K121" s="14"/>
      <c r="L121" s="14"/>
    </row>
    <row r="122" spans="1:12" ht="47.25" customHeight="1" x14ac:dyDescent="0.25">
      <c r="A122" s="2">
        <v>120</v>
      </c>
      <c r="B122" s="342" t="s">
        <v>286</v>
      </c>
      <c r="C122" s="340" t="s">
        <v>867</v>
      </c>
      <c r="D122" s="342" t="s">
        <v>467</v>
      </c>
      <c r="E122" s="342" t="s">
        <v>332</v>
      </c>
      <c r="F122" s="340" t="s">
        <v>868</v>
      </c>
      <c r="G122" s="340" t="s">
        <v>869</v>
      </c>
      <c r="H122" s="340" t="s">
        <v>870</v>
      </c>
      <c r="I122" s="342" t="s">
        <v>871</v>
      </c>
      <c r="J122" s="14">
        <v>250</v>
      </c>
      <c r="K122" s="14"/>
      <c r="L122" s="14"/>
    </row>
    <row r="123" spans="1:12" ht="39" customHeight="1" x14ac:dyDescent="0.25">
      <c r="A123" s="2">
        <v>121</v>
      </c>
      <c r="B123" s="342" t="s">
        <v>288</v>
      </c>
      <c r="C123" s="340" t="s">
        <v>872</v>
      </c>
      <c r="D123" s="342" t="s">
        <v>831</v>
      </c>
      <c r="E123" s="342" t="s">
        <v>332</v>
      </c>
      <c r="F123" s="340" t="s">
        <v>873</v>
      </c>
      <c r="G123" s="340" t="s">
        <v>874</v>
      </c>
      <c r="H123" s="340" t="s">
        <v>875</v>
      </c>
      <c r="I123" s="342" t="s">
        <v>876</v>
      </c>
      <c r="J123" s="341">
        <v>1500</v>
      </c>
      <c r="K123" s="14"/>
      <c r="L123" s="14"/>
    </row>
    <row r="124" spans="1:12" ht="51.75" customHeight="1" x14ac:dyDescent="0.25">
      <c r="A124" s="2">
        <v>122</v>
      </c>
      <c r="B124" s="14" t="s">
        <v>280</v>
      </c>
      <c r="C124" s="340" t="s">
        <v>877</v>
      </c>
      <c r="D124" s="14" t="s">
        <v>467</v>
      </c>
      <c r="E124" s="14" t="s">
        <v>878</v>
      </c>
      <c r="F124" s="349">
        <v>101081464</v>
      </c>
      <c r="G124" s="340" t="s">
        <v>823</v>
      </c>
      <c r="H124" s="340" t="s">
        <v>879</v>
      </c>
      <c r="I124" s="14" t="s">
        <v>880</v>
      </c>
      <c r="J124" s="341">
        <v>88800</v>
      </c>
      <c r="K124" s="14"/>
      <c r="L124" s="14"/>
    </row>
    <row r="125" spans="1:12" ht="52.5" customHeight="1" x14ac:dyDescent="0.25">
      <c r="A125" s="2">
        <v>123</v>
      </c>
      <c r="B125" s="14" t="s">
        <v>280</v>
      </c>
      <c r="C125" s="340" t="s">
        <v>881</v>
      </c>
      <c r="D125" s="14" t="s">
        <v>467</v>
      </c>
      <c r="E125" s="14" t="s">
        <v>878</v>
      </c>
      <c r="F125" s="340" t="s">
        <v>882</v>
      </c>
      <c r="G125" s="340" t="s">
        <v>827</v>
      </c>
      <c r="H125" s="340" t="s">
        <v>883</v>
      </c>
      <c r="I125" s="14" t="s">
        <v>884</v>
      </c>
      <c r="J125" s="341">
        <v>2855</v>
      </c>
      <c r="K125" s="14"/>
      <c r="L125" s="14"/>
    </row>
    <row r="126" spans="1:12" ht="47.25" customHeight="1" x14ac:dyDescent="0.25">
      <c r="A126" s="2">
        <v>124</v>
      </c>
      <c r="B126" s="14" t="s">
        <v>280</v>
      </c>
      <c r="C126" s="340" t="s">
        <v>881</v>
      </c>
      <c r="D126" s="14" t="s">
        <v>467</v>
      </c>
      <c r="E126" s="14" t="s">
        <v>878</v>
      </c>
      <c r="F126" s="340" t="s">
        <v>885</v>
      </c>
      <c r="G126" s="340" t="s">
        <v>843</v>
      </c>
      <c r="H126" s="340" t="s">
        <v>886</v>
      </c>
      <c r="I126" s="14" t="s">
        <v>887</v>
      </c>
      <c r="J126" s="341">
        <v>11254</v>
      </c>
      <c r="K126" s="14"/>
      <c r="L126" s="14"/>
    </row>
    <row r="127" spans="1:12" ht="48" customHeight="1" x14ac:dyDescent="0.25">
      <c r="A127" s="2">
        <v>125</v>
      </c>
      <c r="B127" s="14" t="s">
        <v>280</v>
      </c>
      <c r="C127" s="340" t="s">
        <v>888</v>
      </c>
      <c r="D127" s="14" t="s">
        <v>467</v>
      </c>
      <c r="E127" s="14" t="s">
        <v>878</v>
      </c>
      <c r="F127" s="340" t="s">
        <v>889</v>
      </c>
      <c r="G127" s="340" t="s">
        <v>890</v>
      </c>
      <c r="H127" s="340" t="s">
        <v>891</v>
      </c>
      <c r="I127" s="14" t="s">
        <v>892</v>
      </c>
      <c r="J127" s="341">
        <v>124226</v>
      </c>
      <c r="K127" s="14"/>
      <c r="L127" s="14"/>
    </row>
    <row r="128" spans="1:12" ht="33" customHeight="1" x14ac:dyDescent="0.25">
      <c r="A128" s="2">
        <v>126</v>
      </c>
      <c r="B128" s="14" t="s">
        <v>286</v>
      </c>
      <c r="C128" s="340" t="s">
        <v>888</v>
      </c>
      <c r="D128" s="14" t="s">
        <v>467</v>
      </c>
      <c r="E128" s="14" t="s">
        <v>878</v>
      </c>
      <c r="F128" s="340" t="s">
        <v>893</v>
      </c>
      <c r="G128" s="340" t="s">
        <v>894</v>
      </c>
      <c r="H128" s="340" t="s">
        <v>895</v>
      </c>
      <c r="I128" s="14" t="s">
        <v>896</v>
      </c>
      <c r="J128" s="341">
        <v>45723</v>
      </c>
      <c r="K128" s="14"/>
      <c r="L128" s="14"/>
    </row>
    <row r="129" spans="1:12" ht="51" customHeight="1" x14ac:dyDescent="0.25">
      <c r="A129" s="2">
        <v>127</v>
      </c>
      <c r="B129" s="14" t="s">
        <v>286</v>
      </c>
      <c r="C129" s="340" t="s">
        <v>888</v>
      </c>
      <c r="D129" s="14" t="s">
        <v>467</v>
      </c>
      <c r="E129" s="14" t="s">
        <v>878</v>
      </c>
      <c r="F129" s="340" t="s">
        <v>897</v>
      </c>
      <c r="G129" s="340" t="s">
        <v>646</v>
      </c>
      <c r="H129" s="340" t="s">
        <v>898</v>
      </c>
      <c r="I129" s="14" t="s">
        <v>899</v>
      </c>
      <c r="J129" s="341">
        <v>20752</v>
      </c>
      <c r="K129" s="14"/>
      <c r="L129" s="14"/>
    </row>
    <row r="130" spans="1:12" ht="34.5" customHeight="1" x14ac:dyDescent="0.25">
      <c r="A130" s="2">
        <v>128</v>
      </c>
      <c r="B130" s="14" t="s">
        <v>288</v>
      </c>
      <c r="C130" s="340" t="s">
        <v>900</v>
      </c>
      <c r="D130" s="14" t="s">
        <v>467</v>
      </c>
      <c r="E130" s="14" t="s">
        <v>878</v>
      </c>
      <c r="F130" s="340" t="s">
        <v>901</v>
      </c>
      <c r="G130" s="340" t="s">
        <v>902</v>
      </c>
      <c r="H130" s="340" t="s">
        <v>903</v>
      </c>
      <c r="I130" s="14" t="s">
        <v>904</v>
      </c>
      <c r="J130" s="341">
        <v>2000</v>
      </c>
      <c r="K130" s="14"/>
      <c r="L130" s="14"/>
    </row>
    <row r="131" spans="1:12" ht="33.75" customHeight="1" x14ac:dyDescent="0.25">
      <c r="A131" s="2">
        <v>129</v>
      </c>
      <c r="B131" s="14" t="s">
        <v>284</v>
      </c>
      <c r="C131" s="340" t="s">
        <v>905</v>
      </c>
      <c r="D131" s="14" t="s">
        <v>467</v>
      </c>
      <c r="E131" s="14" t="s">
        <v>878</v>
      </c>
      <c r="F131" s="340" t="s">
        <v>906</v>
      </c>
      <c r="G131" s="340" t="s">
        <v>907</v>
      </c>
      <c r="H131" s="340" t="s">
        <v>908</v>
      </c>
      <c r="I131" s="14" t="s">
        <v>909</v>
      </c>
      <c r="J131" s="341">
        <v>3123</v>
      </c>
      <c r="K131" s="14"/>
      <c r="L131" s="14"/>
    </row>
    <row r="132" spans="1:12" ht="49.5" customHeight="1" x14ac:dyDescent="0.25">
      <c r="A132" s="2">
        <v>130</v>
      </c>
      <c r="B132" s="14" t="s">
        <v>284</v>
      </c>
      <c r="C132" s="340" t="s">
        <v>905</v>
      </c>
      <c r="D132" s="14" t="s">
        <v>467</v>
      </c>
      <c r="E132" s="14" t="s">
        <v>878</v>
      </c>
      <c r="F132" s="340" t="s">
        <v>910</v>
      </c>
      <c r="G132" s="340" t="s">
        <v>907</v>
      </c>
      <c r="H132" s="340" t="s">
        <v>911</v>
      </c>
      <c r="I132" s="14" t="s">
        <v>912</v>
      </c>
      <c r="J132" s="341">
        <v>3952</v>
      </c>
      <c r="K132" s="14"/>
      <c r="L132" s="14"/>
    </row>
    <row r="133" spans="1:12" x14ac:dyDescent="0.25">
      <c r="C133" s="4"/>
      <c r="F133" s="4"/>
      <c r="G133" s="4"/>
      <c r="H133" s="4"/>
      <c r="J133">
        <f>SUM(J3:J132)</f>
        <v>1296982</v>
      </c>
    </row>
  </sheetData>
  <mergeCells count="1">
    <mergeCell ref="A1:L1"/>
  </mergeCells>
  <hyperlinks>
    <hyperlink ref="F126" r:id="rId1" display="https://portal.ukf.sk/kvalita/index.php?r=projekty/projekty/view&amp;id=2192"/>
    <hyperlink ref="F127" r:id="rId2" display="https://portal.ukf.sk/kvalita/index.php?r=projekty/projekty/view&amp;id=2503"/>
    <hyperlink ref="F128" r:id="rId3" display="https://portal.ukf.sk/kvalita/index.php?r=projekty/projekty/view&amp;id=2312"/>
    <hyperlink ref="F129" r:id="rId4" display="https://portal.ukf.sk/kvalita/index.php?r=projekty/projekty/view&amp;id=2514"/>
    <hyperlink ref="F130" r:id="rId5" display="https://portal.ukf.sk/kvalita/index.php?r=projekty/projekty/view&amp;id=2660"/>
    <hyperlink ref="F131" r:id="rId6" display="https://portal.ukf.sk/kvalita/index.php?r=projekty/projekty/view&amp;id=2682"/>
    <hyperlink ref="F3" r:id="rId7" display="https://portal.ukf.sk/kvalita/index.php?r=projekty/projekty/view&amp;id=2086"/>
    <hyperlink ref="F4" r:id="rId8" display="https://portal.ukf.sk/kvalita/index.php?r=projekty/projekty/view&amp;id=2534"/>
    <hyperlink ref="F5" r:id="rId9" display="https://portal.ukf.sk/kvalita/index.php?r=projekty/projekty/view&amp;id=2307"/>
    <hyperlink ref="F6" r:id="rId10" display="https://portal.ukf.sk/kvalita/index.php?r=projekty/projekty/view&amp;id=2482"/>
    <hyperlink ref="F8" r:id="rId11" display="https://portal.ukf.sk/kvalita/index.php?r=projekty/projekty/view&amp;id=2053"/>
    <hyperlink ref="F14" r:id="rId12" display="https://portal.ukf.sk/kvalita/index.php?r=projekty/projekty/view&amp;id=2638"/>
    <hyperlink ref="F15" r:id="rId13" display="https://portal.ukf.sk/kvalita/index.php?r=projekty/projekty/view&amp;id=2602"/>
    <hyperlink ref="F18" r:id="rId14" display="https://portal.ukf.sk/kvalita/index.php?r=projekty/projekty/view&amp;id=2107"/>
    <hyperlink ref="F28" r:id="rId15" display="https://portal.ukf.sk/kvalita/index.php?r=projekty/projekty/view&amp;id=2636"/>
    <hyperlink ref="F29" r:id="rId16" display="https://portal.ukf.sk/kvalita/index.php?r=projekty/projekty/view&amp;id=2637"/>
    <hyperlink ref="F30" r:id="rId17" display="https://portal.ukf.sk/kvalita/index.php?r=projekty/projekty/view&amp;id=2643"/>
    <hyperlink ref="F31" r:id="rId18" display="https://portal.ukf.sk/kvalita/index.php?r=projekty/projekty/view&amp;id=2588"/>
    <hyperlink ref="F32" r:id="rId19" display="https://portal.ukf.sk/kvalita/index.php?r=projekty/projekty/view&amp;id=2537"/>
    <hyperlink ref="F33" r:id="rId20" display="https://portal.ukf.sk/kvalita/index.php?r=projekty/projekty/view&amp;id=2661"/>
    <hyperlink ref="F40" r:id="rId21" display="https://portal.ukf.sk/kvalita/index.php?r=projekty/projekty/view&amp;id=2533"/>
    <hyperlink ref="F41" r:id="rId22" display="https://portal.ukf.sk/kvalita/index.php?r=projekty/projekty/view&amp;id=2587"/>
    <hyperlink ref="F55" r:id="rId23" display="https://portal.ukf.sk/kvalita/index.php?r=projekty/projekty/view&amp;id=2530"/>
    <hyperlink ref="F56" r:id="rId24" display="https://portal.ukf.sk/kvalita/index.php?r=projekty/projekty/view&amp;id=2528"/>
    <hyperlink ref="F57" r:id="rId25" display="https://portal.ukf.sk/kvalita/index.php?r=projekty/projekty/view&amp;id=2527"/>
    <hyperlink ref="F58" r:id="rId26" display="https://portal.ukf.sk/kvalita/index.php?r=projekty/projekty/view&amp;id=2531"/>
    <hyperlink ref="F68" r:id="rId27" display="https://portal.ukf.sk/kvalita/index.php?r=projekty/projekty/view&amp;id=2668"/>
    <hyperlink ref="F69" r:id="rId28" display="https://portal.ukf.sk/kvalita/index.php?r=projekty/projekty/view&amp;id=2586"/>
    <hyperlink ref="F78" r:id="rId29" display="https://portal.ukf.sk/kvalita/index.php?r=projekty/projekty/view&amp;id=2585"/>
    <hyperlink ref="F79" r:id="rId30" display="https://portal.ukf.sk/kvalita/index.php?r=projekty/projekty/view&amp;id=2670"/>
    <hyperlink ref="F80" r:id="rId31" display="https://portal.ukf.sk/kvalita/index.php?r=projekty/projekty/view&amp;id=2598"/>
    <hyperlink ref="F81" r:id="rId32" display="https://portal.ukf.sk/kvalita/index.php?r=projekty/projekty/view&amp;id=2635"/>
    <hyperlink ref="F88" r:id="rId33" display="https://portal.ukf.sk/kvalita/index.php?r=projekty/projekty/view&amp;id=2532"/>
    <hyperlink ref="F94" r:id="rId34" display="https://portal.ukf.sk/kvalita/index.php?r=projekty/projekty/view&amp;id=2523"/>
    <hyperlink ref="F95" r:id="rId35" display="https://portal.ukf.sk/kvalita/index.php?r=projekty/projekty/view&amp;id=2521"/>
    <hyperlink ref="F96" r:id="rId36" display="https://portal.ukf.sk/kvalita/index.php?r=projekty/projekty/view&amp;id=2524"/>
    <hyperlink ref="F97" r:id="rId37" display="https://portal.ukf.sk/kvalita/index.php?r=projekty/projekty/view&amp;id=2525"/>
    <hyperlink ref="F98" r:id="rId38" display="https://portal.ukf.sk/kvalita/index.php?r=projekty/projekty/view&amp;id=2526"/>
    <hyperlink ref="F99" r:id="rId39" display="https://portal.ukf.sk/kvalita/index.php?r=projekty/projekty/view&amp;id=2522"/>
    <hyperlink ref="F107" r:id="rId40" display="https://portal.ukf.sk/kvalita/index.php?r=projekty/projekty/view&amp;id=2654"/>
    <hyperlink ref="F111" r:id="rId41" display="https://portal.ukf.sk/kvalita/index.php?r=projekty/projekty/view&amp;id=2321"/>
    <hyperlink ref="F112" r:id="rId42" display="https://portal.ukf.sk/kvalita/index.php?r=projekty/projekty/view&amp;id=2689"/>
    <hyperlink ref="F113" r:id="rId43" display="https://portal.ukf.sk/kvalita/index.php?r=projekty/projekty/view&amp;id=2603"/>
    <hyperlink ref="F123" r:id="rId44" display="https://portal.ukf.sk/kvalita/index.php?r=projekty/projekty/view&amp;id=2589"/>
  </hyperlinks>
  <pageMargins left="0.70866141732283472" right="0.70866141732283472" top="0.74803149606299213" bottom="0.74803149606299213" header="0.31496062992125984" footer="0.31496062992125984"/>
  <pageSetup paperSize="9" scale="69" fitToHeight="0" orientation="landscape" r:id="rId4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2"/>
  <sheetViews>
    <sheetView view="pageBreakPreview" zoomScaleNormal="100" zoomScaleSheetLayoutView="100" workbookViewId="0">
      <selection activeCell="D47" sqref="D47"/>
    </sheetView>
  </sheetViews>
  <sheetFormatPr defaultRowHeight="15.75" x14ac:dyDescent="0.25"/>
  <cols>
    <col min="1" max="1" width="2.25" customWidth="1"/>
    <col min="2" max="2" width="6.125" bestFit="1" customWidth="1"/>
    <col min="3" max="3" width="25.125" customWidth="1"/>
    <col min="4" max="4" width="5.25" customWidth="1"/>
    <col min="5" max="5" width="4.25" customWidth="1"/>
    <col min="6" max="6" width="16.875" customWidth="1"/>
    <col min="7" max="7" width="34" customWidth="1"/>
    <col min="8" max="8" width="45.25" customWidth="1"/>
    <col min="9" max="9" width="9" customWidth="1"/>
    <col min="10" max="10" width="17.375" customWidth="1"/>
    <col min="11" max="11" width="13.75" customWidth="1"/>
    <col min="12" max="12" width="9.375" bestFit="1" customWidth="1"/>
  </cols>
  <sheetData>
    <row r="1" spans="1:13" ht="20.25" customHeight="1" thickBot="1" x14ac:dyDescent="0.35">
      <c r="A1" s="523" t="s">
        <v>259</v>
      </c>
      <c r="B1" s="523"/>
      <c r="C1" s="523"/>
      <c r="D1" s="523"/>
      <c r="E1" s="523"/>
      <c r="F1" s="523"/>
      <c r="G1" s="523"/>
      <c r="H1" s="523"/>
      <c r="I1" s="523"/>
      <c r="J1" s="523"/>
      <c r="K1" s="523"/>
      <c r="L1" s="523"/>
      <c r="M1" s="265"/>
    </row>
    <row r="2" spans="1:13" s="136" customFormat="1" ht="115.5" thickBot="1" x14ac:dyDescent="0.25">
      <c r="A2" s="132" t="s">
        <v>175</v>
      </c>
      <c r="B2" s="350" t="s">
        <v>86</v>
      </c>
      <c r="C2" s="350" t="s">
        <v>176</v>
      </c>
      <c r="D2" s="350" t="s">
        <v>177</v>
      </c>
      <c r="E2" s="350" t="s">
        <v>178</v>
      </c>
      <c r="F2" s="350" t="s">
        <v>179</v>
      </c>
      <c r="G2" s="350" t="s">
        <v>180</v>
      </c>
      <c r="H2" s="350" t="s">
        <v>181</v>
      </c>
      <c r="I2" s="350" t="s">
        <v>182</v>
      </c>
      <c r="J2" s="350" t="s">
        <v>183</v>
      </c>
      <c r="K2" s="133" t="s">
        <v>184</v>
      </c>
      <c r="L2" s="134" t="s">
        <v>185</v>
      </c>
      <c r="M2" s="135"/>
    </row>
    <row r="3" spans="1:13" ht="27" customHeight="1" x14ac:dyDescent="0.25">
      <c r="A3" s="62">
        <v>1</v>
      </c>
      <c r="B3" s="60" t="s">
        <v>280</v>
      </c>
      <c r="C3" s="351" t="s">
        <v>466</v>
      </c>
      <c r="D3" s="60" t="s">
        <v>467</v>
      </c>
      <c r="E3" s="60" t="s">
        <v>332</v>
      </c>
      <c r="F3" s="352" t="s">
        <v>914</v>
      </c>
      <c r="G3" s="352" t="s">
        <v>915</v>
      </c>
      <c r="H3" s="352" t="s">
        <v>916</v>
      </c>
      <c r="I3" s="353" t="s">
        <v>917</v>
      </c>
      <c r="J3" s="354">
        <v>2400</v>
      </c>
      <c r="K3" s="62"/>
      <c r="L3" s="62"/>
      <c r="M3" s="130"/>
    </row>
    <row r="4" spans="1:13" ht="24.75" customHeight="1" x14ac:dyDescent="0.25">
      <c r="A4" s="60">
        <v>2</v>
      </c>
      <c r="B4" s="355" t="s">
        <v>288</v>
      </c>
      <c r="C4" s="351" t="s">
        <v>466</v>
      </c>
      <c r="D4" s="355" t="s">
        <v>467</v>
      </c>
      <c r="E4" s="355" t="s">
        <v>332</v>
      </c>
      <c r="F4" s="356" t="s">
        <v>918</v>
      </c>
      <c r="G4" s="352" t="s">
        <v>694</v>
      </c>
      <c r="H4" s="352" t="s">
        <v>919</v>
      </c>
      <c r="I4" s="353" t="s">
        <v>920</v>
      </c>
      <c r="J4" s="354">
        <v>2350</v>
      </c>
      <c r="K4" s="60"/>
      <c r="L4" s="60"/>
      <c r="M4" s="130"/>
    </row>
    <row r="5" spans="1:13" ht="33" customHeight="1" x14ac:dyDescent="0.25">
      <c r="A5" s="60">
        <v>3</v>
      </c>
      <c r="B5" s="60" t="s">
        <v>280</v>
      </c>
      <c r="C5" s="322" t="s">
        <v>921</v>
      </c>
      <c r="D5" s="355" t="s">
        <v>467</v>
      </c>
      <c r="E5" s="355" t="s">
        <v>332</v>
      </c>
      <c r="F5" s="352" t="s">
        <v>922</v>
      </c>
      <c r="G5" s="352" t="s">
        <v>585</v>
      </c>
      <c r="H5" s="352" t="s">
        <v>923</v>
      </c>
      <c r="I5" s="353" t="s">
        <v>924</v>
      </c>
      <c r="J5" s="354">
        <v>2000</v>
      </c>
      <c r="K5" s="60"/>
      <c r="L5" s="60"/>
      <c r="M5" s="130"/>
    </row>
    <row r="6" spans="1:13" ht="40.5" customHeight="1" x14ac:dyDescent="0.25">
      <c r="A6" s="62">
        <v>4</v>
      </c>
      <c r="B6" s="60" t="s">
        <v>284</v>
      </c>
      <c r="C6" s="322" t="s">
        <v>925</v>
      </c>
      <c r="D6" s="355" t="s">
        <v>467</v>
      </c>
      <c r="E6" s="355" t="s">
        <v>332</v>
      </c>
      <c r="F6" s="352" t="s">
        <v>926</v>
      </c>
      <c r="G6" s="352" t="s">
        <v>927</v>
      </c>
      <c r="H6" s="352" t="s">
        <v>928</v>
      </c>
      <c r="I6" s="353" t="s">
        <v>929</v>
      </c>
      <c r="J6" s="354">
        <v>4000</v>
      </c>
      <c r="K6" s="60"/>
      <c r="L6" s="60"/>
      <c r="M6" s="130"/>
    </row>
    <row r="7" spans="1:13" ht="36" customHeight="1" x14ac:dyDescent="0.25">
      <c r="A7" s="60">
        <v>5</v>
      </c>
      <c r="B7" s="60" t="s">
        <v>284</v>
      </c>
      <c r="C7" s="322" t="s">
        <v>925</v>
      </c>
      <c r="D7" s="355" t="s">
        <v>467</v>
      </c>
      <c r="E7" s="355" t="s">
        <v>332</v>
      </c>
      <c r="F7" s="352" t="s">
        <v>930</v>
      </c>
      <c r="G7" s="352" t="s">
        <v>927</v>
      </c>
      <c r="H7" s="352" t="s">
        <v>928</v>
      </c>
      <c r="I7" s="353" t="s">
        <v>931</v>
      </c>
      <c r="J7" s="354">
        <v>4000</v>
      </c>
      <c r="K7" s="60"/>
      <c r="L7" s="60"/>
      <c r="M7" s="130"/>
    </row>
    <row r="8" spans="1:13" ht="30" customHeight="1" x14ac:dyDescent="0.25">
      <c r="A8" s="60">
        <v>6</v>
      </c>
      <c r="B8" s="60" t="s">
        <v>284</v>
      </c>
      <c r="C8" s="322" t="s">
        <v>925</v>
      </c>
      <c r="D8" s="355" t="s">
        <v>467</v>
      </c>
      <c r="E8" s="355" t="s">
        <v>332</v>
      </c>
      <c r="F8" s="352" t="s">
        <v>932</v>
      </c>
      <c r="G8" s="352" t="s">
        <v>933</v>
      </c>
      <c r="H8" s="352" t="s">
        <v>934</v>
      </c>
      <c r="I8" s="353" t="s">
        <v>935</v>
      </c>
      <c r="J8" s="354">
        <v>2120</v>
      </c>
      <c r="K8" s="60"/>
      <c r="L8" s="60"/>
      <c r="M8" s="130"/>
    </row>
    <row r="9" spans="1:13" ht="30.75" customHeight="1" x14ac:dyDescent="0.25">
      <c r="A9" s="62">
        <v>7</v>
      </c>
      <c r="B9" s="60" t="s">
        <v>284</v>
      </c>
      <c r="C9" s="322" t="s">
        <v>925</v>
      </c>
      <c r="D9" s="355" t="s">
        <v>467</v>
      </c>
      <c r="E9" s="355" t="s">
        <v>332</v>
      </c>
      <c r="F9" s="352" t="s">
        <v>936</v>
      </c>
      <c r="G9" s="352" t="s">
        <v>933</v>
      </c>
      <c r="H9" s="352" t="s">
        <v>934</v>
      </c>
      <c r="I9" s="353" t="s">
        <v>931</v>
      </c>
      <c r="J9" s="354">
        <v>2680</v>
      </c>
      <c r="K9" s="60"/>
      <c r="L9" s="60"/>
      <c r="M9" s="130"/>
    </row>
    <row r="10" spans="1:13" ht="33" customHeight="1" x14ac:dyDescent="0.25">
      <c r="A10" s="60">
        <v>8</v>
      </c>
      <c r="B10" s="60" t="s">
        <v>284</v>
      </c>
      <c r="C10" s="322" t="s">
        <v>925</v>
      </c>
      <c r="D10" s="355" t="s">
        <v>467</v>
      </c>
      <c r="E10" s="355" t="s">
        <v>332</v>
      </c>
      <c r="F10" s="352" t="s">
        <v>937</v>
      </c>
      <c r="G10" s="352" t="s">
        <v>938</v>
      </c>
      <c r="H10" s="352" t="s">
        <v>939</v>
      </c>
      <c r="I10" s="353" t="s">
        <v>931</v>
      </c>
      <c r="J10" s="354">
        <v>1700</v>
      </c>
      <c r="K10" s="60"/>
      <c r="L10" s="60"/>
      <c r="M10" s="130"/>
    </row>
    <row r="11" spans="1:13" ht="21.75" customHeight="1" x14ac:dyDescent="0.25">
      <c r="A11" s="60">
        <v>9</v>
      </c>
      <c r="B11" s="60" t="s">
        <v>286</v>
      </c>
      <c r="C11" s="322" t="s">
        <v>940</v>
      </c>
      <c r="D11" s="355" t="s">
        <v>467</v>
      </c>
      <c r="E11" s="355" t="s">
        <v>332</v>
      </c>
      <c r="F11" s="352" t="s">
        <v>941</v>
      </c>
      <c r="G11" s="352" t="s">
        <v>942</v>
      </c>
      <c r="H11" s="352" t="s">
        <v>943</v>
      </c>
      <c r="I11" s="353" t="s">
        <v>944</v>
      </c>
      <c r="J11" s="354">
        <v>34851</v>
      </c>
      <c r="K11" s="60"/>
      <c r="L11" s="60"/>
      <c r="M11" s="130"/>
    </row>
    <row r="12" spans="1:13" ht="30.75" customHeight="1" x14ac:dyDescent="0.25">
      <c r="A12" s="62">
        <v>10</v>
      </c>
      <c r="B12" s="60" t="s">
        <v>286</v>
      </c>
      <c r="C12" s="322" t="s">
        <v>945</v>
      </c>
      <c r="D12" s="355" t="s">
        <v>467</v>
      </c>
      <c r="E12" s="355" t="s">
        <v>332</v>
      </c>
      <c r="F12" s="352" t="s">
        <v>946</v>
      </c>
      <c r="G12" s="352" t="s">
        <v>947</v>
      </c>
      <c r="H12" s="352" t="s">
        <v>948</v>
      </c>
      <c r="I12" s="353" t="s">
        <v>949</v>
      </c>
      <c r="J12" s="354">
        <v>1274</v>
      </c>
      <c r="K12" s="60"/>
      <c r="L12" s="60"/>
      <c r="M12" s="130"/>
    </row>
    <row r="13" spans="1:13" ht="23.25" customHeight="1" x14ac:dyDescent="0.25">
      <c r="A13" s="60">
        <v>11</v>
      </c>
      <c r="B13" s="60" t="s">
        <v>286</v>
      </c>
      <c r="C13" s="322" t="s">
        <v>950</v>
      </c>
      <c r="D13" s="355" t="s">
        <v>467</v>
      </c>
      <c r="E13" s="355" t="s">
        <v>332</v>
      </c>
      <c r="F13" s="352" t="s">
        <v>951</v>
      </c>
      <c r="G13" s="352" t="s">
        <v>869</v>
      </c>
      <c r="H13" s="352" t="s">
        <v>952</v>
      </c>
      <c r="I13" s="353" t="s">
        <v>953</v>
      </c>
      <c r="J13" s="14">
        <v>600</v>
      </c>
      <c r="K13" s="2"/>
      <c r="L13" s="2"/>
      <c r="M13" s="130"/>
    </row>
    <row r="14" spans="1:13" ht="30.75" customHeight="1" x14ac:dyDescent="0.25">
      <c r="A14" s="60">
        <v>12</v>
      </c>
      <c r="B14" s="60" t="s">
        <v>286</v>
      </c>
      <c r="C14" s="322" t="s">
        <v>954</v>
      </c>
      <c r="D14" s="355" t="s">
        <v>467</v>
      </c>
      <c r="E14" s="355" t="s">
        <v>332</v>
      </c>
      <c r="F14" s="352" t="s">
        <v>955</v>
      </c>
      <c r="G14" s="352" t="s">
        <v>869</v>
      </c>
      <c r="H14" s="352" t="s">
        <v>956</v>
      </c>
      <c r="I14" s="353" t="s">
        <v>957</v>
      </c>
      <c r="J14" s="354">
        <v>1500</v>
      </c>
      <c r="K14" s="2"/>
      <c r="L14" s="2"/>
    </row>
    <row r="15" spans="1:13" ht="29.25" customHeight="1" x14ac:dyDescent="0.25">
      <c r="A15" s="62">
        <v>13</v>
      </c>
      <c r="B15" s="14" t="s">
        <v>288</v>
      </c>
      <c r="C15" s="322" t="s">
        <v>954</v>
      </c>
      <c r="D15" s="355" t="s">
        <v>467</v>
      </c>
      <c r="E15" s="355" t="s">
        <v>332</v>
      </c>
      <c r="F15" s="352" t="s">
        <v>958</v>
      </c>
      <c r="G15" s="352" t="s">
        <v>700</v>
      </c>
      <c r="H15" s="352" t="s">
        <v>959</v>
      </c>
      <c r="I15" s="353" t="s">
        <v>845</v>
      </c>
      <c r="J15" s="341">
        <v>4000</v>
      </c>
      <c r="K15" s="2"/>
      <c r="L15" s="2"/>
    </row>
    <row r="16" spans="1:13" ht="27.75" customHeight="1" x14ac:dyDescent="0.25">
      <c r="A16" s="60">
        <v>14</v>
      </c>
      <c r="B16" s="14" t="s">
        <v>288</v>
      </c>
      <c r="C16" s="322" t="s">
        <v>954</v>
      </c>
      <c r="D16" s="355" t="s">
        <v>467</v>
      </c>
      <c r="E16" s="355" t="s">
        <v>332</v>
      </c>
      <c r="F16" s="352" t="s">
        <v>960</v>
      </c>
      <c r="G16" s="352" t="s">
        <v>961</v>
      </c>
      <c r="H16" s="352" t="s">
        <v>962</v>
      </c>
      <c r="I16" s="353" t="s">
        <v>845</v>
      </c>
      <c r="J16" s="341">
        <v>7000</v>
      </c>
      <c r="K16" s="2"/>
      <c r="L16" s="2"/>
    </row>
    <row r="17" spans="1:12" ht="30" customHeight="1" x14ac:dyDescent="0.25">
      <c r="A17" s="60">
        <v>15</v>
      </c>
      <c r="B17" s="14" t="s">
        <v>963</v>
      </c>
      <c r="C17" s="322" t="s">
        <v>964</v>
      </c>
      <c r="D17" s="355" t="s">
        <v>467</v>
      </c>
      <c r="E17" s="355" t="s">
        <v>332</v>
      </c>
      <c r="F17" s="352" t="s">
        <v>965</v>
      </c>
      <c r="G17" s="352" t="s">
        <v>966</v>
      </c>
      <c r="H17" s="352" t="s">
        <v>967</v>
      </c>
      <c r="I17" s="353" t="s">
        <v>924</v>
      </c>
      <c r="J17" s="341">
        <v>6000</v>
      </c>
      <c r="K17" s="2"/>
      <c r="L17" s="2"/>
    </row>
    <row r="18" spans="1:12" ht="32.25" customHeight="1" x14ac:dyDescent="0.25">
      <c r="A18" s="62">
        <v>16</v>
      </c>
      <c r="B18" s="14" t="s">
        <v>963</v>
      </c>
      <c r="C18" s="322" t="s">
        <v>968</v>
      </c>
      <c r="D18" s="355" t="s">
        <v>467</v>
      </c>
      <c r="E18" s="355" t="s">
        <v>332</v>
      </c>
      <c r="F18" s="352" t="s">
        <v>969</v>
      </c>
      <c r="G18" s="352" t="s">
        <v>966</v>
      </c>
      <c r="H18" s="352" t="s">
        <v>970</v>
      </c>
      <c r="I18" s="353" t="s">
        <v>971</v>
      </c>
      <c r="J18" s="341">
        <v>1667</v>
      </c>
      <c r="K18" s="2"/>
      <c r="L18" s="2"/>
    </row>
    <row r="19" spans="1:12" ht="32.25" customHeight="1" x14ac:dyDescent="0.25">
      <c r="A19" s="60">
        <v>17</v>
      </c>
      <c r="B19" s="14" t="s">
        <v>280</v>
      </c>
      <c r="C19" s="340" t="s">
        <v>972</v>
      </c>
      <c r="D19" s="355" t="s">
        <v>467</v>
      </c>
      <c r="E19" s="355" t="s">
        <v>332</v>
      </c>
      <c r="F19" s="357" t="s">
        <v>973</v>
      </c>
      <c r="G19" s="352" t="s">
        <v>722</v>
      </c>
      <c r="H19" s="352" t="s">
        <v>974</v>
      </c>
      <c r="I19" s="353" t="s">
        <v>975</v>
      </c>
      <c r="J19" s="341">
        <v>23603</v>
      </c>
      <c r="K19" s="2"/>
      <c r="L19" s="2"/>
    </row>
    <row r="20" spans="1:12" ht="31.5" customHeight="1" x14ac:dyDescent="0.25">
      <c r="A20" s="60">
        <v>18</v>
      </c>
      <c r="B20" s="14" t="s">
        <v>963</v>
      </c>
      <c r="C20" s="340" t="s">
        <v>972</v>
      </c>
      <c r="D20" s="355" t="s">
        <v>467</v>
      </c>
      <c r="E20" s="355" t="s">
        <v>332</v>
      </c>
      <c r="F20" s="352" t="s">
        <v>976</v>
      </c>
      <c r="G20" s="352" t="s">
        <v>977</v>
      </c>
      <c r="H20" s="352" t="s">
        <v>978</v>
      </c>
      <c r="I20" s="353" t="s">
        <v>979</v>
      </c>
      <c r="J20" s="341">
        <v>314139</v>
      </c>
      <c r="K20" s="2"/>
      <c r="L20" s="2"/>
    </row>
    <row r="21" spans="1:12" ht="32.25" customHeight="1" x14ac:dyDescent="0.25">
      <c r="A21" s="62">
        <v>19</v>
      </c>
      <c r="B21" s="14" t="s">
        <v>963</v>
      </c>
      <c r="C21" s="340" t="s">
        <v>980</v>
      </c>
      <c r="D21" s="355" t="s">
        <v>467</v>
      </c>
      <c r="E21" s="355" t="s">
        <v>332</v>
      </c>
      <c r="F21" s="357" t="s">
        <v>981</v>
      </c>
      <c r="G21" s="352" t="s">
        <v>982</v>
      </c>
      <c r="H21" s="352" t="s">
        <v>983</v>
      </c>
      <c r="I21" s="353" t="s">
        <v>884</v>
      </c>
      <c r="J21" s="341">
        <v>69036</v>
      </c>
      <c r="K21" s="2"/>
      <c r="L21" s="2"/>
    </row>
    <row r="22" spans="1:12" ht="30.75" customHeight="1" x14ac:dyDescent="0.25">
      <c r="A22" s="60">
        <v>20</v>
      </c>
      <c r="B22" s="14" t="s">
        <v>963</v>
      </c>
      <c r="C22" s="340" t="s">
        <v>980</v>
      </c>
      <c r="D22" s="355" t="s">
        <v>467</v>
      </c>
      <c r="E22" s="355" t="s">
        <v>332</v>
      </c>
      <c r="F22" s="357" t="s">
        <v>984</v>
      </c>
      <c r="G22" s="352" t="s">
        <v>982</v>
      </c>
      <c r="H22" s="352" t="s">
        <v>985</v>
      </c>
      <c r="I22" s="353" t="s">
        <v>986</v>
      </c>
      <c r="J22" s="341">
        <v>189681</v>
      </c>
      <c r="K22" s="2"/>
      <c r="L22" s="2"/>
    </row>
    <row r="23" spans="1:12" ht="31.5" customHeight="1" x14ac:dyDescent="0.25">
      <c r="A23" s="60">
        <v>21</v>
      </c>
      <c r="B23" s="355" t="s">
        <v>280</v>
      </c>
      <c r="C23" s="340" t="s">
        <v>987</v>
      </c>
      <c r="D23" s="355" t="s">
        <v>467</v>
      </c>
      <c r="E23" s="342" t="s">
        <v>878</v>
      </c>
      <c r="F23" s="352" t="s">
        <v>988</v>
      </c>
      <c r="G23" s="352" t="s">
        <v>989</v>
      </c>
      <c r="H23" s="352" t="s">
        <v>990</v>
      </c>
      <c r="I23" s="353" t="s">
        <v>991</v>
      </c>
      <c r="J23" s="341">
        <v>5182</v>
      </c>
      <c r="K23" s="2"/>
      <c r="L23" s="2"/>
    </row>
    <row r="24" spans="1:12" ht="51.75" customHeight="1" x14ac:dyDescent="0.25">
      <c r="A24" s="62">
        <v>22</v>
      </c>
      <c r="B24" s="355" t="s">
        <v>280</v>
      </c>
      <c r="C24" s="340" t="s">
        <v>987</v>
      </c>
      <c r="D24" s="355" t="s">
        <v>467</v>
      </c>
      <c r="E24" s="342" t="s">
        <v>878</v>
      </c>
      <c r="F24" s="352" t="s">
        <v>992</v>
      </c>
      <c r="G24" s="352" t="s">
        <v>993</v>
      </c>
      <c r="H24" s="352" t="s">
        <v>994</v>
      </c>
      <c r="I24" s="353" t="s">
        <v>995</v>
      </c>
      <c r="J24" s="341">
        <v>9693</v>
      </c>
      <c r="K24" s="2"/>
      <c r="L24" s="2"/>
    </row>
    <row r="25" spans="1:12" ht="79.5" customHeight="1" x14ac:dyDescent="0.25">
      <c r="A25" s="60">
        <v>23</v>
      </c>
      <c r="B25" s="355" t="s">
        <v>280</v>
      </c>
      <c r="C25" s="340" t="s">
        <v>987</v>
      </c>
      <c r="D25" s="355" t="s">
        <v>467</v>
      </c>
      <c r="E25" s="342" t="s">
        <v>878</v>
      </c>
      <c r="F25" s="352" t="s">
        <v>996</v>
      </c>
      <c r="G25" s="352" t="s">
        <v>704</v>
      </c>
      <c r="H25" s="352" t="s">
        <v>997</v>
      </c>
      <c r="I25" s="353" t="s">
        <v>998</v>
      </c>
      <c r="J25" s="341">
        <v>10462</v>
      </c>
      <c r="K25" s="2"/>
      <c r="L25" s="2"/>
    </row>
    <row r="26" spans="1:12" ht="45" customHeight="1" x14ac:dyDescent="0.25">
      <c r="A26" s="60">
        <v>24</v>
      </c>
      <c r="B26" s="355" t="s">
        <v>280</v>
      </c>
      <c r="C26" s="340" t="s">
        <v>987</v>
      </c>
      <c r="D26" s="355" t="s">
        <v>467</v>
      </c>
      <c r="E26" s="342" t="s">
        <v>878</v>
      </c>
      <c r="F26" s="352" t="s">
        <v>999</v>
      </c>
      <c r="G26" s="352" t="s">
        <v>993</v>
      </c>
      <c r="H26" s="352" t="s">
        <v>1000</v>
      </c>
      <c r="I26" s="353" t="s">
        <v>1001</v>
      </c>
      <c r="J26" s="341">
        <v>12000</v>
      </c>
      <c r="K26" s="2"/>
      <c r="L26" s="2"/>
    </row>
    <row r="27" spans="1:12" ht="48" customHeight="1" x14ac:dyDescent="0.25">
      <c r="A27" s="62">
        <v>25</v>
      </c>
      <c r="B27" s="355" t="s">
        <v>280</v>
      </c>
      <c r="C27" s="340" t="s">
        <v>987</v>
      </c>
      <c r="D27" s="355" t="s">
        <v>467</v>
      </c>
      <c r="E27" s="342" t="s">
        <v>878</v>
      </c>
      <c r="F27" s="352" t="s">
        <v>1002</v>
      </c>
      <c r="G27" s="352" t="s">
        <v>704</v>
      </c>
      <c r="H27" s="352" t="s">
        <v>1003</v>
      </c>
      <c r="I27" s="353" t="s">
        <v>1004</v>
      </c>
      <c r="J27" s="341">
        <v>6144</v>
      </c>
      <c r="K27" s="2"/>
      <c r="L27" s="2"/>
    </row>
    <row r="28" spans="1:12" ht="46.5" customHeight="1" x14ac:dyDescent="0.25">
      <c r="A28" s="60">
        <v>26</v>
      </c>
      <c r="B28" s="355" t="s">
        <v>280</v>
      </c>
      <c r="C28" s="340" t="s">
        <v>987</v>
      </c>
      <c r="D28" s="355" t="s">
        <v>467</v>
      </c>
      <c r="E28" s="342" t="s">
        <v>878</v>
      </c>
      <c r="F28" s="352" t="s">
        <v>1005</v>
      </c>
      <c r="G28" s="352" t="s">
        <v>722</v>
      </c>
      <c r="H28" s="352" t="s">
        <v>1006</v>
      </c>
      <c r="I28" s="353" t="s">
        <v>1007</v>
      </c>
      <c r="J28" s="341">
        <v>160000</v>
      </c>
      <c r="K28" s="2"/>
      <c r="L28" s="2"/>
    </row>
    <row r="29" spans="1:12" ht="33" customHeight="1" x14ac:dyDescent="0.25">
      <c r="A29" s="60">
        <v>27</v>
      </c>
      <c r="B29" s="14" t="s">
        <v>282</v>
      </c>
      <c r="C29" s="340" t="s">
        <v>987</v>
      </c>
      <c r="D29" s="355" t="s">
        <v>467</v>
      </c>
      <c r="E29" s="342" t="s">
        <v>878</v>
      </c>
      <c r="F29" s="352" t="s">
        <v>1008</v>
      </c>
      <c r="G29" s="352" t="s">
        <v>1009</v>
      </c>
      <c r="H29" s="352" t="s">
        <v>1010</v>
      </c>
      <c r="I29" s="353" t="s">
        <v>1011</v>
      </c>
      <c r="J29" s="341">
        <v>5398</v>
      </c>
      <c r="K29" s="2"/>
      <c r="L29" s="2"/>
    </row>
    <row r="30" spans="1:12" ht="48" customHeight="1" x14ac:dyDescent="0.25">
      <c r="A30" s="62">
        <v>28</v>
      </c>
      <c r="B30" s="14" t="s">
        <v>284</v>
      </c>
      <c r="C30" s="340" t="s">
        <v>987</v>
      </c>
      <c r="D30" s="355" t="s">
        <v>467</v>
      </c>
      <c r="E30" s="342" t="s">
        <v>878</v>
      </c>
      <c r="F30" s="352" t="s">
        <v>1012</v>
      </c>
      <c r="G30" s="352" t="s">
        <v>1013</v>
      </c>
      <c r="H30" s="352" t="s">
        <v>1014</v>
      </c>
      <c r="I30" s="353" t="s">
        <v>892</v>
      </c>
      <c r="J30" s="341">
        <v>58934</v>
      </c>
      <c r="K30" s="2"/>
      <c r="L30" s="2"/>
    </row>
    <row r="31" spans="1:12" ht="45.75" customHeight="1" x14ac:dyDescent="0.25">
      <c r="A31" s="60">
        <v>29</v>
      </c>
      <c r="B31" s="14" t="s">
        <v>284</v>
      </c>
      <c r="C31" s="340" t="s">
        <v>987</v>
      </c>
      <c r="D31" s="355" t="s">
        <v>467</v>
      </c>
      <c r="E31" s="342" t="s">
        <v>878</v>
      </c>
      <c r="F31" s="352" t="s">
        <v>1015</v>
      </c>
      <c r="G31" s="352" t="s">
        <v>1013</v>
      </c>
      <c r="H31" s="352" t="s">
        <v>1016</v>
      </c>
      <c r="I31" s="353" t="s">
        <v>1017</v>
      </c>
      <c r="J31" s="14">
        <v>4554</v>
      </c>
      <c r="K31" s="2"/>
      <c r="L31" s="2"/>
    </row>
    <row r="32" spans="1:12" ht="33" customHeight="1" x14ac:dyDescent="0.25">
      <c r="A32" s="60">
        <v>30</v>
      </c>
      <c r="B32" s="355" t="s">
        <v>288</v>
      </c>
      <c r="C32" s="340" t="s">
        <v>987</v>
      </c>
      <c r="D32" s="355" t="s">
        <v>467</v>
      </c>
      <c r="E32" s="342" t="s">
        <v>878</v>
      </c>
      <c r="F32" s="352" t="s">
        <v>1018</v>
      </c>
      <c r="G32" s="352" t="s">
        <v>1019</v>
      </c>
      <c r="H32" s="352" t="s">
        <v>1020</v>
      </c>
      <c r="I32" s="353" t="s">
        <v>1021</v>
      </c>
      <c r="J32" s="358">
        <v>666</v>
      </c>
      <c r="K32" s="2"/>
      <c r="L32" s="2"/>
    </row>
    <row r="33" spans="1:12" ht="50.25" customHeight="1" x14ac:dyDescent="0.25">
      <c r="A33" s="62">
        <v>31</v>
      </c>
      <c r="B33" s="355" t="s">
        <v>288</v>
      </c>
      <c r="C33" s="340" t="s">
        <v>987</v>
      </c>
      <c r="D33" s="355" t="s">
        <v>467</v>
      </c>
      <c r="E33" s="342" t="s">
        <v>878</v>
      </c>
      <c r="F33" s="352" t="s">
        <v>1022</v>
      </c>
      <c r="G33" s="352" t="s">
        <v>1023</v>
      </c>
      <c r="H33" s="352" t="s">
        <v>1024</v>
      </c>
      <c r="I33" s="353" t="s">
        <v>1025</v>
      </c>
      <c r="J33" s="358">
        <v>11046</v>
      </c>
      <c r="K33" s="2"/>
      <c r="L33" s="2"/>
    </row>
    <row r="34" spans="1:12" ht="33.75" customHeight="1" x14ac:dyDescent="0.25">
      <c r="A34" s="60">
        <v>32</v>
      </c>
      <c r="B34" s="355" t="s">
        <v>963</v>
      </c>
      <c r="C34" s="340" t="s">
        <v>987</v>
      </c>
      <c r="D34" s="355" t="s">
        <v>467</v>
      </c>
      <c r="E34" s="342" t="s">
        <v>878</v>
      </c>
      <c r="F34" s="352" t="s">
        <v>1026</v>
      </c>
      <c r="G34" s="352" t="s">
        <v>1027</v>
      </c>
      <c r="H34" s="352" t="s">
        <v>1028</v>
      </c>
      <c r="I34" s="353" t="s">
        <v>1029</v>
      </c>
      <c r="J34" s="358">
        <v>94968</v>
      </c>
      <c r="K34" s="2"/>
      <c r="L34" s="2"/>
    </row>
    <row r="35" spans="1:12" ht="50.25" customHeight="1" x14ac:dyDescent="0.25">
      <c r="A35" s="60">
        <v>33</v>
      </c>
      <c r="B35" s="355" t="s">
        <v>963</v>
      </c>
      <c r="C35" s="340" t="s">
        <v>987</v>
      </c>
      <c r="D35" s="355" t="s">
        <v>467</v>
      </c>
      <c r="E35" s="342" t="s">
        <v>878</v>
      </c>
      <c r="F35" s="352" t="s">
        <v>1030</v>
      </c>
      <c r="G35" s="352" t="s">
        <v>1027</v>
      </c>
      <c r="H35" s="352" t="s">
        <v>1031</v>
      </c>
      <c r="I35" s="353" t="s">
        <v>1032</v>
      </c>
      <c r="J35" s="358">
        <v>160149</v>
      </c>
      <c r="K35" s="2"/>
      <c r="L35" s="2"/>
    </row>
    <row r="36" spans="1:12" ht="48.75" customHeight="1" x14ac:dyDescent="0.25">
      <c r="A36" s="62">
        <v>34</v>
      </c>
      <c r="B36" s="355" t="s">
        <v>963</v>
      </c>
      <c r="C36" s="340" t="s">
        <v>987</v>
      </c>
      <c r="D36" s="355" t="s">
        <v>467</v>
      </c>
      <c r="E36" s="342" t="s">
        <v>878</v>
      </c>
      <c r="F36" s="352" t="s">
        <v>1033</v>
      </c>
      <c r="G36" s="352" t="s">
        <v>1027</v>
      </c>
      <c r="H36" s="352" t="s">
        <v>1034</v>
      </c>
      <c r="I36" s="353" t="s">
        <v>1035</v>
      </c>
      <c r="J36" s="358">
        <v>137710</v>
      </c>
      <c r="K36" s="2"/>
      <c r="L36" s="2"/>
    </row>
    <row r="37" spans="1:12" ht="49.5" customHeight="1" x14ac:dyDescent="0.25">
      <c r="A37" s="60">
        <v>35</v>
      </c>
      <c r="B37" s="355" t="s">
        <v>963</v>
      </c>
      <c r="C37" s="340" t="s">
        <v>987</v>
      </c>
      <c r="D37" s="355" t="s">
        <v>467</v>
      </c>
      <c r="E37" s="342" t="s">
        <v>878</v>
      </c>
      <c r="F37" s="352" t="s">
        <v>1036</v>
      </c>
      <c r="G37" s="352" t="s">
        <v>1027</v>
      </c>
      <c r="H37" s="352" t="s">
        <v>1037</v>
      </c>
      <c r="I37" s="353" t="s">
        <v>1038</v>
      </c>
      <c r="J37" s="358">
        <v>763003</v>
      </c>
      <c r="K37" s="2"/>
      <c r="L37" s="2"/>
    </row>
    <row r="38" spans="1:12" ht="46.5" customHeight="1" x14ac:dyDescent="0.25">
      <c r="A38" s="60">
        <v>36</v>
      </c>
      <c r="B38" s="355" t="s">
        <v>963</v>
      </c>
      <c r="C38" s="340" t="s">
        <v>987</v>
      </c>
      <c r="D38" s="355" t="s">
        <v>467</v>
      </c>
      <c r="E38" s="342" t="s">
        <v>878</v>
      </c>
      <c r="F38" s="352" t="s">
        <v>1039</v>
      </c>
      <c r="G38" s="352" t="s">
        <v>1027</v>
      </c>
      <c r="H38" s="352" t="s">
        <v>1037</v>
      </c>
      <c r="I38" s="353" t="s">
        <v>1040</v>
      </c>
      <c r="J38" s="341">
        <v>458536</v>
      </c>
      <c r="K38" s="2"/>
      <c r="L38" s="2"/>
    </row>
    <row r="39" spans="1:12" ht="30.75" customHeight="1" x14ac:dyDescent="0.25">
      <c r="A39" s="62">
        <v>37</v>
      </c>
      <c r="B39" s="14" t="s">
        <v>284</v>
      </c>
      <c r="C39" s="322" t="s">
        <v>1041</v>
      </c>
      <c r="D39" s="355" t="s">
        <v>467</v>
      </c>
      <c r="E39" s="342" t="s">
        <v>878</v>
      </c>
      <c r="F39" s="352" t="s">
        <v>1042</v>
      </c>
      <c r="G39" s="352" t="s">
        <v>1043</v>
      </c>
      <c r="H39" s="352" t="s">
        <v>1044</v>
      </c>
      <c r="I39" s="353" t="s">
        <v>931</v>
      </c>
      <c r="J39" s="341">
        <v>38729</v>
      </c>
      <c r="K39" s="2"/>
      <c r="L39" s="2"/>
    </row>
    <row r="40" spans="1:12" ht="37.5" customHeight="1" x14ac:dyDescent="0.25">
      <c r="A40" s="60">
        <v>38</v>
      </c>
      <c r="B40" s="342" t="s">
        <v>284</v>
      </c>
      <c r="C40" s="359" t="s">
        <v>1045</v>
      </c>
      <c r="D40" s="355" t="s">
        <v>467</v>
      </c>
      <c r="E40" s="342" t="s">
        <v>878</v>
      </c>
      <c r="F40" s="352" t="s">
        <v>1046</v>
      </c>
      <c r="G40" s="352" t="s">
        <v>1043</v>
      </c>
      <c r="H40" s="352" t="s">
        <v>1047</v>
      </c>
      <c r="I40" s="353" t="s">
        <v>594</v>
      </c>
      <c r="J40" s="358">
        <v>3945</v>
      </c>
      <c r="K40" s="13"/>
      <c r="L40" s="13"/>
    </row>
    <row r="41" spans="1:12" ht="30.75" customHeight="1" x14ac:dyDescent="0.25">
      <c r="A41" s="60">
        <v>39</v>
      </c>
      <c r="B41" s="14" t="s">
        <v>286</v>
      </c>
      <c r="C41" s="322" t="s">
        <v>1048</v>
      </c>
      <c r="D41" s="355" t="s">
        <v>467</v>
      </c>
      <c r="E41" s="342" t="s">
        <v>878</v>
      </c>
      <c r="F41" s="352" t="s">
        <v>1049</v>
      </c>
      <c r="G41" s="352" t="s">
        <v>1050</v>
      </c>
      <c r="H41" s="352" t="s">
        <v>1051</v>
      </c>
      <c r="I41" s="353" t="s">
        <v>1052</v>
      </c>
      <c r="J41" s="14">
        <v>697</v>
      </c>
      <c r="K41" s="2"/>
      <c r="L41" s="2"/>
    </row>
    <row r="42" spans="1:12" ht="41.25" customHeight="1" x14ac:dyDescent="0.25">
      <c r="A42" s="62">
        <v>40</v>
      </c>
      <c r="B42" s="14" t="s">
        <v>286</v>
      </c>
      <c r="C42" s="322" t="s">
        <v>1053</v>
      </c>
      <c r="D42" s="355" t="s">
        <v>467</v>
      </c>
      <c r="E42" s="342" t="s">
        <v>878</v>
      </c>
      <c r="F42" s="352" t="s">
        <v>1054</v>
      </c>
      <c r="G42" s="352" t="s">
        <v>1055</v>
      </c>
      <c r="H42" s="352" t="s">
        <v>1056</v>
      </c>
      <c r="I42" s="353" t="s">
        <v>1057</v>
      </c>
      <c r="J42" s="341">
        <v>5000</v>
      </c>
      <c r="K42" s="2"/>
      <c r="L42" s="2"/>
    </row>
  </sheetData>
  <mergeCells count="1">
    <mergeCell ref="A1:L1"/>
  </mergeCells>
  <hyperlinks>
    <hyperlink ref="F19" r:id="rId1" display="https://portal.ukf.sk/kvalita/index.php?r=projekty/projekty/view&amp;id=2370"/>
    <hyperlink ref="F21" r:id="rId2" display="https://portal.ukf.sk/kvalita/index.php?r=projekty/projekty/view&amp;id=2510"/>
    <hyperlink ref="F22" r:id="rId3" display="https://portal.ukf.sk/kvalita/index.php?r=projekty/projekty/view&amp;id=2325"/>
    <hyperlink ref="F24" r:id="rId4" display="https://portal.ukf.sk/kvalita/index.php?r=projekty/projekty/view&amp;id=2684"/>
    <hyperlink ref="F31" r:id="rId5" display="https://portal.ukf.sk/kvalita/index.php?r=projekty/projekty/view&amp;id=2538"/>
    <hyperlink ref="F32" r:id="rId6" display="https://portal.ukf.sk/kvalita/index.php?r=projekty/projekty/view&amp;id=2687"/>
    <hyperlink ref="F34" r:id="rId7" display="https://portal.ukf.sk/kvalita/index.php?r=projekty/projekty/view&amp;id=2249"/>
    <hyperlink ref="F36" r:id="rId8" display="https://portal.ukf.sk/kvalita/index.php?r=projekty/projekty/view&amp;id=2649"/>
  </hyperlinks>
  <pageMargins left="0.70866141732283472" right="0.70866141732283472" top="0.74803149606299213" bottom="0.74803149606299213" header="0.31496062992125984" footer="0.31496062992125984"/>
  <pageSetup paperSize="9" scale="65" fitToHeight="0" orientation="landscape" r:id="rId9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9"/>
  <sheetViews>
    <sheetView view="pageBreakPreview" topLeftCell="A13" zoomScaleNormal="100" zoomScaleSheetLayoutView="100" workbookViewId="0">
      <selection activeCell="D189" sqref="A1:E189"/>
    </sheetView>
  </sheetViews>
  <sheetFormatPr defaultRowHeight="15.75" x14ac:dyDescent="0.25"/>
  <cols>
    <col min="1" max="1" width="34.375" customWidth="1"/>
    <col min="2" max="2" width="15.5" customWidth="1"/>
    <col min="3" max="3" width="54.375" customWidth="1"/>
    <col min="4" max="4" width="59" customWidth="1"/>
    <col min="5" max="5" width="21.5" customWidth="1"/>
  </cols>
  <sheetData>
    <row r="1" spans="1:5" ht="21" thickBot="1" x14ac:dyDescent="0.35">
      <c r="A1" s="443" t="s">
        <v>260</v>
      </c>
      <c r="B1" s="443"/>
      <c r="C1" s="443"/>
      <c r="D1" s="443"/>
      <c r="E1" s="443"/>
    </row>
    <row r="2" spans="1:5" s="1" customFormat="1" ht="16.5" thickBot="1" x14ac:dyDescent="0.3">
      <c r="A2" s="113" t="s">
        <v>186</v>
      </c>
      <c r="B2" s="117" t="s">
        <v>187</v>
      </c>
      <c r="C2" s="117" t="s">
        <v>188</v>
      </c>
      <c r="D2" s="84" t="s">
        <v>189</v>
      </c>
      <c r="E2" s="114" t="s">
        <v>190</v>
      </c>
    </row>
    <row r="3" spans="1:5" s="1" customFormat="1" ht="39.75" customHeight="1" x14ac:dyDescent="0.25">
      <c r="A3" s="91" t="s">
        <v>1058</v>
      </c>
      <c r="B3" s="4" t="s">
        <v>1059</v>
      </c>
      <c r="C3" s="360" t="s">
        <v>1060</v>
      </c>
      <c r="D3" s="361" t="s">
        <v>1061</v>
      </c>
      <c r="E3" s="362" t="s">
        <v>1062</v>
      </c>
    </row>
    <row r="4" spans="1:5" s="1" customFormat="1" ht="36" customHeight="1" x14ac:dyDescent="0.25">
      <c r="A4" s="166" t="s">
        <v>1058</v>
      </c>
      <c r="B4" s="166" t="s">
        <v>1063</v>
      </c>
      <c r="C4" s="363" t="s">
        <v>1064</v>
      </c>
      <c r="D4" s="361" t="s">
        <v>1065</v>
      </c>
      <c r="E4" s="362" t="s">
        <v>1066</v>
      </c>
    </row>
    <row r="5" spans="1:5" s="1" customFormat="1" ht="33" customHeight="1" x14ac:dyDescent="0.25">
      <c r="A5" s="166" t="s">
        <v>1067</v>
      </c>
      <c r="B5" s="166" t="s">
        <v>1068</v>
      </c>
      <c r="C5" s="364" t="s">
        <v>1069</v>
      </c>
      <c r="D5" s="361" t="s">
        <v>1070</v>
      </c>
      <c r="E5" s="362" t="s">
        <v>1071</v>
      </c>
    </row>
    <row r="6" spans="1:5" s="1" customFormat="1" ht="33" customHeight="1" x14ac:dyDescent="0.25">
      <c r="A6" s="166" t="s">
        <v>1067</v>
      </c>
      <c r="B6" s="166" t="s">
        <v>1063</v>
      </c>
      <c r="C6" s="364" t="s">
        <v>1072</v>
      </c>
      <c r="D6" s="352" t="s">
        <v>1065</v>
      </c>
      <c r="E6" s="365" t="s">
        <v>1066</v>
      </c>
    </row>
    <row r="7" spans="1:5" s="1" customFormat="1" ht="32.25" customHeight="1" x14ac:dyDescent="0.25">
      <c r="A7" s="166" t="s">
        <v>1067</v>
      </c>
      <c r="B7" s="166" t="s">
        <v>1063</v>
      </c>
      <c r="C7" s="364" t="s">
        <v>1073</v>
      </c>
      <c r="D7" s="352" t="s">
        <v>1065</v>
      </c>
      <c r="E7" s="365" t="s">
        <v>1074</v>
      </c>
    </row>
    <row r="8" spans="1:5" s="1" customFormat="1" ht="30.75" customHeight="1" x14ac:dyDescent="0.25">
      <c r="A8" s="166" t="s">
        <v>1075</v>
      </c>
      <c r="B8" s="166" t="s">
        <v>1063</v>
      </c>
      <c r="C8" s="364" t="s">
        <v>1076</v>
      </c>
      <c r="D8" s="352" t="s">
        <v>1065</v>
      </c>
      <c r="E8" s="365" t="s">
        <v>1074</v>
      </c>
    </row>
    <row r="9" spans="1:5" ht="31.5" customHeight="1" x14ac:dyDescent="0.25">
      <c r="A9" s="166" t="s">
        <v>1075</v>
      </c>
      <c r="B9" s="166" t="s">
        <v>1063</v>
      </c>
      <c r="C9" s="364" t="s">
        <v>1077</v>
      </c>
      <c r="D9" s="366" t="s">
        <v>1078</v>
      </c>
      <c r="E9" s="367" t="s">
        <v>1079</v>
      </c>
    </row>
    <row r="10" spans="1:5" ht="32.25" customHeight="1" x14ac:dyDescent="0.25">
      <c r="A10" s="166" t="s">
        <v>1075</v>
      </c>
      <c r="B10" s="166" t="s">
        <v>1063</v>
      </c>
      <c r="C10" s="364" t="s">
        <v>1080</v>
      </c>
      <c r="D10" s="366" t="s">
        <v>1078</v>
      </c>
      <c r="E10" s="367" t="s">
        <v>1079</v>
      </c>
    </row>
    <row r="11" spans="1:5" ht="32.25" customHeight="1" x14ac:dyDescent="0.25">
      <c r="A11" s="166" t="s">
        <v>1075</v>
      </c>
      <c r="B11" s="166" t="s">
        <v>1063</v>
      </c>
      <c r="C11" s="364" t="s">
        <v>1081</v>
      </c>
      <c r="D11" s="352" t="s">
        <v>1078</v>
      </c>
      <c r="E11" s="367" t="s">
        <v>1079</v>
      </c>
    </row>
    <row r="12" spans="1:5" ht="33.75" customHeight="1" x14ac:dyDescent="0.25">
      <c r="A12" s="166" t="s">
        <v>1075</v>
      </c>
      <c r="B12" s="166" t="s">
        <v>1063</v>
      </c>
      <c r="C12" s="364" t="s">
        <v>1082</v>
      </c>
      <c r="D12" s="366" t="s">
        <v>1065</v>
      </c>
      <c r="E12" s="367" t="s">
        <v>1074</v>
      </c>
    </row>
    <row r="13" spans="1:5" ht="34.5" customHeight="1" x14ac:dyDescent="0.25">
      <c r="A13" s="166" t="s">
        <v>1083</v>
      </c>
      <c r="B13" s="166" t="s">
        <v>1084</v>
      </c>
      <c r="C13" s="364" t="s">
        <v>1085</v>
      </c>
      <c r="D13" s="166" t="s">
        <v>1086</v>
      </c>
      <c r="E13" s="367" t="s">
        <v>1087</v>
      </c>
    </row>
    <row r="14" spans="1:5" ht="30" customHeight="1" x14ac:dyDescent="0.25">
      <c r="A14" s="166" t="s">
        <v>1083</v>
      </c>
      <c r="B14" s="166" t="s">
        <v>1088</v>
      </c>
      <c r="C14" s="368" t="s">
        <v>1089</v>
      </c>
      <c r="D14" s="166" t="s">
        <v>1090</v>
      </c>
      <c r="E14" s="369">
        <v>45009</v>
      </c>
    </row>
    <row r="15" spans="1:5" ht="30.75" customHeight="1" x14ac:dyDescent="0.25">
      <c r="A15" s="166" t="s">
        <v>1083</v>
      </c>
      <c r="B15" s="166" t="s">
        <v>1068</v>
      </c>
      <c r="C15" s="364" t="s">
        <v>1091</v>
      </c>
      <c r="D15" s="166" t="s">
        <v>1092</v>
      </c>
      <c r="E15" s="367" t="s">
        <v>1093</v>
      </c>
    </row>
    <row r="16" spans="1:5" ht="81" customHeight="1" x14ac:dyDescent="0.25">
      <c r="A16" s="166" t="s">
        <v>1083</v>
      </c>
      <c r="B16" s="166" t="s">
        <v>1094</v>
      </c>
      <c r="C16" s="364" t="s">
        <v>1095</v>
      </c>
      <c r="D16" s="166" t="s">
        <v>1096</v>
      </c>
      <c r="E16" s="367">
        <v>2023</v>
      </c>
    </row>
    <row r="17" spans="1:5" ht="126.75" customHeight="1" x14ac:dyDescent="0.25">
      <c r="A17" s="166" t="s">
        <v>1083</v>
      </c>
      <c r="B17" s="166" t="s">
        <v>1094</v>
      </c>
      <c r="C17" s="364" t="s">
        <v>1097</v>
      </c>
      <c r="D17" s="166" t="s">
        <v>1096</v>
      </c>
      <c r="E17" s="367">
        <v>2023</v>
      </c>
    </row>
    <row r="18" spans="1:5" ht="97.5" customHeight="1" x14ac:dyDescent="0.25">
      <c r="A18" s="166" t="s">
        <v>1083</v>
      </c>
      <c r="B18" s="166" t="s">
        <v>1094</v>
      </c>
      <c r="C18" s="364" t="s">
        <v>1098</v>
      </c>
      <c r="D18" s="166" t="s">
        <v>1096</v>
      </c>
      <c r="E18" s="367">
        <v>2023</v>
      </c>
    </row>
    <row r="19" spans="1:5" ht="100.5" customHeight="1" x14ac:dyDescent="0.25">
      <c r="A19" s="166" t="s">
        <v>1083</v>
      </c>
      <c r="B19" s="166" t="s">
        <v>1094</v>
      </c>
      <c r="C19" s="364" t="s">
        <v>1099</v>
      </c>
      <c r="D19" s="166" t="s">
        <v>1096</v>
      </c>
      <c r="E19" s="367">
        <v>2023</v>
      </c>
    </row>
    <row r="20" spans="1:5" ht="39" customHeight="1" x14ac:dyDescent="0.25">
      <c r="A20" s="166" t="s">
        <v>1083</v>
      </c>
      <c r="B20" s="166" t="s">
        <v>1068</v>
      </c>
      <c r="C20" s="364" t="s">
        <v>1100</v>
      </c>
      <c r="D20" s="166" t="s">
        <v>1092</v>
      </c>
      <c r="E20" s="367" t="s">
        <v>1093</v>
      </c>
    </row>
    <row r="21" spans="1:5" ht="34.5" customHeight="1" x14ac:dyDescent="0.25">
      <c r="A21" s="166" t="s">
        <v>1083</v>
      </c>
      <c r="B21" s="166" t="s">
        <v>1068</v>
      </c>
      <c r="C21" s="364" t="s">
        <v>1101</v>
      </c>
      <c r="D21" s="166" t="s">
        <v>1092</v>
      </c>
      <c r="E21" s="367" t="s">
        <v>1093</v>
      </c>
    </row>
    <row r="22" spans="1:5" ht="33" customHeight="1" x14ac:dyDescent="0.25">
      <c r="A22" s="166" t="s">
        <v>1083</v>
      </c>
      <c r="B22" s="166" t="s">
        <v>1068</v>
      </c>
      <c r="C22" s="364" t="s">
        <v>1102</v>
      </c>
      <c r="D22" s="166" t="s">
        <v>1092</v>
      </c>
      <c r="E22" s="367" t="s">
        <v>1093</v>
      </c>
    </row>
    <row r="23" spans="1:5" ht="30.75" customHeight="1" x14ac:dyDescent="0.25">
      <c r="A23" s="166" t="s">
        <v>1083</v>
      </c>
      <c r="B23" s="166" t="s">
        <v>1068</v>
      </c>
      <c r="C23" s="364" t="s">
        <v>1103</v>
      </c>
      <c r="D23" s="166" t="s">
        <v>1092</v>
      </c>
      <c r="E23" s="367" t="s">
        <v>1093</v>
      </c>
    </row>
    <row r="24" spans="1:5" ht="32.25" customHeight="1" x14ac:dyDescent="0.25">
      <c r="A24" s="166" t="s">
        <v>1083</v>
      </c>
      <c r="B24" s="166" t="s">
        <v>1068</v>
      </c>
      <c r="C24" s="364" t="s">
        <v>1104</v>
      </c>
      <c r="D24" s="166" t="s">
        <v>1092</v>
      </c>
      <c r="E24" s="367" t="s">
        <v>1093</v>
      </c>
    </row>
    <row r="25" spans="1:5" ht="34.5" customHeight="1" x14ac:dyDescent="0.25">
      <c r="A25" s="166" t="s">
        <v>1083</v>
      </c>
      <c r="B25" s="166" t="s">
        <v>1068</v>
      </c>
      <c r="C25" s="364" t="s">
        <v>1105</v>
      </c>
      <c r="D25" s="166" t="s">
        <v>1092</v>
      </c>
      <c r="E25" s="367" t="s">
        <v>1093</v>
      </c>
    </row>
    <row r="26" spans="1:5" ht="33.75" customHeight="1" x14ac:dyDescent="0.25">
      <c r="A26" s="166" t="s">
        <v>1083</v>
      </c>
      <c r="B26" s="166" t="s">
        <v>1068</v>
      </c>
      <c r="C26" s="364" t="s">
        <v>1106</v>
      </c>
      <c r="D26" s="166" t="s">
        <v>1092</v>
      </c>
      <c r="E26" s="367" t="s">
        <v>1093</v>
      </c>
    </row>
    <row r="27" spans="1:5" ht="30.75" customHeight="1" x14ac:dyDescent="0.25">
      <c r="A27" s="166" t="s">
        <v>1083</v>
      </c>
      <c r="B27" s="166" t="s">
        <v>1068</v>
      </c>
      <c r="C27" s="364" t="s">
        <v>1107</v>
      </c>
      <c r="D27" s="166" t="s">
        <v>1092</v>
      </c>
      <c r="E27" s="367" t="s">
        <v>1093</v>
      </c>
    </row>
    <row r="28" spans="1:5" ht="81.75" customHeight="1" x14ac:dyDescent="0.25">
      <c r="A28" s="166" t="s">
        <v>1083</v>
      </c>
      <c r="B28" s="166" t="s">
        <v>1094</v>
      </c>
      <c r="C28" s="364" t="s">
        <v>1108</v>
      </c>
      <c r="D28" s="166" t="s">
        <v>1096</v>
      </c>
      <c r="E28" s="367">
        <v>2023</v>
      </c>
    </row>
    <row r="29" spans="1:5" ht="92.25" customHeight="1" x14ac:dyDescent="0.25">
      <c r="A29" s="166" t="s">
        <v>1083</v>
      </c>
      <c r="B29" s="166" t="s">
        <v>1094</v>
      </c>
      <c r="C29" s="364" t="s">
        <v>1109</v>
      </c>
      <c r="D29" s="166" t="s">
        <v>1096</v>
      </c>
      <c r="E29" s="367">
        <v>2023</v>
      </c>
    </row>
    <row r="30" spans="1:5" ht="36.75" customHeight="1" x14ac:dyDescent="0.25">
      <c r="A30" s="166" t="s">
        <v>1110</v>
      </c>
      <c r="B30" s="166" t="s">
        <v>1094</v>
      </c>
      <c r="C30" s="364" t="s">
        <v>1111</v>
      </c>
      <c r="D30" s="166" t="s">
        <v>1112</v>
      </c>
      <c r="E30" s="369">
        <v>45282</v>
      </c>
    </row>
    <row r="31" spans="1:5" ht="36" customHeight="1" x14ac:dyDescent="0.25">
      <c r="A31" s="166" t="s">
        <v>1110</v>
      </c>
      <c r="B31" s="166" t="s">
        <v>1063</v>
      </c>
      <c r="C31" s="364" t="s">
        <v>1113</v>
      </c>
      <c r="D31" s="166" t="s">
        <v>1114</v>
      </c>
      <c r="E31" s="367" t="s">
        <v>1115</v>
      </c>
    </row>
    <row r="32" spans="1:5" ht="93" customHeight="1" x14ac:dyDescent="0.25">
      <c r="A32" s="166" t="s">
        <v>1110</v>
      </c>
      <c r="B32" s="166" t="s">
        <v>1094</v>
      </c>
      <c r="C32" s="364" t="s">
        <v>1116</v>
      </c>
      <c r="D32" s="166" t="s">
        <v>1096</v>
      </c>
      <c r="E32" s="367">
        <v>2023</v>
      </c>
    </row>
    <row r="33" spans="1:5" ht="31.5" customHeight="1" x14ac:dyDescent="0.25">
      <c r="A33" s="166" t="s">
        <v>1110</v>
      </c>
      <c r="B33" s="166" t="s">
        <v>1117</v>
      </c>
      <c r="C33" s="364" t="s">
        <v>1118</v>
      </c>
      <c r="D33" s="166" t="s">
        <v>1086</v>
      </c>
      <c r="E33" s="367" t="s">
        <v>1119</v>
      </c>
    </row>
    <row r="34" spans="1:5" ht="33" customHeight="1" x14ac:dyDescent="0.25">
      <c r="A34" s="166" t="s">
        <v>1110</v>
      </c>
      <c r="B34" s="166" t="s">
        <v>1063</v>
      </c>
      <c r="C34" s="364" t="s">
        <v>1120</v>
      </c>
      <c r="D34" s="166" t="s">
        <v>1121</v>
      </c>
      <c r="E34" s="367" t="s">
        <v>1115</v>
      </c>
    </row>
    <row r="35" spans="1:5" ht="36" customHeight="1" x14ac:dyDescent="0.25">
      <c r="A35" s="166" t="s">
        <v>1122</v>
      </c>
      <c r="B35" s="166" t="s">
        <v>1123</v>
      </c>
      <c r="C35" s="364" t="s">
        <v>1124</v>
      </c>
      <c r="D35" s="166" t="s">
        <v>1125</v>
      </c>
      <c r="E35" s="369">
        <v>45106</v>
      </c>
    </row>
    <row r="36" spans="1:5" ht="32.25" customHeight="1" x14ac:dyDescent="0.25">
      <c r="A36" s="166" t="s">
        <v>1122</v>
      </c>
      <c r="B36" s="2" t="s">
        <v>1059</v>
      </c>
      <c r="C36" s="364" t="s">
        <v>1126</v>
      </c>
      <c r="D36" s="166" t="s">
        <v>1127</v>
      </c>
      <c r="E36" s="369">
        <v>45039</v>
      </c>
    </row>
    <row r="37" spans="1:5" ht="36" customHeight="1" x14ac:dyDescent="0.25">
      <c r="A37" s="166" t="s">
        <v>1122</v>
      </c>
      <c r="B37" s="2" t="s">
        <v>1059</v>
      </c>
      <c r="C37" s="364" t="s">
        <v>1128</v>
      </c>
      <c r="D37" s="166" t="s">
        <v>1127</v>
      </c>
      <c r="E37" s="369">
        <v>45039</v>
      </c>
    </row>
    <row r="38" spans="1:5" ht="30.75" customHeight="1" x14ac:dyDescent="0.25">
      <c r="A38" s="166" t="s">
        <v>1122</v>
      </c>
      <c r="B38" s="166" t="s">
        <v>1123</v>
      </c>
      <c r="C38" s="364" t="s">
        <v>1129</v>
      </c>
      <c r="D38" s="166" t="s">
        <v>1125</v>
      </c>
      <c r="E38" s="369">
        <v>45106</v>
      </c>
    </row>
    <row r="39" spans="1:5" ht="34.5" customHeight="1" x14ac:dyDescent="0.25">
      <c r="A39" s="166" t="s">
        <v>1122</v>
      </c>
      <c r="B39" s="166" t="s">
        <v>1123</v>
      </c>
      <c r="C39" s="364" t="s">
        <v>1130</v>
      </c>
      <c r="D39" s="166" t="s">
        <v>1125</v>
      </c>
      <c r="E39" s="369">
        <v>45106</v>
      </c>
    </row>
    <row r="40" spans="1:5" ht="31.5" customHeight="1" x14ac:dyDescent="0.25">
      <c r="A40" s="166" t="s">
        <v>1122</v>
      </c>
      <c r="B40" s="166" t="s">
        <v>1123</v>
      </c>
      <c r="C40" s="364" t="s">
        <v>1131</v>
      </c>
      <c r="D40" s="166" t="s">
        <v>1125</v>
      </c>
      <c r="E40" s="369">
        <v>45106</v>
      </c>
    </row>
    <row r="41" spans="1:5" ht="30.75" customHeight="1" x14ac:dyDescent="0.25">
      <c r="A41" s="166" t="s">
        <v>1122</v>
      </c>
      <c r="B41" s="166" t="s">
        <v>1123</v>
      </c>
      <c r="C41" s="364" t="s">
        <v>1132</v>
      </c>
      <c r="D41" s="166" t="s">
        <v>1125</v>
      </c>
      <c r="E41" s="369">
        <v>45106</v>
      </c>
    </row>
    <row r="42" spans="1:5" ht="30" customHeight="1" x14ac:dyDescent="0.25">
      <c r="A42" s="166" t="s">
        <v>1122</v>
      </c>
      <c r="B42" s="166" t="s">
        <v>1123</v>
      </c>
      <c r="C42" s="364" t="s">
        <v>1133</v>
      </c>
      <c r="D42" s="166" t="s">
        <v>1125</v>
      </c>
      <c r="E42" s="369">
        <v>45106</v>
      </c>
    </row>
    <row r="43" spans="1:5" ht="33" customHeight="1" x14ac:dyDescent="0.25">
      <c r="A43" s="166" t="s">
        <v>1122</v>
      </c>
      <c r="B43" s="166" t="s">
        <v>1123</v>
      </c>
      <c r="C43" s="364" t="s">
        <v>1134</v>
      </c>
      <c r="D43" s="166" t="s">
        <v>1125</v>
      </c>
      <c r="E43" s="369">
        <v>45106</v>
      </c>
    </row>
    <row r="44" spans="1:5" ht="31.5" customHeight="1" x14ac:dyDescent="0.25">
      <c r="A44" s="166" t="s">
        <v>1122</v>
      </c>
      <c r="B44" s="2" t="s">
        <v>1059</v>
      </c>
      <c r="C44" s="364" t="s">
        <v>1135</v>
      </c>
      <c r="D44" s="166" t="s">
        <v>1127</v>
      </c>
      <c r="E44" s="369">
        <v>45039</v>
      </c>
    </row>
    <row r="45" spans="1:5" ht="33.75" customHeight="1" x14ac:dyDescent="0.25">
      <c r="A45" s="166" t="s">
        <v>1122</v>
      </c>
      <c r="B45" s="166" t="s">
        <v>1136</v>
      </c>
      <c r="C45" s="364" t="s">
        <v>1137</v>
      </c>
      <c r="D45" s="166" t="s">
        <v>1138</v>
      </c>
      <c r="E45" s="369">
        <v>44927</v>
      </c>
    </row>
    <row r="46" spans="1:5" ht="36.75" customHeight="1" x14ac:dyDescent="0.25">
      <c r="A46" s="166" t="s">
        <v>1122</v>
      </c>
      <c r="B46" s="166" t="s">
        <v>1139</v>
      </c>
      <c r="C46" s="364" t="s">
        <v>1140</v>
      </c>
      <c r="D46" s="166" t="s">
        <v>1138</v>
      </c>
      <c r="E46" s="369">
        <v>44955</v>
      </c>
    </row>
    <row r="47" spans="1:5" ht="30.75" customHeight="1" x14ac:dyDescent="0.25">
      <c r="A47" s="166" t="s">
        <v>1122</v>
      </c>
      <c r="B47" s="2" t="s">
        <v>1059</v>
      </c>
      <c r="C47" s="364" t="s">
        <v>1141</v>
      </c>
      <c r="D47" s="166" t="s">
        <v>1127</v>
      </c>
      <c r="E47" s="369">
        <v>45039</v>
      </c>
    </row>
    <row r="48" spans="1:5" ht="31.5" customHeight="1" x14ac:dyDescent="0.25">
      <c r="A48" s="166" t="s">
        <v>1122</v>
      </c>
      <c r="B48" s="2" t="s">
        <v>1059</v>
      </c>
      <c r="C48" s="364" t="s">
        <v>1142</v>
      </c>
      <c r="D48" s="166" t="s">
        <v>1127</v>
      </c>
      <c r="E48" s="369">
        <v>45039</v>
      </c>
    </row>
    <row r="49" spans="1:5" ht="34.5" customHeight="1" x14ac:dyDescent="0.25">
      <c r="A49" s="166" t="s">
        <v>1122</v>
      </c>
      <c r="B49" s="166" t="s">
        <v>1123</v>
      </c>
      <c r="C49" s="364" t="s">
        <v>1143</v>
      </c>
      <c r="D49" s="166" t="s">
        <v>1125</v>
      </c>
      <c r="E49" s="369">
        <v>45106</v>
      </c>
    </row>
    <row r="50" spans="1:5" ht="36.75" customHeight="1" x14ac:dyDescent="0.25">
      <c r="A50" s="166" t="s">
        <v>1122</v>
      </c>
      <c r="B50" s="166" t="s">
        <v>1123</v>
      </c>
      <c r="C50" s="364" t="s">
        <v>1144</v>
      </c>
      <c r="D50" s="166" t="s">
        <v>1125</v>
      </c>
      <c r="E50" s="369">
        <v>45106</v>
      </c>
    </row>
    <row r="51" spans="1:5" ht="28.5" customHeight="1" x14ac:dyDescent="0.25">
      <c r="A51" s="166" t="s">
        <v>1122</v>
      </c>
      <c r="B51" s="166" t="s">
        <v>1145</v>
      </c>
      <c r="C51" s="364" t="s">
        <v>1146</v>
      </c>
      <c r="D51" s="166" t="s">
        <v>1138</v>
      </c>
      <c r="E51" s="369">
        <v>44972</v>
      </c>
    </row>
    <row r="52" spans="1:5" ht="30.75" customHeight="1" x14ac:dyDescent="0.25">
      <c r="A52" s="166" t="s">
        <v>1122</v>
      </c>
      <c r="B52" s="2" t="s">
        <v>1063</v>
      </c>
      <c r="C52" s="364" t="s">
        <v>1147</v>
      </c>
      <c r="D52" s="166" t="s">
        <v>1114</v>
      </c>
      <c r="E52" s="367" t="s">
        <v>1115</v>
      </c>
    </row>
    <row r="53" spans="1:5" ht="35.25" customHeight="1" x14ac:dyDescent="0.25">
      <c r="A53" s="166" t="s">
        <v>1122</v>
      </c>
      <c r="B53" s="2" t="s">
        <v>1063</v>
      </c>
      <c r="C53" s="364" t="s">
        <v>1148</v>
      </c>
      <c r="D53" s="166" t="s">
        <v>1149</v>
      </c>
      <c r="E53" s="367" t="s">
        <v>1150</v>
      </c>
    </row>
    <row r="54" spans="1:5" ht="48" customHeight="1" x14ac:dyDescent="0.25">
      <c r="A54" s="166" t="s">
        <v>1122</v>
      </c>
      <c r="B54" s="166" t="s">
        <v>1145</v>
      </c>
      <c r="C54" s="364" t="s">
        <v>1151</v>
      </c>
      <c r="D54" s="166" t="s">
        <v>1138</v>
      </c>
      <c r="E54" s="369">
        <v>45221</v>
      </c>
    </row>
    <row r="55" spans="1:5" ht="36" customHeight="1" x14ac:dyDescent="0.25">
      <c r="A55" s="166" t="s">
        <v>1122</v>
      </c>
      <c r="B55" s="2" t="s">
        <v>1063</v>
      </c>
      <c r="C55" s="364" t="s">
        <v>1152</v>
      </c>
      <c r="D55" s="166" t="s">
        <v>1149</v>
      </c>
      <c r="E55" s="367" t="s">
        <v>1150</v>
      </c>
    </row>
    <row r="56" spans="1:5" ht="35.25" customHeight="1" x14ac:dyDescent="0.25">
      <c r="A56" s="166" t="s">
        <v>1122</v>
      </c>
      <c r="B56" s="166" t="s">
        <v>1145</v>
      </c>
      <c r="C56" s="364" t="s">
        <v>1153</v>
      </c>
      <c r="D56" s="166" t="s">
        <v>1138</v>
      </c>
      <c r="E56" s="367" t="s">
        <v>1154</v>
      </c>
    </row>
    <row r="57" spans="1:5" ht="29.25" customHeight="1" x14ac:dyDescent="0.25">
      <c r="A57" s="166" t="s">
        <v>1122</v>
      </c>
      <c r="B57" s="2" t="s">
        <v>1063</v>
      </c>
      <c r="C57" s="364" t="s">
        <v>1155</v>
      </c>
      <c r="D57" s="166" t="s">
        <v>1121</v>
      </c>
      <c r="E57" s="367" t="s">
        <v>1156</v>
      </c>
    </row>
    <row r="58" spans="1:5" ht="34.5" customHeight="1" x14ac:dyDescent="0.25">
      <c r="A58" s="166" t="s">
        <v>1122</v>
      </c>
      <c r="B58" s="2" t="s">
        <v>1063</v>
      </c>
      <c r="C58" s="364" t="s">
        <v>1157</v>
      </c>
      <c r="D58" s="166" t="s">
        <v>1121</v>
      </c>
      <c r="E58" s="367" t="s">
        <v>1156</v>
      </c>
    </row>
    <row r="59" spans="1:5" ht="35.25" customHeight="1" x14ac:dyDescent="0.25">
      <c r="A59" s="166" t="s">
        <v>1122</v>
      </c>
      <c r="B59" s="2" t="s">
        <v>1063</v>
      </c>
      <c r="C59" s="364" t="s">
        <v>1158</v>
      </c>
      <c r="D59" s="166" t="s">
        <v>1121</v>
      </c>
      <c r="E59" s="367" t="s">
        <v>1156</v>
      </c>
    </row>
    <row r="60" spans="1:5" ht="34.5" customHeight="1" x14ac:dyDescent="0.25">
      <c r="A60" s="166" t="s">
        <v>1122</v>
      </c>
      <c r="B60" s="166" t="s">
        <v>1159</v>
      </c>
      <c r="C60" s="364" t="s">
        <v>1160</v>
      </c>
      <c r="D60" s="166" t="s">
        <v>1161</v>
      </c>
      <c r="E60" s="367" t="s">
        <v>1162</v>
      </c>
    </row>
    <row r="61" spans="1:5" ht="29.25" customHeight="1" x14ac:dyDescent="0.25">
      <c r="A61" s="166" t="s">
        <v>1122</v>
      </c>
      <c r="B61" s="166" t="s">
        <v>1159</v>
      </c>
      <c r="C61" s="364" t="s">
        <v>1163</v>
      </c>
      <c r="D61" s="166" t="s">
        <v>1161</v>
      </c>
      <c r="E61" s="367" t="s">
        <v>1162</v>
      </c>
    </row>
    <row r="62" spans="1:5" ht="29.25" customHeight="1" x14ac:dyDescent="0.25">
      <c r="A62" s="166" t="s">
        <v>1122</v>
      </c>
      <c r="B62" s="166" t="s">
        <v>1159</v>
      </c>
      <c r="C62" s="364" t="s">
        <v>1164</v>
      </c>
      <c r="D62" s="166" t="s">
        <v>1161</v>
      </c>
      <c r="E62" s="367" t="s">
        <v>1162</v>
      </c>
    </row>
    <row r="63" spans="1:5" ht="32.25" customHeight="1" x14ac:dyDescent="0.25">
      <c r="A63" s="166" t="s">
        <v>1122</v>
      </c>
      <c r="B63" s="2" t="s">
        <v>1063</v>
      </c>
      <c r="C63" s="364" t="s">
        <v>1165</v>
      </c>
      <c r="D63" s="166" t="s">
        <v>1114</v>
      </c>
      <c r="E63" s="367" t="s">
        <v>1156</v>
      </c>
    </row>
    <row r="64" spans="1:5" ht="51.75" customHeight="1" x14ac:dyDescent="0.25">
      <c r="A64" s="166" t="s">
        <v>1166</v>
      </c>
      <c r="B64" s="166" t="s">
        <v>1167</v>
      </c>
      <c r="C64" s="364" t="s">
        <v>1168</v>
      </c>
      <c r="D64" s="166" t="s">
        <v>1169</v>
      </c>
      <c r="E64" s="367" t="s">
        <v>1170</v>
      </c>
    </row>
    <row r="65" spans="1:5" ht="34.5" customHeight="1" x14ac:dyDescent="0.25">
      <c r="A65" s="166" t="s">
        <v>1166</v>
      </c>
      <c r="B65" s="166" t="s">
        <v>1139</v>
      </c>
      <c r="C65" s="364" t="s">
        <v>1171</v>
      </c>
      <c r="D65" s="166" t="s">
        <v>1172</v>
      </c>
      <c r="E65" s="367" t="s">
        <v>1173</v>
      </c>
    </row>
    <row r="66" spans="1:5" ht="30.75" customHeight="1" x14ac:dyDescent="0.25">
      <c r="A66" s="166" t="s">
        <v>1166</v>
      </c>
      <c r="B66" s="166" t="s">
        <v>1139</v>
      </c>
      <c r="C66" s="364" t="s">
        <v>1171</v>
      </c>
      <c r="D66" s="166" t="s">
        <v>1172</v>
      </c>
      <c r="E66" s="367" t="s">
        <v>1173</v>
      </c>
    </row>
    <row r="67" spans="1:5" ht="37.5" customHeight="1" x14ac:dyDescent="0.25">
      <c r="A67" s="166" t="s">
        <v>1166</v>
      </c>
      <c r="B67" s="166" t="s">
        <v>1167</v>
      </c>
      <c r="C67" s="364" t="s">
        <v>1174</v>
      </c>
      <c r="D67" s="166" t="s">
        <v>1175</v>
      </c>
      <c r="E67" s="367" t="s">
        <v>1176</v>
      </c>
    </row>
    <row r="68" spans="1:5" ht="33.75" customHeight="1" x14ac:dyDescent="0.25">
      <c r="A68" s="166" t="s">
        <v>1166</v>
      </c>
      <c r="B68" s="166" t="s">
        <v>1177</v>
      </c>
      <c r="C68" s="364" t="s">
        <v>1178</v>
      </c>
      <c r="D68" s="166" t="s">
        <v>1179</v>
      </c>
      <c r="E68" s="369">
        <v>45253</v>
      </c>
    </row>
    <row r="69" spans="1:5" ht="30.75" customHeight="1" x14ac:dyDescent="0.25">
      <c r="A69" s="166" t="s">
        <v>1166</v>
      </c>
      <c r="B69" s="166" t="s">
        <v>1177</v>
      </c>
      <c r="C69" s="364" t="s">
        <v>1180</v>
      </c>
      <c r="D69" s="166" t="s">
        <v>1179</v>
      </c>
      <c r="E69" s="369">
        <v>45253</v>
      </c>
    </row>
    <row r="70" spans="1:5" ht="32.25" customHeight="1" x14ac:dyDescent="0.25">
      <c r="A70" s="166" t="s">
        <v>1166</v>
      </c>
      <c r="B70" s="166" t="s">
        <v>1088</v>
      </c>
      <c r="C70" s="364" t="s">
        <v>1181</v>
      </c>
      <c r="D70" s="166" t="s">
        <v>1182</v>
      </c>
      <c r="E70" s="369" t="s">
        <v>1183</v>
      </c>
    </row>
    <row r="71" spans="1:5" ht="34.5" customHeight="1" x14ac:dyDescent="0.25">
      <c r="A71" s="166" t="s">
        <v>1166</v>
      </c>
      <c r="B71" s="166" t="s">
        <v>1177</v>
      </c>
      <c r="C71" s="364" t="s">
        <v>1184</v>
      </c>
      <c r="D71" s="166" t="s">
        <v>1185</v>
      </c>
      <c r="E71" s="369">
        <v>45239</v>
      </c>
    </row>
    <row r="72" spans="1:5" ht="32.25" customHeight="1" x14ac:dyDescent="0.25">
      <c r="A72" s="166" t="s">
        <v>1166</v>
      </c>
      <c r="B72" s="166" t="s">
        <v>1186</v>
      </c>
      <c r="C72" s="364" t="s">
        <v>1187</v>
      </c>
      <c r="D72" s="166" t="s">
        <v>1188</v>
      </c>
      <c r="E72" s="369">
        <v>45254</v>
      </c>
    </row>
    <row r="73" spans="1:5" ht="33.75" customHeight="1" x14ac:dyDescent="0.25">
      <c r="A73" s="166" t="s">
        <v>1166</v>
      </c>
      <c r="B73" s="166" t="s">
        <v>1167</v>
      </c>
      <c r="C73" s="364" t="s">
        <v>1189</v>
      </c>
      <c r="D73" s="166" t="s">
        <v>1190</v>
      </c>
      <c r="E73" s="369">
        <v>44955</v>
      </c>
    </row>
    <row r="74" spans="1:5" ht="35.25" customHeight="1" x14ac:dyDescent="0.25">
      <c r="A74" s="166" t="s">
        <v>1166</v>
      </c>
      <c r="B74" s="166" t="s">
        <v>1186</v>
      </c>
      <c r="C74" s="364" t="s">
        <v>1191</v>
      </c>
      <c r="D74" s="166" t="s">
        <v>1192</v>
      </c>
      <c r="E74" s="367" t="s">
        <v>1193</v>
      </c>
    </row>
    <row r="75" spans="1:5" ht="32.25" customHeight="1" x14ac:dyDescent="0.25">
      <c r="A75" s="166" t="s">
        <v>1166</v>
      </c>
      <c r="B75" s="166" t="s">
        <v>1139</v>
      </c>
      <c r="C75" s="364" t="s">
        <v>1194</v>
      </c>
      <c r="D75" s="166" t="s">
        <v>1195</v>
      </c>
      <c r="E75" s="369">
        <v>45263</v>
      </c>
    </row>
    <row r="76" spans="1:5" ht="35.25" customHeight="1" x14ac:dyDescent="0.25">
      <c r="A76" s="166" t="s">
        <v>1166</v>
      </c>
      <c r="B76" s="166" t="s">
        <v>1139</v>
      </c>
      <c r="C76" s="364" t="s">
        <v>1196</v>
      </c>
      <c r="D76" s="166" t="s">
        <v>1195</v>
      </c>
      <c r="E76" s="369">
        <v>45263</v>
      </c>
    </row>
    <row r="77" spans="1:5" ht="34.5" customHeight="1" x14ac:dyDescent="0.25">
      <c r="A77" s="166" t="s">
        <v>1166</v>
      </c>
      <c r="B77" s="166" t="s">
        <v>1177</v>
      </c>
      <c r="C77" s="364" t="s">
        <v>1197</v>
      </c>
      <c r="D77" s="166" t="s">
        <v>1198</v>
      </c>
      <c r="E77" s="369">
        <v>44908</v>
      </c>
    </row>
    <row r="78" spans="1:5" ht="31.5" customHeight="1" x14ac:dyDescent="0.25">
      <c r="A78" s="166" t="s">
        <v>1166</v>
      </c>
      <c r="B78" s="166" t="s">
        <v>1167</v>
      </c>
      <c r="C78" s="364" t="s">
        <v>1199</v>
      </c>
      <c r="D78" s="166" t="s">
        <v>1200</v>
      </c>
      <c r="E78" s="367" t="s">
        <v>1201</v>
      </c>
    </row>
    <row r="79" spans="1:5" ht="30.75" customHeight="1" x14ac:dyDescent="0.25">
      <c r="A79" s="166" t="s">
        <v>1166</v>
      </c>
      <c r="B79" s="166" t="s">
        <v>1167</v>
      </c>
      <c r="C79" s="364" t="s">
        <v>1202</v>
      </c>
      <c r="D79" s="166" t="s">
        <v>1203</v>
      </c>
      <c r="E79" s="369">
        <v>45046</v>
      </c>
    </row>
    <row r="80" spans="1:5" ht="33.75" customHeight="1" x14ac:dyDescent="0.25">
      <c r="A80" s="166" t="s">
        <v>1166</v>
      </c>
      <c r="B80" s="166" t="s">
        <v>1167</v>
      </c>
      <c r="C80" s="364" t="s">
        <v>1204</v>
      </c>
      <c r="D80" s="166" t="s">
        <v>1205</v>
      </c>
      <c r="E80" s="369">
        <v>45171</v>
      </c>
    </row>
    <row r="81" spans="1:5" ht="30.75" customHeight="1" x14ac:dyDescent="0.25">
      <c r="A81" s="166" t="s">
        <v>1166</v>
      </c>
      <c r="B81" s="166" t="s">
        <v>1167</v>
      </c>
      <c r="C81" s="364" t="s">
        <v>1206</v>
      </c>
      <c r="D81" s="166" t="s">
        <v>1207</v>
      </c>
      <c r="E81" s="369">
        <v>45172</v>
      </c>
    </row>
    <row r="82" spans="1:5" ht="31.5" customHeight="1" x14ac:dyDescent="0.25">
      <c r="A82" s="166" t="s">
        <v>1166</v>
      </c>
      <c r="B82" s="166" t="s">
        <v>1167</v>
      </c>
      <c r="C82" s="364" t="s">
        <v>1208</v>
      </c>
      <c r="D82" s="166" t="s">
        <v>1209</v>
      </c>
      <c r="E82" s="369">
        <v>44941</v>
      </c>
    </row>
    <row r="83" spans="1:5" ht="33.75" customHeight="1" x14ac:dyDescent="0.25">
      <c r="A83" s="166" t="s">
        <v>1166</v>
      </c>
      <c r="B83" s="166" t="s">
        <v>1167</v>
      </c>
      <c r="C83" s="364" t="s">
        <v>1210</v>
      </c>
      <c r="D83" s="166" t="s">
        <v>1211</v>
      </c>
      <c r="E83" s="369">
        <v>45165</v>
      </c>
    </row>
    <row r="84" spans="1:5" ht="36" customHeight="1" x14ac:dyDescent="0.25">
      <c r="A84" s="166" t="s">
        <v>1166</v>
      </c>
      <c r="B84" s="166" t="s">
        <v>1145</v>
      </c>
      <c r="C84" s="364" t="s">
        <v>1212</v>
      </c>
      <c r="D84" s="166" t="s">
        <v>1213</v>
      </c>
      <c r="E84" s="367" t="s">
        <v>1214</v>
      </c>
    </row>
    <row r="85" spans="1:5" ht="36" customHeight="1" x14ac:dyDescent="0.25">
      <c r="A85" s="166" t="s">
        <v>1166</v>
      </c>
      <c r="B85" s="166" t="s">
        <v>1145</v>
      </c>
      <c r="C85" s="364" t="s">
        <v>1215</v>
      </c>
      <c r="D85" s="166" t="s">
        <v>1213</v>
      </c>
      <c r="E85" s="367" t="s">
        <v>1214</v>
      </c>
    </row>
    <row r="86" spans="1:5" ht="33.75" customHeight="1" x14ac:dyDescent="0.25">
      <c r="A86" s="166" t="s">
        <v>1166</v>
      </c>
      <c r="B86" s="166" t="s">
        <v>1145</v>
      </c>
      <c r="C86" s="364" t="s">
        <v>1216</v>
      </c>
      <c r="D86" s="166" t="s">
        <v>1213</v>
      </c>
      <c r="E86" s="367" t="s">
        <v>1214</v>
      </c>
    </row>
    <row r="87" spans="1:5" ht="33.75" customHeight="1" x14ac:dyDescent="0.25">
      <c r="A87" s="166" t="s">
        <v>1166</v>
      </c>
      <c r="B87" s="166" t="s">
        <v>1145</v>
      </c>
      <c r="C87" s="364" t="s">
        <v>1217</v>
      </c>
      <c r="D87" s="166" t="s">
        <v>1213</v>
      </c>
      <c r="E87" s="367" t="s">
        <v>1214</v>
      </c>
    </row>
    <row r="88" spans="1:5" ht="35.25" customHeight="1" x14ac:dyDescent="0.25">
      <c r="A88" s="166" t="s">
        <v>1218</v>
      </c>
      <c r="B88" s="166" t="s">
        <v>1088</v>
      </c>
      <c r="C88" s="364" t="s">
        <v>1219</v>
      </c>
      <c r="D88" s="166" t="s">
        <v>1185</v>
      </c>
      <c r="E88" s="369">
        <v>45239</v>
      </c>
    </row>
    <row r="89" spans="1:5" ht="30" customHeight="1" x14ac:dyDescent="0.25">
      <c r="A89" s="166" t="s">
        <v>1218</v>
      </c>
      <c r="B89" s="166" t="s">
        <v>1167</v>
      </c>
      <c r="C89" s="364" t="s">
        <v>1220</v>
      </c>
      <c r="D89" s="166" t="s">
        <v>1221</v>
      </c>
      <c r="E89" s="369">
        <v>45241</v>
      </c>
    </row>
    <row r="90" spans="1:5" ht="29.25" customHeight="1" x14ac:dyDescent="0.25">
      <c r="A90" s="166" t="s">
        <v>1218</v>
      </c>
      <c r="B90" s="166" t="s">
        <v>1167</v>
      </c>
      <c r="C90" s="364" t="s">
        <v>1222</v>
      </c>
      <c r="D90" s="166" t="s">
        <v>1127</v>
      </c>
      <c r="E90" s="369">
        <v>45039</v>
      </c>
    </row>
    <row r="91" spans="1:5" ht="34.5" customHeight="1" x14ac:dyDescent="0.25">
      <c r="A91" s="166" t="s">
        <v>1218</v>
      </c>
      <c r="B91" s="166" t="s">
        <v>1177</v>
      </c>
      <c r="C91" s="364" t="s">
        <v>1223</v>
      </c>
      <c r="D91" s="166" t="s">
        <v>1224</v>
      </c>
      <c r="E91" s="369">
        <v>44908</v>
      </c>
    </row>
    <row r="92" spans="1:5" ht="36" customHeight="1" x14ac:dyDescent="0.25">
      <c r="A92" s="166" t="s">
        <v>1218</v>
      </c>
      <c r="B92" s="166" t="s">
        <v>1167</v>
      </c>
      <c r="C92" s="364" t="s">
        <v>1225</v>
      </c>
      <c r="D92" s="166" t="s">
        <v>1226</v>
      </c>
      <c r="E92" s="369">
        <v>45245</v>
      </c>
    </row>
    <row r="93" spans="1:5" ht="34.5" customHeight="1" x14ac:dyDescent="0.25">
      <c r="A93" s="166" t="s">
        <v>1218</v>
      </c>
      <c r="B93" s="166" t="s">
        <v>1177</v>
      </c>
      <c r="C93" s="364" t="s">
        <v>1227</v>
      </c>
      <c r="D93" s="166" t="s">
        <v>1185</v>
      </c>
      <c r="E93" s="369">
        <v>45239</v>
      </c>
    </row>
    <row r="94" spans="1:5" ht="36" customHeight="1" x14ac:dyDescent="0.25">
      <c r="A94" s="166" t="s">
        <v>1218</v>
      </c>
      <c r="B94" s="2" t="s">
        <v>1063</v>
      </c>
      <c r="C94" s="364" t="s">
        <v>1228</v>
      </c>
      <c r="D94" s="166" t="s">
        <v>1229</v>
      </c>
      <c r="E94" s="367" t="s">
        <v>1230</v>
      </c>
    </row>
    <row r="95" spans="1:5" ht="35.25" customHeight="1" x14ac:dyDescent="0.25">
      <c r="A95" s="166" t="s">
        <v>1218</v>
      </c>
      <c r="B95" s="2" t="s">
        <v>1063</v>
      </c>
      <c r="C95" s="364" t="s">
        <v>1231</v>
      </c>
      <c r="D95" s="166" t="s">
        <v>1229</v>
      </c>
      <c r="E95" s="367" t="s">
        <v>1230</v>
      </c>
    </row>
    <row r="96" spans="1:5" ht="80.25" customHeight="1" x14ac:dyDescent="0.25">
      <c r="A96" s="166" t="s">
        <v>1218</v>
      </c>
      <c r="B96" s="166" t="s">
        <v>1232</v>
      </c>
      <c r="C96" s="364" t="s">
        <v>1233</v>
      </c>
      <c r="D96" s="166" t="s">
        <v>1096</v>
      </c>
      <c r="E96" s="369">
        <v>45244</v>
      </c>
    </row>
    <row r="97" spans="1:5" ht="39" customHeight="1" x14ac:dyDescent="0.25">
      <c r="A97" s="166" t="s">
        <v>1234</v>
      </c>
      <c r="B97" s="166" t="s">
        <v>1235</v>
      </c>
      <c r="C97" s="370" t="s">
        <v>1236</v>
      </c>
      <c r="D97" s="166" t="s">
        <v>1237</v>
      </c>
      <c r="E97" s="367" t="s">
        <v>1238</v>
      </c>
    </row>
    <row r="98" spans="1:5" ht="36.75" customHeight="1" x14ac:dyDescent="0.25">
      <c r="A98" s="166" t="s">
        <v>1234</v>
      </c>
      <c r="B98" s="166" t="s">
        <v>1239</v>
      </c>
      <c r="C98" s="364" t="s">
        <v>1240</v>
      </c>
      <c r="D98" s="166" t="s">
        <v>1179</v>
      </c>
      <c r="E98" s="369">
        <v>45251</v>
      </c>
    </row>
    <row r="99" spans="1:5" ht="32.25" customHeight="1" x14ac:dyDescent="0.25">
      <c r="A99" s="166" t="s">
        <v>1234</v>
      </c>
      <c r="B99" s="166" t="s">
        <v>1239</v>
      </c>
      <c r="C99" s="364" t="s">
        <v>1240</v>
      </c>
      <c r="D99" s="166" t="s">
        <v>1241</v>
      </c>
      <c r="E99" s="369">
        <v>45049</v>
      </c>
    </row>
    <row r="100" spans="1:5" ht="34.5" customHeight="1" x14ac:dyDescent="0.25">
      <c r="A100" s="166" t="s">
        <v>1234</v>
      </c>
      <c r="B100" s="166" t="s">
        <v>1239</v>
      </c>
      <c r="C100" s="364" t="s">
        <v>1124</v>
      </c>
      <c r="D100" s="166" t="s">
        <v>1203</v>
      </c>
      <c r="E100" s="369">
        <v>45053</v>
      </c>
    </row>
    <row r="101" spans="1:5" ht="36" customHeight="1" x14ac:dyDescent="0.25">
      <c r="A101" s="166" t="s">
        <v>1234</v>
      </c>
      <c r="B101" s="166" t="s">
        <v>1239</v>
      </c>
      <c r="C101" s="364" t="s">
        <v>1240</v>
      </c>
      <c r="D101" s="166" t="s">
        <v>1242</v>
      </c>
      <c r="E101" s="369">
        <v>45105</v>
      </c>
    </row>
    <row r="102" spans="1:5" ht="36.75" customHeight="1" x14ac:dyDescent="0.25">
      <c r="A102" s="166" t="s">
        <v>1234</v>
      </c>
      <c r="B102" s="166" t="s">
        <v>1123</v>
      </c>
      <c r="C102" s="364" t="s">
        <v>1243</v>
      </c>
      <c r="D102" s="166" t="s">
        <v>1244</v>
      </c>
      <c r="E102" s="369">
        <v>45088</v>
      </c>
    </row>
    <row r="103" spans="1:5" ht="35.25" customHeight="1" x14ac:dyDescent="0.25">
      <c r="A103" s="166" t="s">
        <v>1234</v>
      </c>
      <c r="B103" s="166" t="s">
        <v>1123</v>
      </c>
      <c r="C103" s="364" t="s">
        <v>1245</v>
      </c>
      <c r="D103" s="166" t="s">
        <v>1246</v>
      </c>
      <c r="E103" s="369">
        <v>45165</v>
      </c>
    </row>
    <row r="104" spans="1:5" ht="31.5" customHeight="1" x14ac:dyDescent="0.25">
      <c r="A104" s="166" t="s">
        <v>1234</v>
      </c>
      <c r="B104" s="166" t="s">
        <v>1123</v>
      </c>
      <c r="C104" s="364" t="s">
        <v>1247</v>
      </c>
      <c r="D104" s="166" t="s">
        <v>1248</v>
      </c>
      <c r="E104" s="369">
        <v>44932</v>
      </c>
    </row>
    <row r="105" spans="1:5" ht="34.5" customHeight="1" x14ac:dyDescent="0.25">
      <c r="A105" s="166" t="s">
        <v>1234</v>
      </c>
      <c r="B105" s="166" t="s">
        <v>1123</v>
      </c>
      <c r="C105" s="364" t="s">
        <v>1249</v>
      </c>
      <c r="D105" s="166" t="s">
        <v>1250</v>
      </c>
      <c r="E105" s="367" t="s">
        <v>1251</v>
      </c>
    </row>
    <row r="106" spans="1:5" ht="37.5" customHeight="1" x14ac:dyDescent="0.25">
      <c r="A106" s="166" t="s">
        <v>1234</v>
      </c>
      <c r="B106" s="166" t="s">
        <v>1167</v>
      </c>
      <c r="C106" s="364" t="s">
        <v>1252</v>
      </c>
      <c r="D106" s="166" t="s">
        <v>1253</v>
      </c>
      <c r="E106" s="369">
        <v>44675</v>
      </c>
    </row>
    <row r="107" spans="1:5" ht="31.5" customHeight="1" x14ac:dyDescent="0.25">
      <c r="A107" s="166" t="s">
        <v>1234</v>
      </c>
      <c r="B107" s="166" t="s">
        <v>1186</v>
      </c>
      <c r="C107" s="364" t="s">
        <v>1254</v>
      </c>
      <c r="D107" s="166" t="s">
        <v>1241</v>
      </c>
      <c r="E107" s="369">
        <v>45049</v>
      </c>
    </row>
    <row r="108" spans="1:5" ht="34.5" customHeight="1" x14ac:dyDescent="0.25">
      <c r="A108" s="166" t="s">
        <v>1234</v>
      </c>
      <c r="B108" s="166" t="s">
        <v>1239</v>
      </c>
      <c r="C108" s="364" t="s">
        <v>1255</v>
      </c>
      <c r="D108" s="166" t="s">
        <v>1179</v>
      </c>
      <c r="E108" s="369">
        <v>45251</v>
      </c>
    </row>
    <row r="109" spans="1:5" ht="34.5" customHeight="1" x14ac:dyDescent="0.25">
      <c r="A109" s="166" t="s">
        <v>1234</v>
      </c>
      <c r="B109" s="166" t="s">
        <v>1123</v>
      </c>
      <c r="C109" s="364" t="s">
        <v>1256</v>
      </c>
      <c r="D109" s="166" t="s">
        <v>1248</v>
      </c>
      <c r="E109" s="369">
        <v>44932</v>
      </c>
    </row>
    <row r="110" spans="1:5" ht="36.75" customHeight="1" x14ac:dyDescent="0.25">
      <c r="A110" s="166" t="s">
        <v>1234</v>
      </c>
      <c r="B110" s="166" t="s">
        <v>1123</v>
      </c>
      <c r="C110" s="364" t="s">
        <v>1257</v>
      </c>
      <c r="D110" s="166" t="s">
        <v>1250</v>
      </c>
      <c r="E110" s="369">
        <v>44933</v>
      </c>
    </row>
    <row r="111" spans="1:5" ht="37.5" customHeight="1" x14ac:dyDescent="0.25">
      <c r="A111" s="166" t="s">
        <v>1234</v>
      </c>
      <c r="B111" s="166" t="s">
        <v>1239</v>
      </c>
      <c r="C111" s="364" t="s">
        <v>1258</v>
      </c>
      <c r="D111" s="166" t="s">
        <v>1259</v>
      </c>
      <c r="E111" s="369">
        <v>45105</v>
      </c>
    </row>
    <row r="112" spans="1:5" ht="33.75" customHeight="1" x14ac:dyDescent="0.25">
      <c r="A112" s="166" t="s">
        <v>1234</v>
      </c>
      <c r="B112" s="166" t="s">
        <v>1239</v>
      </c>
      <c r="C112" s="364" t="s">
        <v>1129</v>
      </c>
      <c r="D112" s="166" t="s">
        <v>1203</v>
      </c>
      <c r="E112" s="369">
        <v>45053</v>
      </c>
    </row>
    <row r="113" spans="1:5" ht="32.25" customHeight="1" x14ac:dyDescent="0.25">
      <c r="A113" s="166" t="s">
        <v>1234</v>
      </c>
      <c r="B113" s="166" t="s">
        <v>1239</v>
      </c>
      <c r="C113" s="364" t="s">
        <v>1129</v>
      </c>
      <c r="D113" s="166" t="s">
        <v>1241</v>
      </c>
      <c r="E113" s="369">
        <v>45049</v>
      </c>
    </row>
    <row r="114" spans="1:5" ht="37.5" customHeight="1" x14ac:dyDescent="0.25">
      <c r="A114" s="166" t="s">
        <v>1234</v>
      </c>
      <c r="B114" s="166" t="s">
        <v>1239</v>
      </c>
      <c r="C114" s="364" t="s">
        <v>1258</v>
      </c>
      <c r="D114" s="166" t="s">
        <v>1179</v>
      </c>
      <c r="E114" s="369">
        <v>45251</v>
      </c>
    </row>
    <row r="115" spans="1:5" ht="36" customHeight="1" x14ac:dyDescent="0.25">
      <c r="A115" s="166" t="s">
        <v>1234</v>
      </c>
      <c r="B115" s="166" t="s">
        <v>1123</v>
      </c>
      <c r="C115" s="364" t="s">
        <v>1260</v>
      </c>
      <c r="D115" s="166" t="s">
        <v>1248</v>
      </c>
      <c r="E115" s="367" t="s">
        <v>1261</v>
      </c>
    </row>
    <row r="116" spans="1:5" ht="33" customHeight="1" x14ac:dyDescent="0.25">
      <c r="A116" s="166" t="s">
        <v>1234</v>
      </c>
      <c r="B116" s="166" t="s">
        <v>1123</v>
      </c>
      <c r="C116" s="364" t="s">
        <v>1262</v>
      </c>
      <c r="D116" s="166" t="s">
        <v>1250</v>
      </c>
      <c r="E116" s="367" t="s">
        <v>1251</v>
      </c>
    </row>
    <row r="117" spans="1:5" ht="35.25" customHeight="1" x14ac:dyDescent="0.25">
      <c r="A117" s="166" t="s">
        <v>1234</v>
      </c>
      <c r="B117" s="166" t="s">
        <v>1167</v>
      </c>
      <c r="C117" s="364" t="s">
        <v>1263</v>
      </c>
      <c r="D117" s="166" t="s">
        <v>1192</v>
      </c>
      <c r="E117" s="369">
        <v>45065</v>
      </c>
    </row>
    <row r="118" spans="1:5" ht="32.25" customHeight="1" x14ac:dyDescent="0.25">
      <c r="A118" s="166" t="s">
        <v>1234</v>
      </c>
      <c r="B118" s="166" t="s">
        <v>1239</v>
      </c>
      <c r="C118" s="364" t="s">
        <v>1264</v>
      </c>
      <c r="D118" s="166" t="s">
        <v>1259</v>
      </c>
      <c r="E118" s="367" t="s">
        <v>1265</v>
      </c>
    </row>
    <row r="119" spans="1:5" ht="33.75" customHeight="1" x14ac:dyDescent="0.25">
      <c r="A119" s="166" t="s">
        <v>1234</v>
      </c>
      <c r="B119" s="166" t="s">
        <v>1167</v>
      </c>
      <c r="C119" s="364" t="s">
        <v>1266</v>
      </c>
      <c r="D119" s="166" t="s">
        <v>1267</v>
      </c>
      <c r="E119" s="369">
        <v>45094</v>
      </c>
    </row>
    <row r="120" spans="1:5" ht="35.25" customHeight="1" x14ac:dyDescent="0.25">
      <c r="A120" s="166" t="s">
        <v>1234</v>
      </c>
      <c r="B120" s="166" t="s">
        <v>1239</v>
      </c>
      <c r="C120" s="364" t="s">
        <v>1268</v>
      </c>
      <c r="D120" s="166" t="s">
        <v>1179</v>
      </c>
      <c r="E120" s="369">
        <v>45251</v>
      </c>
    </row>
    <row r="121" spans="1:5" ht="35.25" customHeight="1" x14ac:dyDescent="0.25">
      <c r="A121" s="166" t="s">
        <v>1234</v>
      </c>
      <c r="B121" s="166" t="s">
        <v>1239</v>
      </c>
      <c r="C121" s="364" t="s">
        <v>1268</v>
      </c>
      <c r="D121" s="166" t="s">
        <v>1259</v>
      </c>
      <c r="E121" s="369">
        <v>45105</v>
      </c>
    </row>
    <row r="122" spans="1:5" ht="33.75" customHeight="1" x14ac:dyDescent="0.25">
      <c r="A122" s="166" t="s">
        <v>1234</v>
      </c>
      <c r="B122" s="166" t="s">
        <v>1239</v>
      </c>
      <c r="C122" s="364" t="s">
        <v>1131</v>
      </c>
      <c r="D122" s="166" t="s">
        <v>1203</v>
      </c>
      <c r="E122" s="369">
        <v>45053</v>
      </c>
    </row>
    <row r="123" spans="1:5" ht="31.5" customHeight="1" x14ac:dyDescent="0.25">
      <c r="A123" s="166" t="s">
        <v>1234</v>
      </c>
      <c r="B123" s="166" t="s">
        <v>1239</v>
      </c>
      <c r="C123" s="364" t="s">
        <v>1269</v>
      </c>
      <c r="D123" s="166" t="s">
        <v>1270</v>
      </c>
      <c r="E123" s="369">
        <v>45053</v>
      </c>
    </row>
    <row r="124" spans="1:5" ht="31.5" customHeight="1" x14ac:dyDescent="0.25">
      <c r="A124" s="166" t="s">
        <v>1234</v>
      </c>
      <c r="B124" s="166" t="s">
        <v>1239</v>
      </c>
      <c r="C124" s="364" t="s">
        <v>1271</v>
      </c>
      <c r="D124" s="166" t="s">
        <v>1272</v>
      </c>
      <c r="E124" s="369">
        <v>45053</v>
      </c>
    </row>
    <row r="125" spans="1:5" ht="31.5" customHeight="1" x14ac:dyDescent="0.25">
      <c r="A125" s="166" t="s">
        <v>1234</v>
      </c>
      <c r="B125" s="166" t="s">
        <v>1239</v>
      </c>
      <c r="C125" s="364" t="s">
        <v>1271</v>
      </c>
      <c r="D125" s="166" t="s">
        <v>1259</v>
      </c>
      <c r="E125" s="369">
        <v>45105</v>
      </c>
    </row>
    <row r="126" spans="1:5" ht="33.75" customHeight="1" x14ac:dyDescent="0.25">
      <c r="A126" s="166" t="s">
        <v>1234</v>
      </c>
      <c r="B126" s="166" t="s">
        <v>1239</v>
      </c>
      <c r="C126" s="364" t="s">
        <v>1271</v>
      </c>
      <c r="D126" s="166" t="s">
        <v>1179</v>
      </c>
      <c r="E126" s="369">
        <v>45251</v>
      </c>
    </row>
    <row r="127" spans="1:5" ht="35.25" customHeight="1" x14ac:dyDescent="0.25">
      <c r="A127" s="166" t="s">
        <v>1234</v>
      </c>
      <c r="B127" s="166" t="s">
        <v>1239</v>
      </c>
      <c r="C127" s="364" t="s">
        <v>1273</v>
      </c>
      <c r="D127" s="166" t="s">
        <v>1203</v>
      </c>
      <c r="E127" s="369">
        <v>45053</v>
      </c>
    </row>
    <row r="128" spans="1:5" ht="32.25" customHeight="1" x14ac:dyDescent="0.25">
      <c r="A128" s="166" t="s">
        <v>1234</v>
      </c>
      <c r="B128" s="166" t="s">
        <v>1239</v>
      </c>
      <c r="C128" s="364" t="s">
        <v>1133</v>
      </c>
      <c r="D128" s="166" t="s">
        <v>1259</v>
      </c>
      <c r="E128" s="369">
        <v>45105</v>
      </c>
    </row>
    <row r="129" spans="1:5" ht="33.75" customHeight="1" x14ac:dyDescent="0.25">
      <c r="A129" s="166" t="s">
        <v>1234</v>
      </c>
      <c r="B129" s="166" t="s">
        <v>1167</v>
      </c>
      <c r="C129" s="364" t="s">
        <v>1274</v>
      </c>
      <c r="D129" s="166" t="s">
        <v>1275</v>
      </c>
      <c r="E129" s="369">
        <v>44640</v>
      </c>
    </row>
    <row r="130" spans="1:5" ht="33.75" customHeight="1" x14ac:dyDescent="0.25">
      <c r="A130" s="166" t="s">
        <v>1234</v>
      </c>
      <c r="B130" s="166" t="s">
        <v>1123</v>
      </c>
      <c r="C130" s="364" t="s">
        <v>1276</v>
      </c>
      <c r="D130" s="166" t="s">
        <v>1250</v>
      </c>
      <c r="E130" s="369">
        <v>44933</v>
      </c>
    </row>
    <row r="131" spans="1:5" ht="31.5" customHeight="1" x14ac:dyDescent="0.25">
      <c r="A131" s="166" t="s">
        <v>1234</v>
      </c>
      <c r="B131" s="166" t="s">
        <v>1123</v>
      </c>
      <c r="C131" s="364" t="s">
        <v>1277</v>
      </c>
      <c r="D131" s="166" t="s">
        <v>1248</v>
      </c>
      <c r="E131" s="369">
        <v>44932</v>
      </c>
    </row>
    <row r="132" spans="1:5" ht="35.25" customHeight="1" x14ac:dyDescent="0.25">
      <c r="A132" s="166" t="s">
        <v>1234</v>
      </c>
      <c r="B132" s="166" t="s">
        <v>1123</v>
      </c>
      <c r="C132" s="364" t="s">
        <v>1278</v>
      </c>
      <c r="D132" s="166" t="s">
        <v>1246</v>
      </c>
      <c r="E132" s="369">
        <v>45165</v>
      </c>
    </row>
    <row r="133" spans="1:5" ht="33" customHeight="1" x14ac:dyDescent="0.25">
      <c r="A133" s="166" t="s">
        <v>1234</v>
      </c>
      <c r="B133" s="166" t="s">
        <v>1123</v>
      </c>
      <c r="C133" s="364" t="s">
        <v>1278</v>
      </c>
      <c r="D133" s="166" t="s">
        <v>1244</v>
      </c>
      <c r="E133" s="369">
        <v>45088</v>
      </c>
    </row>
    <row r="134" spans="1:5" ht="30" customHeight="1" x14ac:dyDescent="0.25">
      <c r="A134" s="166" t="s">
        <v>1234</v>
      </c>
      <c r="B134" s="166" t="s">
        <v>1239</v>
      </c>
      <c r="C134" s="364" t="s">
        <v>1134</v>
      </c>
      <c r="D134" s="166" t="s">
        <v>1179</v>
      </c>
      <c r="E134" s="369">
        <v>45251</v>
      </c>
    </row>
    <row r="135" spans="1:5" ht="31.5" customHeight="1" x14ac:dyDescent="0.25">
      <c r="A135" s="166" t="s">
        <v>1234</v>
      </c>
      <c r="B135" s="166" t="s">
        <v>1239</v>
      </c>
      <c r="C135" s="364" t="s">
        <v>1134</v>
      </c>
      <c r="D135" s="166" t="s">
        <v>1241</v>
      </c>
      <c r="E135" s="367" t="s">
        <v>1279</v>
      </c>
    </row>
    <row r="136" spans="1:5" ht="31.5" customHeight="1" x14ac:dyDescent="0.25">
      <c r="A136" s="166" t="s">
        <v>1234</v>
      </c>
      <c r="B136" s="166" t="s">
        <v>1239</v>
      </c>
      <c r="C136" s="364" t="s">
        <v>1134</v>
      </c>
      <c r="D136" s="166" t="s">
        <v>1259</v>
      </c>
      <c r="E136" s="367" t="s">
        <v>1265</v>
      </c>
    </row>
    <row r="137" spans="1:5" ht="30.75" customHeight="1" x14ac:dyDescent="0.25">
      <c r="A137" s="166" t="s">
        <v>1234</v>
      </c>
      <c r="B137" s="166" t="s">
        <v>1239</v>
      </c>
      <c r="C137" s="364" t="s">
        <v>1134</v>
      </c>
      <c r="D137" s="166" t="s">
        <v>1203</v>
      </c>
      <c r="E137" s="369">
        <v>45053</v>
      </c>
    </row>
    <row r="138" spans="1:5" ht="33" customHeight="1" x14ac:dyDescent="0.25">
      <c r="A138" s="166" t="s">
        <v>1234</v>
      </c>
      <c r="B138" s="166" t="s">
        <v>1123</v>
      </c>
      <c r="C138" s="364" t="s">
        <v>1280</v>
      </c>
      <c r="D138" s="166" t="s">
        <v>1281</v>
      </c>
      <c r="E138" s="369">
        <v>44983</v>
      </c>
    </row>
    <row r="139" spans="1:5" ht="33.75" customHeight="1" x14ac:dyDescent="0.25">
      <c r="A139" s="166" t="s">
        <v>1234</v>
      </c>
      <c r="B139" s="166" t="s">
        <v>1167</v>
      </c>
      <c r="C139" s="364" t="s">
        <v>1282</v>
      </c>
      <c r="D139" s="166" t="s">
        <v>1241</v>
      </c>
      <c r="E139" s="367" t="s">
        <v>1279</v>
      </c>
    </row>
    <row r="140" spans="1:5" ht="33.75" customHeight="1" x14ac:dyDescent="0.25">
      <c r="A140" s="166" t="s">
        <v>1234</v>
      </c>
      <c r="B140" s="166" t="s">
        <v>1123</v>
      </c>
      <c r="C140" s="364" t="s">
        <v>1283</v>
      </c>
      <c r="D140" s="166" t="s">
        <v>1244</v>
      </c>
      <c r="E140" s="369">
        <v>45088</v>
      </c>
    </row>
    <row r="141" spans="1:5" ht="36" customHeight="1" x14ac:dyDescent="0.25">
      <c r="A141" s="166" t="s">
        <v>1234</v>
      </c>
      <c r="B141" s="166" t="s">
        <v>1123</v>
      </c>
      <c r="C141" s="364" t="s">
        <v>1284</v>
      </c>
      <c r="D141" s="166" t="s">
        <v>1246</v>
      </c>
      <c r="E141" s="369">
        <v>45165</v>
      </c>
    </row>
    <row r="142" spans="1:5" ht="37.5" customHeight="1" x14ac:dyDescent="0.25">
      <c r="A142" s="166" t="s">
        <v>1234</v>
      </c>
      <c r="B142" s="166" t="s">
        <v>1167</v>
      </c>
      <c r="C142" s="364" t="s">
        <v>1285</v>
      </c>
      <c r="D142" s="166" t="s">
        <v>1192</v>
      </c>
      <c r="E142" s="369">
        <v>45065</v>
      </c>
    </row>
    <row r="143" spans="1:5" ht="33.75" customHeight="1" x14ac:dyDescent="0.25">
      <c r="A143" s="166" t="s">
        <v>1234</v>
      </c>
      <c r="B143" s="166" t="s">
        <v>1123</v>
      </c>
      <c r="C143" s="364" t="s">
        <v>1286</v>
      </c>
      <c r="D143" s="166" t="s">
        <v>1248</v>
      </c>
      <c r="E143" s="369">
        <v>44932</v>
      </c>
    </row>
    <row r="144" spans="1:5" ht="35.25" customHeight="1" x14ac:dyDescent="0.25">
      <c r="A144" s="166" t="s">
        <v>1234</v>
      </c>
      <c r="B144" s="166" t="s">
        <v>1123</v>
      </c>
      <c r="C144" s="364" t="s">
        <v>1287</v>
      </c>
      <c r="D144" s="166" t="s">
        <v>1250</v>
      </c>
      <c r="E144" s="369">
        <v>44933</v>
      </c>
    </row>
    <row r="145" spans="1:5" ht="34.5" customHeight="1" x14ac:dyDescent="0.25">
      <c r="A145" s="166" t="s">
        <v>1234</v>
      </c>
      <c r="B145" s="166" t="s">
        <v>1123</v>
      </c>
      <c r="C145" s="364" t="s">
        <v>1287</v>
      </c>
      <c r="D145" s="166" t="s">
        <v>1281</v>
      </c>
      <c r="E145" s="369">
        <v>44983</v>
      </c>
    </row>
    <row r="146" spans="1:5" ht="33.75" customHeight="1" x14ac:dyDescent="0.25">
      <c r="A146" s="166" t="s">
        <v>1234</v>
      </c>
      <c r="B146" s="166" t="s">
        <v>1177</v>
      </c>
      <c r="C146" s="364" t="s">
        <v>1223</v>
      </c>
      <c r="D146" s="166" t="s">
        <v>1288</v>
      </c>
      <c r="E146" s="369">
        <v>45081</v>
      </c>
    </row>
    <row r="147" spans="1:5" ht="35.25" customHeight="1" x14ac:dyDescent="0.25">
      <c r="A147" s="166" t="s">
        <v>1234</v>
      </c>
      <c r="B147" s="166" t="s">
        <v>1123</v>
      </c>
      <c r="C147" s="364" t="s">
        <v>1289</v>
      </c>
      <c r="D147" s="166" t="s">
        <v>1248</v>
      </c>
      <c r="E147" s="367" t="s">
        <v>1261</v>
      </c>
    </row>
    <row r="148" spans="1:5" ht="33" customHeight="1" x14ac:dyDescent="0.25">
      <c r="A148" s="166" t="s">
        <v>1234</v>
      </c>
      <c r="B148" s="166" t="s">
        <v>1123</v>
      </c>
      <c r="C148" s="364" t="s">
        <v>1290</v>
      </c>
      <c r="D148" s="166" t="s">
        <v>1250</v>
      </c>
      <c r="E148" s="369">
        <v>44933</v>
      </c>
    </row>
    <row r="149" spans="1:5" ht="30" customHeight="1" x14ac:dyDescent="0.25">
      <c r="A149" s="166" t="s">
        <v>1234</v>
      </c>
      <c r="B149" s="166" t="s">
        <v>1239</v>
      </c>
      <c r="C149" s="364" t="s">
        <v>1143</v>
      </c>
      <c r="D149" s="166" t="s">
        <v>1242</v>
      </c>
      <c r="E149" s="367" t="s">
        <v>1265</v>
      </c>
    </row>
    <row r="150" spans="1:5" ht="30" customHeight="1" x14ac:dyDescent="0.25">
      <c r="A150" s="166" t="s">
        <v>1234</v>
      </c>
      <c r="B150" s="166" t="s">
        <v>1239</v>
      </c>
      <c r="C150" s="364" t="s">
        <v>1143</v>
      </c>
      <c r="D150" s="166" t="s">
        <v>1203</v>
      </c>
      <c r="E150" s="369">
        <v>45053</v>
      </c>
    </row>
    <row r="151" spans="1:5" ht="34.5" customHeight="1" x14ac:dyDescent="0.25">
      <c r="A151" s="166" t="s">
        <v>1234</v>
      </c>
      <c r="B151" s="166" t="s">
        <v>1239</v>
      </c>
      <c r="C151" s="364" t="s">
        <v>1291</v>
      </c>
      <c r="D151" s="166" t="s">
        <v>1188</v>
      </c>
      <c r="E151" s="369">
        <v>45251</v>
      </c>
    </row>
    <row r="152" spans="1:5" ht="32.25" customHeight="1" x14ac:dyDescent="0.25">
      <c r="A152" s="166" t="s">
        <v>1234</v>
      </c>
      <c r="B152" s="166" t="s">
        <v>1167</v>
      </c>
      <c r="C152" s="364" t="s">
        <v>1292</v>
      </c>
      <c r="D152" s="166" t="s">
        <v>1185</v>
      </c>
      <c r="E152" s="369">
        <v>45239</v>
      </c>
    </row>
    <row r="153" spans="1:5" ht="36.75" customHeight="1" x14ac:dyDescent="0.25">
      <c r="A153" s="166" t="s">
        <v>1234</v>
      </c>
      <c r="B153" s="166" t="s">
        <v>1167</v>
      </c>
      <c r="C153" s="364" t="s">
        <v>1293</v>
      </c>
      <c r="D153" s="166" t="s">
        <v>1185</v>
      </c>
      <c r="E153" s="369">
        <v>45239</v>
      </c>
    </row>
    <row r="154" spans="1:5" ht="33.75" customHeight="1" x14ac:dyDescent="0.25">
      <c r="A154" s="166" t="s">
        <v>1234</v>
      </c>
      <c r="B154" s="166" t="s">
        <v>1167</v>
      </c>
      <c r="C154" s="364" t="s">
        <v>1294</v>
      </c>
      <c r="D154" s="166" t="s">
        <v>1295</v>
      </c>
      <c r="E154" s="369">
        <v>45094</v>
      </c>
    </row>
    <row r="155" spans="1:5" ht="35.25" customHeight="1" x14ac:dyDescent="0.25">
      <c r="A155" s="166" t="s">
        <v>1234</v>
      </c>
      <c r="B155" s="166" t="s">
        <v>1088</v>
      </c>
      <c r="C155" s="364" t="s">
        <v>1296</v>
      </c>
      <c r="D155" s="166" t="s">
        <v>1185</v>
      </c>
      <c r="E155" s="369">
        <v>45239</v>
      </c>
    </row>
    <row r="156" spans="1:5" ht="34.5" customHeight="1" x14ac:dyDescent="0.25">
      <c r="A156" s="166" t="s">
        <v>1234</v>
      </c>
      <c r="B156" s="166" t="s">
        <v>1167</v>
      </c>
      <c r="C156" s="364" t="s">
        <v>1297</v>
      </c>
      <c r="D156" s="166" t="s">
        <v>1192</v>
      </c>
      <c r="E156" s="369">
        <v>45065</v>
      </c>
    </row>
    <row r="157" spans="1:5" ht="36" customHeight="1" x14ac:dyDescent="0.25">
      <c r="A157" s="166" t="s">
        <v>1234</v>
      </c>
      <c r="B157" s="166" t="s">
        <v>1239</v>
      </c>
      <c r="C157" s="364" t="s">
        <v>1298</v>
      </c>
      <c r="D157" s="166" t="s">
        <v>1259</v>
      </c>
      <c r="E157" s="369">
        <v>45105</v>
      </c>
    </row>
    <row r="158" spans="1:5" ht="34.5" customHeight="1" x14ac:dyDescent="0.25">
      <c r="A158" s="166" t="s">
        <v>1234</v>
      </c>
      <c r="B158" s="166" t="s">
        <v>1239</v>
      </c>
      <c r="C158" s="364" t="s">
        <v>1298</v>
      </c>
      <c r="D158" s="166" t="s">
        <v>1188</v>
      </c>
      <c r="E158" s="369">
        <v>45251</v>
      </c>
    </row>
    <row r="159" spans="1:5" ht="35.25" customHeight="1" x14ac:dyDescent="0.25">
      <c r="A159" s="166" t="s">
        <v>1234</v>
      </c>
      <c r="B159" s="166" t="s">
        <v>1239</v>
      </c>
      <c r="C159" s="364" t="s">
        <v>1299</v>
      </c>
      <c r="D159" s="166" t="s">
        <v>1203</v>
      </c>
      <c r="E159" s="369">
        <v>45053</v>
      </c>
    </row>
    <row r="160" spans="1:5" ht="35.25" customHeight="1" x14ac:dyDescent="0.25">
      <c r="A160" s="166" t="s">
        <v>1234</v>
      </c>
      <c r="B160" s="166" t="s">
        <v>1167</v>
      </c>
      <c r="C160" s="364" t="s">
        <v>1300</v>
      </c>
      <c r="D160" s="166" t="s">
        <v>1241</v>
      </c>
      <c r="E160" s="369">
        <v>45049</v>
      </c>
    </row>
    <row r="161" spans="1:5" ht="33" customHeight="1" x14ac:dyDescent="0.25">
      <c r="A161" s="166" t="s">
        <v>1234</v>
      </c>
      <c r="B161" s="166" t="s">
        <v>1167</v>
      </c>
      <c r="C161" s="364" t="s">
        <v>1301</v>
      </c>
      <c r="D161" s="166" t="s">
        <v>1241</v>
      </c>
      <c r="E161" s="369">
        <v>45049</v>
      </c>
    </row>
    <row r="162" spans="1:5" ht="33.75" customHeight="1" x14ac:dyDescent="0.25">
      <c r="A162" s="166" t="s">
        <v>1234</v>
      </c>
      <c r="B162" s="166" t="s">
        <v>1167</v>
      </c>
      <c r="C162" s="364" t="s">
        <v>1302</v>
      </c>
      <c r="D162" s="166" t="s">
        <v>1267</v>
      </c>
      <c r="E162" s="369">
        <v>45094</v>
      </c>
    </row>
    <row r="163" spans="1:5" ht="32.25" customHeight="1" x14ac:dyDescent="0.25">
      <c r="A163" s="166" t="s">
        <v>1234</v>
      </c>
      <c r="B163" s="2" t="s">
        <v>1063</v>
      </c>
      <c r="C163" s="364" t="s">
        <v>1303</v>
      </c>
      <c r="D163" s="166" t="s">
        <v>1229</v>
      </c>
      <c r="E163" s="367" t="s">
        <v>1230</v>
      </c>
    </row>
    <row r="164" spans="1:5" ht="35.25" customHeight="1" x14ac:dyDescent="0.25">
      <c r="A164" s="166" t="s">
        <v>1234</v>
      </c>
      <c r="B164" s="2" t="s">
        <v>1063</v>
      </c>
      <c r="C164" s="364" t="s">
        <v>1304</v>
      </c>
      <c r="D164" s="166" t="s">
        <v>1229</v>
      </c>
      <c r="E164" s="367" t="s">
        <v>1230</v>
      </c>
    </row>
    <row r="165" spans="1:5" ht="35.25" customHeight="1" x14ac:dyDescent="0.25">
      <c r="A165" s="166" t="s">
        <v>1234</v>
      </c>
      <c r="B165" s="2" t="s">
        <v>1063</v>
      </c>
      <c r="C165" s="364" t="s">
        <v>1305</v>
      </c>
      <c r="D165" s="166" t="s">
        <v>1229</v>
      </c>
      <c r="E165" s="367" t="s">
        <v>1230</v>
      </c>
    </row>
    <row r="166" spans="1:5" ht="30" customHeight="1" x14ac:dyDescent="0.25">
      <c r="A166" s="166" t="s">
        <v>1234</v>
      </c>
      <c r="B166" s="166" t="s">
        <v>1068</v>
      </c>
      <c r="C166" s="364" t="s">
        <v>1306</v>
      </c>
      <c r="D166" s="166" t="s">
        <v>1307</v>
      </c>
      <c r="E166" s="369">
        <v>45251</v>
      </c>
    </row>
    <row r="167" spans="1:5" ht="35.25" customHeight="1" x14ac:dyDescent="0.25">
      <c r="A167" s="166" t="s">
        <v>1234</v>
      </c>
      <c r="B167" s="166" t="s">
        <v>1063</v>
      </c>
      <c r="C167" s="364" t="s">
        <v>1308</v>
      </c>
      <c r="D167" s="166" t="s">
        <v>1309</v>
      </c>
      <c r="E167" s="367" t="s">
        <v>1310</v>
      </c>
    </row>
    <row r="168" spans="1:5" ht="33.75" customHeight="1" x14ac:dyDescent="0.25">
      <c r="A168" s="166" t="s">
        <v>1234</v>
      </c>
      <c r="B168" s="166" t="s">
        <v>1063</v>
      </c>
      <c r="C168" s="364" t="s">
        <v>1311</v>
      </c>
      <c r="D168" s="166" t="s">
        <v>1229</v>
      </c>
      <c r="E168" s="367" t="s">
        <v>1230</v>
      </c>
    </row>
    <row r="169" spans="1:5" ht="36" customHeight="1" x14ac:dyDescent="0.25">
      <c r="A169" s="166" t="s">
        <v>1234</v>
      </c>
      <c r="B169" s="166" t="s">
        <v>1063</v>
      </c>
      <c r="C169" s="364" t="s">
        <v>1312</v>
      </c>
      <c r="D169" s="166" t="s">
        <v>1229</v>
      </c>
      <c r="E169" s="367" t="s">
        <v>1230</v>
      </c>
    </row>
    <row r="170" spans="1:5" ht="30.75" customHeight="1" x14ac:dyDescent="0.25">
      <c r="A170" s="166" t="s">
        <v>1234</v>
      </c>
      <c r="B170" s="166" t="s">
        <v>1063</v>
      </c>
      <c r="C170" s="364" t="s">
        <v>1313</v>
      </c>
      <c r="D170" s="166" t="s">
        <v>1229</v>
      </c>
      <c r="E170" s="367" t="s">
        <v>1230</v>
      </c>
    </row>
    <row r="171" spans="1:5" ht="33.75" customHeight="1" x14ac:dyDescent="0.25">
      <c r="A171" s="166" t="s">
        <v>1234</v>
      </c>
      <c r="B171" s="166" t="s">
        <v>1063</v>
      </c>
      <c r="C171" s="364" t="s">
        <v>1314</v>
      </c>
      <c r="D171" s="166" t="s">
        <v>1229</v>
      </c>
      <c r="E171" s="367" t="s">
        <v>1230</v>
      </c>
    </row>
    <row r="172" spans="1:5" ht="32.25" customHeight="1" x14ac:dyDescent="0.25">
      <c r="A172" s="166" t="s">
        <v>1234</v>
      </c>
      <c r="B172" s="166" t="s">
        <v>1063</v>
      </c>
      <c r="C172" s="364" t="s">
        <v>1315</v>
      </c>
      <c r="D172" s="166" t="s">
        <v>1229</v>
      </c>
      <c r="E172" s="367" t="s">
        <v>1230</v>
      </c>
    </row>
    <row r="173" spans="1:5" ht="36.75" customHeight="1" x14ac:dyDescent="0.25">
      <c r="A173" s="166" t="s">
        <v>1234</v>
      </c>
      <c r="B173" s="166" t="s">
        <v>1063</v>
      </c>
      <c r="C173" s="364" t="s">
        <v>1316</v>
      </c>
      <c r="D173" s="166" t="s">
        <v>1229</v>
      </c>
      <c r="E173" s="367" t="s">
        <v>1230</v>
      </c>
    </row>
    <row r="174" spans="1:5" ht="33.75" customHeight="1" x14ac:dyDescent="0.25">
      <c r="A174" s="166" t="s">
        <v>1234</v>
      </c>
      <c r="B174" s="166" t="s">
        <v>1063</v>
      </c>
      <c r="C174" s="364" t="s">
        <v>1317</v>
      </c>
      <c r="D174" s="166" t="s">
        <v>1229</v>
      </c>
      <c r="E174" s="367" t="s">
        <v>1230</v>
      </c>
    </row>
    <row r="175" spans="1:5" ht="34.5" customHeight="1" x14ac:dyDescent="0.25">
      <c r="A175" s="166" t="s">
        <v>1234</v>
      </c>
      <c r="B175" s="166" t="s">
        <v>1063</v>
      </c>
      <c r="C175" s="364" t="s">
        <v>1318</v>
      </c>
      <c r="D175" s="166" t="s">
        <v>1229</v>
      </c>
      <c r="E175" s="367" t="s">
        <v>1230</v>
      </c>
    </row>
    <row r="176" spans="1:5" ht="32.25" customHeight="1" x14ac:dyDescent="0.25">
      <c r="A176" s="166" t="s">
        <v>1234</v>
      </c>
      <c r="B176" s="166" t="s">
        <v>1063</v>
      </c>
      <c r="C176" s="364" t="s">
        <v>1319</v>
      </c>
      <c r="D176" s="166" t="s">
        <v>1229</v>
      </c>
      <c r="E176" s="367" t="s">
        <v>1230</v>
      </c>
    </row>
    <row r="177" spans="1:5" ht="29.25" customHeight="1" x14ac:dyDescent="0.25">
      <c r="A177" s="166" t="s">
        <v>1234</v>
      </c>
      <c r="B177" s="166" t="s">
        <v>1063</v>
      </c>
      <c r="C177" s="364" t="s">
        <v>1320</v>
      </c>
      <c r="D177" s="166" t="s">
        <v>1229</v>
      </c>
      <c r="E177" s="367" t="s">
        <v>1230</v>
      </c>
    </row>
    <row r="178" spans="1:5" ht="32.25" customHeight="1" x14ac:dyDescent="0.25">
      <c r="A178" s="166" t="s">
        <v>1234</v>
      </c>
      <c r="B178" s="2" t="s">
        <v>1145</v>
      </c>
      <c r="C178" s="364" t="s">
        <v>1321</v>
      </c>
      <c r="D178" s="166" t="s">
        <v>1224</v>
      </c>
      <c r="E178" s="367" t="s">
        <v>1322</v>
      </c>
    </row>
    <row r="179" spans="1:5" ht="31.5" customHeight="1" x14ac:dyDescent="0.25">
      <c r="A179" s="166" t="s">
        <v>1234</v>
      </c>
      <c r="B179" s="166" t="s">
        <v>1323</v>
      </c>
      <c r="C179" s="364" t="s">
        <v>1324</v>
      </c>
      <c r="D179" s="166" t="s">
        <v>1229</v>
      </c>
      <c r="E179" s="367" t="s">
        <v>1230</v>
      </c>
    </row>
    <row r="180" spans="1:5" ht="30.75" customHeight="1" x14ac:dyDescent="0.25">
      <c r="A180" s="166" t="s">
        <v>1234</v>
      </c>
      <c r="B180" s="166" t="s">
        <v>1323</v>
      </c>
      <c r="C180" s="364" t="s">
        <v>1325</v>
      </c>
      <c r="D180" s="166" t="s">
        <v>1229</v>
      </c>
      <c r="E180" s="367" t="s">
        <v>1230</v>
      </c>
    </row>
    <row r="181" spans="1:5" ht="33" customHeight="1" x14ac:dyDescent="0.25">
      <c r="A181" s="166" t="s">
        <v>1234</v>
      </c>
      <c r="B181" s="166" t="s">
        <v>1323</v>
      </c>
      <c r="C181" s="364" t="s">
        <v>1326</v>
      </c>
      <c r="D181" s="166" t="s">
        <v>1229</v>
      </c>
      <c r="E181" s="367" t="s">
        <v>1230</v>
      </c>
    </row>
    <row r="182" spans="1:5" ht="33" customHeight="1" x14ac:dyDescent="0.25">
      <c r="A182" s="166" t="s">
        <v>1327</v>
      </c>
      <c r="B182" s="166" t="s">
        <v>1323</v>
      </c>
      <c r="C182" s="370" t="s">
        <v>1328</v>
      </c>
      <c r="D182" s="166" t="s">
        <v>1329</v>
      </c>
      <c r="E182" s="367" t="s">
        <v>1330</v>
      </c>
    </row>
    <row r="183" spans="1:5" ht="33" customHeight="1" x14ac:dyDescent="0.25">
      <c r="A183" s="166" t="s">
        <v>1331</v>
      </c>
      <c r="B183" s="166" t="s">
        <v>1323</v>
      </c>
      <c r="C183" s="364" t="s">
        <v>1332</v>
      </c>
      <c r="D183" s="166" t="s">
        <v>1329</v>
      </c>
      <c r="E183" s="367" t="s">
        <v>1330</v>
      </c>
    </row>
    <row r="184" spans="1:5" ht="33" customHeight="1" x14ac:dyDescent="0.25">
      <c r="A184" s="166" t="s">
        <v>1331</v>
      </c>
      <c r="B184" s="166" t="s">
        <v>1323</v>
      </c>
      <c r="C184" s="364" t="s">
        <v>1333</v>
      </c>
      <c r="D184" s="166" t="s">
        <v>1329</v>
      </c>
      <c r="E184" s="367" t="s">
        <v>1330</v>
      </c>
    </row>
    <row r="185" spans="1:5" ht="33" customHeight="1" x14ac:dyDescent="0.25">
      <c r="A185" s="166" t="s">
        <v>1331</v>
      </c>
      <c r="B185" s="166" t="s">
        <v>1323</v>
      </c>
      <c r="C185" s="364" t="s">
        <v>1334</v>
      </c>
      <c r="D185" s="166" t="s">
        <v>1329</v>
      </c>
      <c r="E185" s="367" t="s">
        <v>1330</v>
      </c>
    </row>
    <row r="186" spans="1:5" ht="32.25" customHeight="1" x14ac:dyDescent="0.25">
      <c r="A186" s="166" t="s">
        <v>1331</v>
      </c>
      <c r="B186" s="166" t="s">
        <v>1323</v>
      </c>
      <c r="C186" s="364" t="s">
        <v>1335</v>
      </c>
      <c r="D186" s="166" t="s">
        <v>1329</v>
      </c>
      <c r="E186" s="367" t="s">
        <v>1330</v>
      </c>
    </row>
    <row r="187" spans="1:5" ht="35.25" customHeight="1" x14ac:dyDescent="0.25">
      <c r="A187" s="166" t="s">
        <v>1331</v>
      </c>
      <c r="B187" s="166" t="s">
        <v>1323</v>
      </c>
      <c r="C187" s="364" t="s">
        <v>1336</v>
      </c>
      <c r="D187" s="166" t="s">
        <v>1329</v>
      </c>
      <c r="E187" s="367" t="s">
        <v>1330</v>
      </c>
    </row>
    <row r="188" spans="1:5" ht="35.25" customHeight="1" x14ac:dyDescent="0.25">
      <c r="A188" s="166" t="s">
        <v>1337</v>
      </c>
      <c r="B188" s="166" t="s">
        <v>1167</v>
      </c>
      <c r="C188" s="364" t="s">
        <v>1338</v>
      </c>
      <c r="D188" s="166" t="s">
        <v>1169</v>
      </c>
      <c r="E188" s="369">
        <v>45022</v>
      </c>
    </row>
    <row r="189" spans="1:5" ht="35.25" customHeight="1" x14ac:dyDescent="0.25">
      <c r="A189" s="166" t="s">
        <v>1339</v>
      </c>
      <c r="B189" s="166" t="s">
        <v>1167</v>
      </c>
      <c r="C189" s="364" t="s">
        <v>1340</v>
      </c>
      <c r="D189" s="166" t="s">
        <v>1341</v>
      </c>
      <c r="E189" s="369">
        <v>44953</v>
      </c>
    </row>
  </sheetData>
  <mergeCells count="1">
    <mergeCell ref="A1:E1"/>
  </mergeCells>
  <pageMargins left="0.7" right="0.7" top="0.75" bottom="0.75" header="0.3" footer="0.3"/>
  <pageSetup paperSize="9" scale="66" fitToHeight="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9"/>
  <sheetViews>
    <sheetView view="pageBreakPreview" zoomScale="85" zoomScaleNormal="80" zoomScaleSheetLayoutView="85" workbookViewId="0">
      <selection activeCell="H21" sqref="H21"/>
    </sheetView>
  </sheetViews>
  <sheetFormatPr defaultRowHeight="15.75" x14ac:dyDescent="0.25"/>
  <cols>
    <col min="2" max="2" width="10.625" customWidth="1"/>
    <col min="3" max="3" width="11.125" customWidth="1"/>
    <col min="4" max="4" width="11.5" customWidth="1"/>
    <col min="5" max="10" width="15.625" customWidth="1"/>
    <col min="11" max="11" width="15.75" customWidth="1"/>
    <col min="12" max="12" width="15.625" customWidth="1"/>
    <col min="13" max="13" width="2.75" customWidth="1"/>
    <col min="14" max="14" width="15.75" customWidth="1"/>
    <col min="15" max="15" width="15.625" customWidth="1"/>
    <col min="16" max="16" width="2.75" customWidth="1"/>
    <col min="17" max="17" width="15.625" customWidth="1"/>
    <col min="18" max="18" width="15.75" customWidth="1"/>
  </cols>
  <sheetData>
    <row r="1" spans="1:18" ht="45" customHeight="1" x14ac:dyDescent="0.3">
      <c r="B1" s="528" t="s">
        <v>261</v>
      </c>
      <c r="C1" s="529"/>
      <c r="D1" s="529"/>
      <c r="E1" s="529"/>
      <c r="F1" s="529"/>
      <c r="G1" s="529"/>
      <c r="H1" s="529"/>
      <c r="I1" s="529"/>
      <c r="J1" s="529"/>
      <c r="K1" s="529"/>
      <c r="L1" s="529"/>
      <c r="M1" s="529"/>
      <c r="N1" s="529"/>
      <c r="O1" s="529"/>
      <c r="P1" s="529"/>
      <c r="Q1" s="529"/>
      <c r="R1" s="530"/>
    </row>
    <row r="2" spans="1:18" ht="104.25" customHeight="1" thickBot="1" x14ac:dyDescent="0.3">
      <c r="B2" s="531" t="s">
        <v>195</v>
      </c>
      <c r="C2" s="531"/>
      <c r="D2" s="531"/>
      <c r="E2" s="531" t="s">
        <v>196</v>
      </c>
      <c r="F2" s="531"/>
      <c r="G2" s="531" t="s">
        <v>197</v>
      </c>
      <c r="H2" s="531"/>
      <c r="I2" s="531" t="s">
        <v>200</v>
      </c>
      <c r="J2" s="531"/>
      <c r="K2" s="526" t="s">
        <v>201</v>
      </c>
      <c r="L2" s="527"/>
      <c r="M2" s="527"/>
      <c r="N2" s="527"/>
      <c r="O2" s="527"/>
      <c r="P2" s="527"/>
      <c r="Q2" s="527"/>
      <c r="R2" s="527"/>
    </row>
    <row r="3" spans="1:18" ht="78.75" x14ac:dyDescent="0.25">
      <c r="A3" s="313" t="s">
        <v>86</v>
      </c>
      <c r="B3" s="56" t="s">
        <v>165</v>
      </c>
      <c r="C3" s="281" t="s">
        <v>45</v>
      </c>
      <c r="D3" s="56" t="s">
        <v>198</v>
      </c>
      <c r="E3" s="56" t="s">
        <v>199</v>
      </c>
      <c r="F3" s="56" t="s">
        <v>198</v>
      </c>
      <c r="G3" s="56" t="s">
        <v>98</v>
      </c>
      <c r="H3" s="56" t="s">
        <v>198</v>
      </c>
      <c r="I3" s="56" t="s">
        <v>98</v>
      </c>
      <c r="J3" s="56" t="s">
        <v>198</v>
      </c>
      <c r="K3" s="280" t="s">
        <v>98</v>
      </c>
      <c r="L3" s="283" t="s">
        <v>204</v>
      </c>
      <c r="M3" s="491"/>
      <c r="N3" s="284" t="s">
        <v>202</v>
      </c>
      <c r="O3" s="283" t="s">
        <v>204</v>
      </c>
      <c r="P3" s="491"/>
      <c r="Q3" s="285" t="s">
        <v>203</v>
      </c>
      <c r="R3" s="280" t="s">
        <v>204</v>
      </c>
    </row>
    <row r="4" spans="1:18" x14ac:dyDescent="0.25">
      <c r="A4" s="313" t="s">
        <v>280</v>
      </c>
      <c r="B4" s="38"/>
      <c r="C4" s="38"/>
      <c r="D4" s="38">
        <v>0</v>
      </c>
      <c r="E4" s="38"/>
      <c r="F4" s="38">
        <v>0</v>
      </c>
      <c r="G4" s="38"/>
      <c r="H4" s="38">
        <v>0</v>
      </c>
      <c r="I4" s="279"/>
      <c r="J4" s="279">
        <v>0</v>
      </c>
      <c r="K4" s="279"/>
      <c r="L4" s="282">
        <v>0</v>
      </c>
      <c r="M4" s="524"/>
      <c r="N4" s="3"/>
      <c r="O4" s="25">
        <v>0</v>
      </c>
      <c r="P4" s="524"/>
      <c r="Q4" s="3"/>
      <c r="R4" s="2">
        <v>0</v>
      </c>
    </row>
    <row r="5" spans="1:18" x14ac:dyDescent="0.25">
      <c r="A5" s="313" t="s">
        <v>282</v>
      </c>
      <c r="B5" s="38"/>
      <c r="C5" s="38"/>
      <c r="D5" s="38">
        <v>0</v>
      </c>
      <c r="E5" s="38"/>
      <c r="F5" s="38">
        <v>0</v>
      </c>
      <c r="G5" s="38"/>
      <c r="H5" s="38">
        <v>0</v>
      </c>
      <c r="I5" s="279"/>
      <c r="J5" s="279">
        <v>0</v>
      </c>
      <c r="K5" s="279"/>
      <c r="L5" s="282">
        <v>0</v>
      </c>
      <c r="M5" s="524"/>
      <c r="N5" s="3"/>
      <c r="O5" s="25">
        <v>0</v>
      </c>
      <c r="P5" s="524"/>
      <c r="Q5" s="3"/>
      <c r="R5" s="2">
        <v>0</v>
      </c>
    </row>
    <row r="6" spans="1:18" x14ac:dyDescent="0.25">
      <c r="A6" s="313" t="s">
        <v>284</v>
      </c>
      <c r="B6" s="38"/>
      <c r="C6" s="38"/>
      <c r="D6" s="38">
        <v>0</v>
      </c>
      <c r="E6" s="38"/>
      <c r="F6" s="38">
        <v>0</v>
      </c>
      <c r="G6" s="38"/>
      <c r="H6" s="38">
        <v>0</v>
      </c>
      <c r="I6" s="279"/>
      <c r="J6" s="279">
        <v>0</v>
      </c>
      <c r="K6" s="279"/>
      <c r="L6" s="282">
        <v>0</v>
      </c>
      <c r="M6" s="524"/>
      <c r="N6" s="3"/>
      <c r="O6" s="25">
        <v>0</v>
      </c>
      <c r="P6" s="524"/>
      <c r="Q6" s="3"/>
      <c r="R6" s="2">
        <v>0</v>
      </c>
    </row>
    <row r="7" spans="1:18" x14ac:dyDescent="0.25">
      <c r="A7" s="313" t="s">
        <v>286</v>
      </c>
      <c r="B7" s="38"/>
      <c r="C7" s="38"/>
      <c r="D7" s="38">
        <v>0</v>
      </c>
      <c r="E7" s="38"/>
      <c r="F7" s="38">
        <v>0</v>
      </c>
      <c r="G7" s="38"/>
      <c r="H7" s="38">
        <v>0</v>
      </c>
      <c r="I7" s="279"/>
      <c r="J7" s="279">
        <v>0</v>
      </c>
      <c r="K7" s="279"/>
      <c r="L7" s="282">
        <v>0</v>
      </c>
      <c r="M7" s="524"/>
      <c r="N7" s="3"/>
      <c r="O7" s="25">
        <v>0</v>
      </c>
      <c r="P7" s="524"/>
      <c r="Q7" s="3"/>
      <c r="R7" s="2">
        <v>0</v>
      </c>
    </row>
    <row r="8" spans="1:18" ht="16.5" thickBot="1" x14ac:dyDescent="0.3">
      <c r="A8" s="313" t="s">
        <v>288</v>
      </c>
      <c r="B8" s="2"/>
      <c r="C8" s="2"/>
      <c r="D8" s="2">
        <v>0</v>
      </c>
      <c r="E8" s="2"/>
      <c r="F8" s="14">
        <v>0</v>
      </c>
      <c r="G8" s="14"/>
      <c r="H8" s="14">
        <v>0</v>
      </c>
      <c r="I8" s="279"/>
      <c r="J8" s="279">
        <v>0</v>
      </c>
      <c r="K8" s="279"/>
      <c r="L8" s="282">
        <v>0</v>
      </c>
      <c r="M8" s="525"/>
      <c r="N8" s="3"/>
      <c r="O8" s="25">
        <v>0</v>
      </c>
      <c r="P8" s="525"/>
      <c r="Q8" s="3"/>
      <c r="R8" s="2">
        <v>0</v>
      </c>
    </row>
    <row r="9" spans="1:18" x14ac:dyDescent="0.25">
      <c r="J9" s="7"/>
    </row>
  </sheetData>
  <mergeCells count="8">
    <mergeCell ref="M3:M8"/>
    <mergeCell ref="K2:R2"/>
    <mergeCell ref="P3:P8"/>
    <mergeCell ref="B1:R1"/>
    <mergeCell ref="G2:H2"/>
    <mergeCell ref="I2:J2"/>
    <mergeCell ref="E2:F2"/>
    <mergeCell ref="B2:D2"/>
  </mergeCells>
  <pageMargins left="0.7" right="0.7" top="0.75" bottom="0.75" header="0.3" footer="0.3"/>
  <pageSetup paperSize="9" scale="54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D19"/>
  <sheetViews>
    <sheetView view="pageBreakPreview" zoomScale="60" zoomScaleNormal="100" workbookViewId="0">
      <selection activeCell="A3" sqref="A3"/>
    </sheetView>
  </sheetViews>
  <sheetFormatPr defaultRowHeight="15.75" x14ac:dyDescent="0.25"/>
  <sheetData>
    <row r="9" spans="1:4" x14ac:dyDescent="0.25">
      <c r="A9" s="7"/>
      <c r="B9" s="7"/>
      <c r="C9" s="7"/>
      <c r="D9" s="7"/>
    </row>
    <row r="10" spans="1:4" x14ac:dyDescent="0.25">
      <c r="A10" s="7"/>
      <c r="B10" s="7"/>
      <c r="C10" s="7"/>
      <c r="D10" s="7"/>
    </row>
    <row r="11" spans="1:4" x14ac:dyDescent="0.25">
      <c r="A11" s="267"/>
      <c r="B11" s="267"/>
      <c r="C11" s="267"/>
      <c r="D11" s="7"/>
    </row>
    <row r="12" spans="1:4" x14ac:dyDescent="0.25">
      <c r="A12" s="7"/>
      <c r="B12" s="7"/>
      <c r="C12" s="7"/>
      <c r="D12" s="7"/>
    </row>
    <row r="13" spans="1:4" x14ac:dyDescent="0.25">
      <c r="A13" s="7"/>
      <c r="B13" s="7"/>
      <c r="C13" s="7"/>
      <c r="D13" s="7"/>
    </row>
    <row r="14" spans="1:4" x14ac:dyDescent="0.25">
      <c r="A14" s="7"/>
      <c r="B14" s="7"/>
      <c r="C14" s="7"/>
      <c r="D14" s="7"/>
    </row>
    <row r="15" spans="1:4" x14ac:dyDescent="0.25">
      <c r="A15" s="7"/>
      <c r="B15" s="7"/>
      <c r="C15" s="7"/>
      <c r="D15" s="7"/>
    </row>
    <row r="16" spans="1:4" x14ac:dyDescent="0.25">
      <c r="A16" s="7"/>
      <c r="B16" s="7"/>
      <c r="C16" s="7"/>
      <c r="D16" s="7"/>
    </row>
    <row r="17" spans="1:4" x14ac:dyDescent="0.25">
      <c r="A17" s="7"/>
      <c r="B17" s="7"/>
      <c r="C17" s="7"/>
      <c r="D17" s="7"/>
    </row>
    <row r="18" spans="1:4" x14ac:dyDescent="0.25">
      <c r="A18" s="7"/>
      <c r="B18" s="7"/>
      <c r="C18" s="7"/>
      <c r="D18" s="7"/>
    </row>
    <row r="19" spans="1:4" x14ac:dyDescent="0.25">
      <c r="A19" s="7"/>
      <c r="B19" s="7"/>
      <c r="C19" s="7"/>
      <c r="D19" s="7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DE53FDDBD7F542805C64E693AD18E5" ma:contentTypeVersion="11" ma:contentTypeDescription="Create a new document." ma:contentTypeScope="" ma:versionID="37dac79fca85f54d72cb69903c1c5596">
  <xsd:schema xmlns:xsd="http://www.w3.org/2001/XMLSchema" xmlns:xs="http://www.w3.org/2001/XMLSchema" xmlns:p="http://schemas.microsoft.com/office/2006/metadata/properties" xmlns:ns2="62dc8d3a-4265-423e-88e4-c330826fd5a8" xmlns:ns3="46f6adf5-eaad-4dbb-91ac-274e33425322" targetNamespace="http://schemas.microsoft.com/office/2006/metadata/properties" ma:root="true" ma:fieldsID="ba35c8e110e10cef6d1bffdb8b49544a" ns2:_="" ns3:_="">
    <xsd:import namespace="62dc8d3a-4265-423e-88e4-c330826fd5a8"/>
    <xsd:import namespace="46f6adf5-eaad-4dbb-91ac-274e334253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dc8d3a-4265-423e-88e4-c330826fd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f6adf5-eaad-4dbb-91ac-274e3342532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0E5DD19-53CA-4759-8263-5958EF8713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E0E4545-BAD6-469B-9218-C04FA07708F4}">
  <ds:schemaRefs>
    <ds:schemaRef ds:uri="46f6adf5-eaad-4dbb-91ac-274e33425322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62dc8d3a-4265-423e-88e4-c330826fd5a8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5817324-BD96-4D22-ADD4-1448108A8B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dc8d3a-4265-423e-88e4-c330826fd5a8"/>
    <ds:schemaRef ds:uri="46f6adf5-eaad-4dbb-91ac-274e334253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28</vt:i4>
      </vt:variant>
      <vt:variant>
        <vt:lpstr>Pomenované rozsahy</vt:lpstr>
      </vt:variant>
      <vt:variant>
        <vt:i4>8</vt:i4>
      </vt:variant>
    </vt:vector>
  </HeadingPairs>
  <TitlesOfParts>
    <vt:vector size="36" baseType="lpstr">
      <vt:lpstr>titulná strana</vt:lpstr>
      <vt:lpstr>zoznam tabuliek</vt:lpstr>
      <vt:lpstr>T1 počet študentov</vt:lpstr>
      <vt:lpstr>T1a vývoj počtu študentov</vt:lpstr>
      <vt:lpstr>T2 počet absolventov</vt:lpstr>
      <vt:lpstr>T3a - I.stupeň prijatia</vt:lpstr>
      <vt:lpstr>T3B - II. stupeň prijatia</vt:lpstr>
      <vt:lpstr>T3C - III stupeň prijatia</vt:lpstr>
      <vt:lpstr>T4 štruktúra platiacich</vt:lpstr>
      <vt:lpstr>T5 - úspešnosť štúdia</vt:lpstr>
      <vt:lpstr>T6 mobility študenti</vt:lpstr>
      <vt:lpstr>T7 profesori</vt:lpstr>
      <vt:lpstr>T8 docenti</vt:lpstr>
      <vt:lpstr>T9 výberové konania</vt:lpstr>
      <vt:lpstr>T10 kvalif. štruktúra učiteľov</vt:lpstr>
      <vt:lpstr>T11 mobility zam</vt:lpstr>
      <vt:lpstr>T12 záverečné práce</vt:lpstr>
      <vt:lpstr>T13 publ činnosť</vt:lpstr>
      <vt:lpstr>T14 umel.cinnosť</vt:lpstr>
      <vt:lpstr>T15 štud.program - ŠP</vt:lpstr>
      <vt:lpstr>T16 odňaté ŠP</vt:lpstr>
      <vt:lpstr>17 HI konania</vt:lpstr>
      <vt:lpstr>18 HI odňatie </vt:lpstr>
      <vt:lpstr>T19 Výskumné projekty</vt:lpstr>
      <vt:lpstr>T20 Ostatné (nevýsk.) projekty</vt:lpstr>
      <vt:lpstr>T21 umelecká činnosť</vt:lpstr>
      <vt:lpstr>T22 odoberanie titulov</vt:lpstr>
      <vt:lpstr>skratky</vt:lpstr>
      <vt:lpstr>'17 HI konania'!Oblasť_tlače</vt:lpstr>
      <vt:lpstr>'18 HI odňatie '!Oblasť_tlače</vt:lpstr>
      <vt:lpstr>'T12 záverečné práce'!Oblasť_tlače</vt:lpstr>
      <vt:lpstr>'T20 Ostatné (nevýsk.) projekty'!Oblasť_tlače</vt:lpstr>
      <vt:lpstr>'T22 odoberanie titulov'!Oblasť_tlače</vt:lpstr>
      <vt:lpstr>'T3a - I.stupeň prijatia'!Oblasť_tlače</vt:lpstr>
      <vt:lpstr>'T3C - III stupeň prijatia'!Oblasť_tlače</vt:lpstr>
      <vt:lpstr>'T9 výberové konania'!Oblasť_tlače</vt:lpstr>
    </vt:vector>
  </TitlesOfParts>
  <Manager/>
  <Company>MŠSR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Jozef Jurkovič</dc:creator>
  <cp:keywords/>
  <dc:description/>
  <cp:lastModifiedBy>Používateľ systému Windows</cp:lastModifiedBy>
  <cp:revision/>
  <cp:lastPrinted>2024-05-13T11:08:01Z</cp:lastPrinted>
  <dcterms:created xsi:type="dcterms:W3CDTF">2010-01-11T10:19:31Z</dcterms:created>
  <dcterms:modified xsi:type="dcterms:W3CDTF">2024-05-13T11:08:39Z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0x010100DBDE53FDDBD7F542805C64E693AD18E5</vt:lpwstr>
  </property>
</Properties>
</file>