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ATA\Pracovná plocha\"/>
    </mc:Choice>
  </mc:AlternateContent>
  <xr:revisionPtr revIDLastSave="0" documentId="13_ncr:1_{2512782F-3A7D-4053-BCA5-41FE721729E0}" xr6:coauthVersionLast="47" xr6:coauthVersionMax="47" xr10:uidLastSave="{00000000-0000-0000-0000-000000000000}"/>
  <bookViews>
    <workbookView xWindow="1515" yWindow="930" windowWidth="21600" windowHeight="11295" tabRatio="1000" firstSheet="8" activeTab="14" xr2:uid="{00000000-000D-0000-FFFF-FFFF00000000}"/>
  </bookViews>
  <sheets>
    <sheet name="titulná strana" sheetId="37" r:id="rId1"/>
    <sheet name="zoznam tabuliek" sheetId="38" r:id="rId2"/>
    <sheet name="T1 počet študentov" sheetId="4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45" r:id="rId15"/>
    <sheet name="T11 mobility zam" sheetId="16" r:id="rId16"/>
    <sheet name="T12 záverečné práce" sheetId="18" r:id="rId17"/>
    <sheet name="T13 publ činnosť" sheetId="40" r:id="rId18"/>
    <sheet name="T14 umel.cinnosť" sheetId="39" r:id="rId19"/>
    <sheet name="T15 štud.program - ŠP " sheetId="43" r:id="rId20"/>
    <sheet name="T16 odňaté ŠP" sheetId="27" r:id="rId21"/>
    <sheet name="17 HI konania" sheetId="30" r:id="rId22"/>
    <sheet name="18 HI odňatie " sheetId="31" r:id="rId23"/>
    <sheet name="T19 Výskumné projekty" sheetId="34" r:id="rId24"/>
    <sheet name="T20 Ostatné (nevýsk.) projekty" sheetId="35" r:id="rId25"/>
    <sheet name="T21 umelecká činnosť" sheetId="44" r:id="rId26"/>
    <sheet name="T22 odoberanie titulov" sheetId="42" r:id="rId27"/>
    <sheet name="skratky" sheetId="29" r:id="rId28"/>
  </sheets>
  <definedNames>
    <definedName name="_xlnm.Print_Area" localSheetId="21">'17 HI konania'!$A$1:$B$15</definedName>
    <definedName name="_xlnm.Print_Area" localSheetId="22">'18 HI odňatie '!$A$1:$C$8</definedName>
    <definedName name="_xlnm.Print_Area" localSheetId="16">'T12 záverečné práce'!$A$1:$K$8</definedName>
    <definedName name="_xlnm.Print_Area" localSheetId="24">'T20 Ostatné (nevýsk.) projekty'!$A$1:$L$39</definedName>
    <definedName name="_xlnm.Print_Area" localSheetId="26">'T22 odoberanie titulov'!$A$1:$Q$11</definedName>
    <definedName name="_xlnm.Print_Area" localSheetId="5">'T3a - I.stupeň prijatia'!$A$1:$J$61</definedName>
    <definedName name="_xlnm.Print_Area" localSheetId="7">'T3C - III stupeň prijatia'!$A$1:$J$48</definedName>
    <definedName name="_xlnm.Print_Area" localSheetId="13">'T9 výberové konania'!$A$1:$I$21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45" l="1"/>
  <c r="H4" i="45"/>
  <c r="B5" i="45"/>
  <c r="H5" i="45"/>
  <c r="B6" i="45"/>
  <c r="H6" i="45"/>
  <c r="B7" i="45"/>
  <c r="H7" i="45"/>
  <c r="B8" i="45"/>
  <c r="H8" i="45"/>
  <c r="C9" i="45"/>
  <c r="D9" i="45"/>
  <c r="E9" i="45"/>
  <c r="B9" i="45" s="1"/>
  <c r="F9" i="45"/>
  <c r="G9" i="45"/>
  <c r="G10" i="45" s="1"/>
  <c r="G14" i="45" s="1"/>
  <c r="I9" i="45"/>
  <c r="J9" i="45"/>
  <c r="J10" i="45" s="1"/>
  <c r="J14" i="45" s="1"/>
  <c r="K9" i="45"/>
  <c r="H9" i="45" s="1"/>
  <c r="L9" i="45"/>
  <c r="M9" i="45"/>
  <c r="M10" i="45" s="1"/>
  <c r="M14" i="45" s="1"/>
  <c r="C13" i="45"/>
  <c r="F13" i="45"/>
  <c r="I13" i="45"/>
  <c r="L13" i="45"/>
  <c r="B14" i="45"/>
  <c r="B13" i="45" l="1"/>
  <c r="C10" i="45"/>
  <c r="C14" i="45" s="1"/>
  <c r="F10" i="45"/>
  <c r="F14" i="45" s="1"/>
  <c r="H13" i="45"/>
  <c r="I10" i="45"/>
  <c r="I14" i="45" s="1"/>
  <c r="H10" i="45"/>
  <c r="H14" i="45" s="1"/>
  <c r="L10" i="45"/>
  <c r="L14" i="45" s="1"/>
  <c r="D10" i="45"/>
  <c r="D14" i="45" s="1"/>
  <c r="K13" i="45"/>
  <c r="E13" i="45"/>
  <c r="K10" i="45"/>
  <c r="K14" i="45" s="1"/>
  <c r="E10" i="45"/>
  <c r="E14" i="45" s="1"/>
  <c r="J13" i="45"/>
  <c r="D13" i="45"/>
  <c r="M13" i="45"/>
  <c r="G13" i="45"/>
  <c r="B21" i="19"/>
  <c r="C12" i="19"/>
  <c r="B12" i="19"/>
  <c r="I6" i="19"/>
  <c r="H6" i="19"/>
  <c r="G6" i="19"/>
  <c r="F6" i="19"/>
  <c r="B6" i="19"/>
  <c r="E6" i="19" s="1"/>
  <c r="D6" i="19" l="1"/>
  <c r="C6" i="19"/>
  <c r="J39" i="35" l="1"/>
  <c r="J128" i="34"/>
  <c r="E21" i="39"/>
  <c r="D21" i="39"/>
  <c r="C21" i="39"/>
  <c r="B21" i="39"/>
  <c r="E10" i="39"/>
  <c r="D10" i="39"/>
  <c r="C10" i="39"/>
  <c r="B10" i="39"/>
  <c r="P21" i="40"/>
  <c r="O21" i="40"/>
  <c r="N21" i="40"/>
  <c r="M21" i="40"/>
  <c r="L21" i="40"/>
  <c r="K21" i="40"/>
  <c r="J21" i="40"/>
  <c r="I21" i="40"/>
  <c r="H21" i="40"/>
  <c r="G21" i="40"/>
  <c r="F21" i="40"/>
  <c r="E21" i="40"/>
  <c r="D21" i="40"/>
  <c r="C21" i="40"/>
  <c r="B21" i="40"/>
  <c r="Q20" i="40"/>
  <c r="Q19" i="40"/>
  <c r="Q18" i="40"/>
  <c r="Q17" i="40"/>
  <c r="Q16" i="40"/>
  <c r="Q15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10" i="40"/>
  <c r="B10" i="40"/>
  <c r="Q9" i="40"/>
  <c r="Q8" i="40"/>
  <c r="Q7" i="40"/>
  <c r="Q6" i="40"/>
  <c r="Q5" i="40"/>
  <c r="Q4" i="40"/>
  <c r="Q21" i="40" l="1"/>
  <c r="Q10" i="40"/>
  <c r="F24" i="16"/>
  <c r="F25" i="16" s="1"/>
  <c r="K22" i="16"/>
  <c r="J22" i="16"/>
  <c r="I22" i="16"/>
  <c r="H22" i="16"/>
  <c r="G22" i="16"/>
  <c r="G24" i="16" s="1"/>
  <c r="G25" i="16" s="1"/>
  <c r="F22" i="16"/>
  <c r="E22" i="16"/>
  <c r="D22" i="16"/>
  <c r="C22" i="16"/>
  <c r="B22" i="16"/>
  <c r="K11" i="16"/>
  <c r="K24" i="16" s="1"/>
  <c r="K25" i="16" s="1"/>
  <c r="J11" i="16"/>
  <c r="I11" i="16"/>
  <c r="I24" i="16" s="1"/>
  <c r="I25" i="16" s="1"/>
  <c r="H11" i="16"/>
  <c r="G11" i="16"/>
  <c r="F11" i="16"/>
  <c r="E11" i="16"/>
  <c r="E24" i="16" s="1"/>
  <c r="E25" i="16" s="1"/>
  <c r="D11" i="16"/>
  <c r="C11" i="16"/>
  <c r="C24" i="16" s="1"/>
  <c r="C25" i="16" s="1"/>
  <c r="B11" i="16"/>
  <c r="B24" i="16" s="1"/>
  <c r="B25" i="16" s="1"/>
  <c r="K20" i="15"/>
  <c r="J20" i="15"/>
  <c r="I20" i="15"/>
  <c r="H20" i="15"/>
  <c r="G20" i="15"/>
  <c r="F20" i="15"/>
  <c r="E20" i="15"/>
  <c r="D20" i="15"/>
  <c r="C20" i="15"/>
  <c r="B20" i="15"/>
  <c r="K10" i="15"/>
  <c r="K22" i="15" s="1"/>
  <c r="J10" i="15"/>
  <c r="J22" i="15" s="1"/>
  <c r="I10" i="15"/>
  <c r="H10" i="15"/>
  <c r="G10" i="15"/>
  <c r="G22" i="15" s="1"/>
  <c r="G23" i="15" s="1"/>
  <c r="F10" i="15"/>
  <c r="E10" i="15"/>
  <c r="D10" i="15"/>
  <c r="D22" i="15" s="1"/>
  <c r="C10" i="15"/>
  <c r="B10" i="15"/>
  <c r="B22" i="15" s="1"/>
  <c r="F22" i="15" l="1"/>
  <c r="D24" i="16"/>
  <c r="D25" i="16" s="1"/>
  <c r="J24" i="16"/>
  <c r="J25" i="16" s="1"/>
  <c r="H24" i="16"/>
  <c r="H25" i="16" s="1"/>
  <c r="C22" i="15"/>
  <c r="C23" i="15" s="1"/>
  <c r="I22" i="15"/>
  <c r="I23" i="15" s="1"/>
  <c r="E22" i="15"/>
  <c r="H22" i="15"/>
  <c r="K23" i="15"/>
  <c r="B23" i="15"/>
  <c r="J23" i="15"/>
  <c r="H23" i="15"/>
  <c r="D23" i="15"/>
  <c r="E23" i="15"/>
  <c r="F23" i="15"/>
  <c r="K4" i="41" l="1"/>
  <c r="L4" i="41"/>
  <c r="K5" i="41"/>
  <c r="L5" i="41"/>
  <c r="K6" i="41"/>
  <c r="L6" i="41"/>
  <c r="K7" i="41"/>
  <c r="L7" i="41"/>
  <c r="K8" i="41"/>
  <c r="L8" i="41"/>
  <c r="K9" i="41"/>
  <c r="L9" i="41"/>
  <c r="K10" i="41"/>
  <c r="L10" i="41"/>
  <c r="K11" i="41"/>
  <c r="L11" i="41"/>
  <c r="K12" i="41"/>
  <c r="L12" i="41"/>
  <c r="K13" i="41"/>
  <c r="L13" i="41"/>
  <c r="K14" i="41"/>
  <c r="L14" i="41"/>
  <c r="K15" i="41"/>
  <c r="L15" i="41"/>
  <c r="K16" i="41"/>
  <c r="L16" i="41"/>
  <c r="K17" i="41"/>
  <c r="L17" i="41"/>
  <c r="K18" i="41"/>
  <c r="L18" i="41"/>
  <c r="K19" i="41"/>
  <c r="L19" i="41"/>
  <c r="K20" i="41"/>
  <c r="L20" i="41"/>
  <c r="K21" i="41"/>
  <c r="L21" i="41"/>
  <c r="K22" i="41"/>
  <c r="L22" i="41"/>
  <c r="K23" i="41"/>
  <c r="L23" i="41"/>
  <c r="K24" i="41"/>
  <c r="K25" i="41"/>
  <c r="K26" i="41"/>
  <c r="C27" i="41"/>
  <c r="K27" i="41" s="1"/>
  <c r="F15" i="3" l="1"/>
  <c r="F14" i="3"/>
  <c r="F13" i="3"/>
  <c r="F12" i="3"/>
  <c r="F8" i="3"/>
  <c r="F16" i="3" l="1"/>
  <c r="C7" i="18" l="1"/>
  <c r="D7" i="18"/>
  <c r="E7" i="18"/>
  <c r="I37" i="5" l="1"/>
  <c r="I41" i="4"/>
  <c r="H41" i="4"/>
  <c r="G41" i="4"/>
  <c r="F41" i="4"/>
  <c r="G18" i="7"/>
  <c r="F18" i="7"/>
  <c r="E18" i="7"/>
  <c r="D18" i="7"/>
  <c r="C18" i="7"/>
  <c r="B18" i="7"/>
  <c r="G17" i="7"/>
  <c r="F17" i="7"/>
  <c r="E17" i="7"/>
  <c r="D17" i="7"/>
  <c r="C17" i="7"/>
  <c r="B17" i="7"/>
  <c r="B16" i="7"/>
  <c r="C16" i="7"/>
  <c r="D16" i="7"/>
  <c r="E16" i="7"/>
  <c r="F16" i="7"/>
  <c r="G16" i="7"/>
  <c r="B19" i="7" l="1"/>
  <c r="G19" i="7"/>
  <c r="F7" i="18" l="1"/>
  <c r="H7" i="18"/>
  <c r="K7" i="18"/>
  <c r="B7" i="18"/>
  <c r="F45" i="6"/>
  <c r="G45" i="6"/>
  <c r="H45" i="6"/>
  <c r="I45" i="6"/>
  <c r="F46" i="6"/>
  <c r="G46" i="6"/>
  <c r="H46" i="6"/>
  <c r="I46" i="6"/>
  <c r="I44" i="6"/>
  <c r="H44" i="6"/>
  <c r="G44" i="6"/>
  <c r="F44" i="6"/>
  <c r="F31" i="6"/>
  <c r="G31" i="6"/>
  <c r="H31" i="6"/>
  <c r="I31" i="6"/>
  <c r="F32" i="6"/>
  <c r="G32" i="6"/>
  <c r="H32" i="6"/>
  <c r="I32" i="6"/>
  <c r="F33" i="6"/>
  <c r="G33" i="6"/>
  <c r="H33" i="6"/>
  <c r="I33" i="6"/>
  <c r="F34" i="6"/>
  <c r="G34" i="6"/>
  <c r="H34" i="6"/>
  <c r="I34" i="6"/>
  <c r="F35" i="6"/>
  <c r="G35" i="6"/>
  <c r="H35" i="6"/>
  <c r="I35" i="6"/>
  <c r="F36" i="6"/>
  <c r="G36" i="6"/>
  <c r="H36" i="6"/>
  <c r="I36" i="6"/>
  <c r="F37" i="6"/>
  <c r="G37" i="6"/>
  <c r="H37" i="6"/>
  <c r="I37" i="6"/>
  <c r="F38" i="6"/>
  <c r="G38" i="6"/>
  <c r="H38" i="6"/>
  <c r="I38" i="6"/>
  <c r="F39" i="6"/>
  <c r="G39" i="6"/>
  <c r="H39" i="6"/>
  <c r="I39" i="6"/>
  <c r="F30" i="6"/>
  <c r="B47" i="6"/>
  <c r="C47" i="6"/>
  <c r="D47" i="6"/>
  <c r="E47" i="6"/>
  <c r="C40" i="6"/>
  <c r="D40" i="6"/>
  <c r="E40" i="6"/>
  <c r="B40" i="6"/>
  <c r="C27" i="6"/>
  <c r="D27" i="6"/>
  <c r="E27" i="6"/>
  <c r="F27" i="6"/>
  <c r="B27" i="6"/>
  <c r="C16" i="6"/>
  <c r="D16" i="6"/>
  <c r="E16" i="6"/>
  <c r="F16" i="6"/>
  <c r="B16" i="6"/>
  <c r="G20" i="6"/>
  <c r="H20" i="6"/>
  <c r="I20" i="6"/>
  <c r="J20" i="6"/>
  <c r="G21" i="6"/>
  <c r="H21" i="6"/>
  <c r="I21" i="6"/>
  <c r="J21" i="6"/>
  <c r="G22" i="6"/>
  <c r="H22" i="6"/>
  <c r="I22" i="6"/>
  <c r="J22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I30" i="6"/>
  <c r="H30" i="6"/>
  <c r="G30" i="6"/>
  <c r="J19" i="6"/>
  <c r="I19" i="6"/>
  <c r="H19" i="6"/>
  <c r="G19" i="6"/>
  <c r="J4" i="6"/>
  <c r="I4" i="6"/>
  <c r="H4" i="6"/>
  <c r="G4" i="6"/>
  <c r="F59" i="5"/>
  <c r="G59" i="5"/>
  <c r="H59" i="5"/>
  <c r="I59" i="5"/>
  <c r="F60" i="5"/>
  <c r="G60" i="5"/>
  <c r="H60" i="5"/>
  <c r="I60" i="5"/>
  <c r="F61" i="5"/>
  <c r="G61" i="5"/>
  <c r="H61" i="5"/>
  <c r="I61" i="5"/>
  <c r="F62" i="5"/>
  <c r="G62" i="5"/>
  <c r="H62" i="5"/>
  <c r="I62" i="5"/>
  <c r="F63" i="5"/>
  <c r="G63" i="5"/>
  <c r="H63" i="5"/>
  <c r="I63" i="5"/>
  <c r="F64" i="5"/>
  <c r="G64" i="5"/>
  <c r="H64" i="5"/>
  <c r="I64" i="5"/>
  <c r="F65" i="5"/>
  <c r="G65" i="5"/>
  <c r="H65" i="5"/>
  <c r="I65" i="5"/>
  <c r="F66" i="5"/>
  <c r="G66" i="5"/>
  <c r="H66" i="5"/>
  <c r="I66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G58" i="5"/>
  <c r="H58" i="5"/>
  <c r="I58" i="5"/>
  <c r="F58" i="5"/>
  <c r="F48" i="5"/>
  <c r="G48" i="5"/>
  <c r="H48" i="5"/>
  <c r="I48" i="5"/>
  <c r="F49" i="5"/>
  <c r="G49" i="5"/>
  <c r="H49" i="5"/>
  <c r="I49" i="5"/>
  <c r="F50" i="5"/>
  <c r="G50" i="5"/>
  <c r="H50" i="5"/>
  <c r="I50" i="5"/>
  <c r="F51" i="5"/>
  <c r="G51" i="5"/>
  <c r="H51" i="5"/>
  <c r="I51" i="5"/>
  <c r="F52" i="5"/>
  <c r="G52" i="5"/>
  <c r="H52" i="5"/>
  <c r="I52" i="5"/>
  <c r="F53" i="5"/>
  <c r="G53" i="5"/>
  <c r="H53" i="5"/>
  <c r="I53" i="5"/>
  <c r="F38" i="5"/>
  <c r="G38" i="5"/>
  <c r="H38" i="5"/>
  <c r="I38" i="5"/>
  <c r="F39" i="5"/>
  <c r="G39" i="5"/>
  <c r="H39" i="5"/>
  <c r="I39" i="5"/>
  <c r="F40" i="5"/>
  <c r="G40" i="5"/>
  <c r="H40" i="5"/>
  <c r="I40" i="5"/>
  <c r="F41" i="5"/>
  <c r="G41" i="5"/>
  <c r="H41" i="5"/>
  <c r="I41" i="5"/>
  <c r="F42" i="5"/>
  <c r="G42" i="5"/>
  <c r="H42" i="5"/>
  <c r="I42" i="5"/>
  <c r="F43" i="5"/>
  <c r="G43" i="5"/>
  <c r="H43" i="5"/>
  <c r="I43" i="5"/>
  <c r="F44" i="5"/>
  <c r="G44" i="5"/>
  <c r="H44" i="5"/>
  <c r="I44" i="5"/>
  <c r="F45" i="5"/>
  <c r="G45" i="5"/>
  <c r="H45" i="5"/>
  <c r="I45" i="5"/>
  <c r="F46" i="5"/>
  <c r="G46" i="5"/>
  <c r="H46" i="5"/>
  <c r="I46" i="5"/>
  <c r="F47" i="5"/>
  <c r="G47" i="5"/>
  <c r="H47" i="5"/>
  <c r="I47" i="5"/>
  <c r="H37" i="5"/>
  <c r="G37" i="5"/>
  <c r="F37" i="5"/>
  <c r="C71" i="5"/>
  <c r="D71" i="5"/>
  <c r="E71" i="5"/>
  <c r="C54" i="5"/>
  <c r="D54" i="5"/>
  <c r="E54" i="5"/>
  <c r="C33" i="5"/>
  <c r="D33" i="5"/>
  <c r="E33" i="5"/>
  <c r="F33" i="5"/>
  <c r="B71" i="5"/>
  <c r="B54" i="5"/>
  <c r="B33" i="5"/>
  <c r="G26" i="5"/>
  <c r="H26" i="5"/>
  <c r="I26" i="5"/>
  <c r="J26" i="5"/>
  <c r="G27" i="5"/>
  <c r="H27" i="5"/>
  <c r="I27" i="5"/>
  <c r="J27" i="5"/>
  <c r="G28" i="5"/>
  <c r="H28" i="5"/>
  <c r="I28" i="5"/>
  <c r="J28" i="5"/>
  <c r="G29" i="5"/>
  <c r="H29" i="5"/>
  <c r="I29" i="5"/>
  <c r="J29" i="5"/>
  <c r="G30" i="5"/>
  <c r="H30" i="5"/>
  <c r="I30" i="5"/>
  <c r="J30" i="5"/>
  <c r="G31" i="5"/>
  <c r="H31" i="5"/>
  <c r="I31" i="5"/>
  <c r="J31" i="5"/>
  <c r="G32" i="5"/>
  <c r="H32" i="5"/>
  <c r="I32" i="5"/>
  <c r="J32" i="5"/>
  <c r="J25" i="5"/>
  <c r="I25" i="5"/>
  <c r="H25" i="5"/>
  <c r="G25" i="5"/>
  <c r="C21" i="5"/>
  <c r="D21" i="5"/>
  <c r="E21" i="5"/>
  <c r="F21" i="5"/>
  <c r="B21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J4" i="5"/>
  <c r="I4" i="5"/>
  <c r="H4" i="5"/>
  <c r="G4" i="5"/>
  <c r="F52" i="4"/>
  <c r="G52" i="4"/>
  <c r="H52" i="4"/>
  <c r="I52" i="4"/>
  <c r="F53" i="4"/>
  <c r="G53" i="4"/>
  <c r="H53" i="4"/>
  <c r="I53" i="4"/>
  <c r="F54" i="4"/>
  <c r="G54" i="4"/>
  <c r="H54" i="4"/>
  <c r="I54" i="4"/>
  <c r="F55" i="4"/>
  <c r="G55" i="4"/>
  <c r="H55" i="4"/>
  <c r="I55" i="4"/>
  <c r="F56" i="4"/>
  <c r="G56" i="4"/>
  <c r="H56" i="4"/>
  <c r="I56" i="4"/>
  <c r="F57" i="4"/>
  <c r="G57" i="4"/>
  <c r="H57" i="4"/>
  <c r="I57" i="4"/>
  <c r="F58" i="4"/>
  <c r="G58" i="4"/>
  <c r="H58" i="4"/>
  <c r="I58" i="4"/>
  <c r="F59" i="4"/>
  <c r="G59" i="4"/>
  <c r="H59" i="4"/>
  <c r="I59" i="4"/>
  <c r="F42" i="4"/>
  <c r="G42" i="4"/>
  <c r="H42" i="4"/>
  <c r="I42" i="4"/>
  <c r="F43" i="4"/>
  <c r="G43" i="4"/>
  <c r="H43" i="4"/>
  <c r="I43" i="4"/>
  <c r="F44" i="4"/>
  <c r="G44" i="4"/>
  <c r="H44" i="4"/>
  <c r="I44" i="4"/>
  <c r="F45" i="4"/>
  <c r="G45" i="4"/>
  <c r="H45" i="4"/>
  <c r="I45" i="4"/>
  <c r="F46" i="4"/>
  <c r="G46" i="4"/>
  <c r="H46" i="4"/>
  <c r="I46" i="4"/>
  <c r="F47" i="4"/>
  <c r="G47" i="4"/>
  <c r="H47" i="4"/>
  <c r="I47" i="4"/>
  <c r="F48" i="4"/>
  <c r="G48" i="4"/>
  <c r="H48" i="4"/>
  <c r="I48" i="4"/>
  <c r="F49" i="4"/>
  <c r="G49" i="4"/>
  <c r="H49" i="4"/>
  <c r="I49" i="4"/>
  <c r="F50" i="4"/>
  <c r="G50" i="4"/>
  <c r="H50" i="4"/>
  <c r="I50" i="4"/>
  <c r="F51" i="4"/>
  <c r="G51" i="4"/>
  <c r="H51" i="4"/>
  <c r="I51" i="4"/>
  <c r="C60" i="4"/>
  <c r="D60" i="4"/>
  <c r="E60" i="4"/>
  <c r="B60" i="4"/>
  <c r="C37" i="4"/>
  <c r="D37" i="4"/>
  <c r="E37" i="4"/>
  <c r="H37" i="4" s="1"/>
  <c r="F37" i="4"/>
  <c r="B37" i="4"/>
  <c r="G28" i="4"/>
  <c r="H28" i="4"/>
  <c r="I28" i="4"/>
  <c r="J28" i="4"/>
  <c r="G29" i="4"/>
  <c r="H29" i="4"/>
  <c r="I29" i="4"/>
  <c r="J29" i="4"/>
  <c r="G30" i="4"/>
  <c r="H30" i="4"/>
  <c r="I30" i="4"/>
  <c r="J30" i="4"/>
  <c r="G31" i="4"/>
  <c r="H31" i="4"/>
  <c r="I31" i="4"/>
  <c r="J31" i="4"/>
  <c r="G32" i="4"/>
  <c r="H32" i="4"/>
  <c r="I32" i="4"/>
  <c r="J32" i="4"/>
  <c r="G33" i="4"/>
  <c r="H33" i="4"/>
  <c r="I33" i="4"/>
  <c r="J33" i="4"/>
  <c r="G34" i="4"/>
  <c r="H34" i="4"/>
  <c r="I34" i="4"/>
  <c r="J34" i="4"/>
  <c r="G35" i="4"/>
  <c r="H35" i="4"/>
  <c r="I35" i="4"/>
  <c r="J35" i="4"/>
  <c r="G36" i="4"/>
  <c r="H36" i="4"/>
  <c r="I36" i="4"/>
  <c r="J36" i="4"/>
  <c r="H27" i="4"/>
  <c r="G27" i="4"/>
  <c r="J27" i="4"/>
  <c r="I27" i="4"/>
  <c r="C23" i="4"/>
  <c r="D23" i="4"/>
  <c r="E23" i="4"/>
  <c r="F23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J4" i="4"/>
  <c r="I4" i="4"/>
  <c r="H4" i="4"/>
  <c r="G4" i="4"/>
  <c r="C19" i="7"/>
  <c r="D19" i="7"/>
  <c r="E19" i="7"/>
  <c r="F19" i="7"/>
  <c r="I16" i="6" l="1"/>
  <c r="G27" i="6"/>
  <c r="H27" i="6"/>
  <c r="J16" i="6"/>
  <c r="H16" i="6"/>
  <c r="G16" i="6"/>
  <c r="H23" i="4"/>
  <c r="G21" i="5"/>
  <c r="J37" i="4"/>
  <c r="I37" i="4"/>
  <c r="I27" i="6"/>
  <c r="G33" i="5"/>
  <c r="G37" i="4"/>
  <c r="H33" i="5"/>
  <c r="I21" i="5"/>
  <c r="I33" i="5"/>
  <c r="I60" i="4"/>
  <c r="G60" i="4"/>
  <c r="I23" i="4"/>
  <c r="F60" i="4"/>
  <c r="H60" i="4"/>
  <c r="F71" i="5"/>
  <c r="H54" i="5"/>
  <c r="I71" i="5"/>
  <c r="G71" i="5"/>
  <c r="H21" i="5"/>
  <c r="F54" i="5"/>
  <c r="I54" i="5"/>
  <c r="G54" i="5"/>
  <c r="H71" i="5"/>
  <c r="F40" i="6"/>
  <c r="H40" i="6"/>
  <c r="I47" i="6"/>
  <c r="G47" i="6"/>
  <c r="I40" i="6"/>
  <c r="G40" i="6"/>
  <c r="H47" i="6"/>
  <c r="F47" i="6"/>
  <c r="J21" i="5"/>
  <c r="J27" i="6"/>
  <c r="J33" i="5"/>
  <c r="K15" i="3"/>
  <c r="J15" i="3"/>
  <c r="I15" i="3"/>
  <c r="H15" i="3"/>
  <c r="G15" i="3"/>
  <c r="E15" i="3"/>
  <c r="D15" i="3"/>
  <c r="C15" i="3"/>
  <c r="K14" i="3"/>
  <c r="J14" i="3"/>
  <c r="I14" i="3"/>
  <c r="H14" i="3"/>
  <c r="G14" i="3"/>
  <c r="E14" i="3"/>
  <c r="D14" i="3"/>
  <c r="C14" i="3"/>
  <c r="K13" i="3"/>
  <c r="J13" i="3"/>
  <c r="I13" i="3"/>
  <c r="H13" i="3"/>
  <c r="G13" i="3"/>
  <c r="E13" i="3"/>
  <c r="D13" i="3"/>
  <c r="C13" i="3"/>
  <c r="K12" i="3"/>
  <c r="J12" i="3"/>
  <c r="I12" i="3"/>
  <c r="H12" i="3"/>
  <c r="G12" i="3"/>
  <c r="E12" i="3"/>
  <c r="D12" i="3"/>
  <c r="C12" i="3"/>
  <c r="K8" i="3"/>
  <c r="J8" i="3"/>
  <c r="I8" i="3"/>
  <c r="H8" i="3"/>
  <c r="G8" i="3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23" i="4"/>
  <c r="G5" i="4"/>
  <c r="H16" i="3" l="1"/>
  <c r="K16" i="3"/>
  <c r="I16" i="3"/>
  <c r="G16" i="3"/>
  <c r="C16" i="3"/>
  <c r="E16" i="3"/>
  <c r="D16" i="3"/>
  <c r="J16" i="3"/>
  <c r="G23" i="4"/>
  <c r="J2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 Jurkovič</author>
  </authors>
  <commentList>
    <comment ref="E6" authorId="0" shapeId="0" xr:uid="{00000000-0006-0000-0D00-000001000000}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<sst xmlns="http://schemas.openxmlformats.org/spreadsheetml/2006/main" count="4528" uniqueCount="1346">
  <si>
    <t>Vysoká škola:</t>
  </si>
  <si>
    <t>Zoznam tabuliek</t>
  </si>
  <si>
    <t>Tabuľka č. 1:</t>
  </si>
  <si>
    <t>Tabuľka č. 1a:</t>
  </si>
  <si>
    <t>Vývoj počtu študentov (stav k 31. 10. daného roka)</t>
  </si>
  <si>
    <t>Tabuľka č. 2</t>
  </si>
  <si>
    <t>Tabuľka č.3a:</t>
  </si>
  <si>
    <t>Tabuľka č.3b:</t>
  </si>
  <si>
    <t>Tabuľka č.3c:</t>
  </si>
  <si>
    <t>Tabuľka č. 4:</t>
  </si>
  <si>
    <t>Tabuľka č. 5:</t>
  </si>
  <si>
    <t>Tabuľka č. 6:</t>
  </si>
  <si>
    <t>Tabuľka č. 7:</t>
  </si>
  <si>
    <t>Tabuľka č. 8:</t>
  </si>
  <si>
    <t>Tabuľka č. 9:</t>
  </si>
  <si>
    <t>Tabuľka č. 10:</t>
  </si>
  <si>
    <t>Kvalifikačná štruktúra vysokoškolských učiteľov</t>
  </si>
  <si>
    <t>Tabuľka č. 11:</t>
  </si>
  <si>
    <t>Tabuľka č. 12:</t>
  </si>
  <si>
    <t>Tabuľka č. 13:</t>
  </si>
  <si>
    <t>Tabuľka č. 14:</t>
  </si>
  <si>
    <t>Tabuľka č. 15:</t>
  </si>
  <si>
    <t>Tabuľka č. 16:</t>
  </si>
  <si>
    <t>Tabuľka č. 17:</t>
  </si>
  <si>
    <t>Tabuľka č. 18:</t>
  </si>
  <si>
    <t>Tabuľka č. 19:</t>
  </si>
  <si>
    <t>Tabuľka č. 20:</t>
  </si>
  <si>
    <t>Tabuľka č. 21:</t>
  </si>
  <si>
    <t>Vysoká škola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</si>
  <si>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</si>
  <si>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</si>
  <si>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</si>
  <si>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</si>
  <si>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</si>
  <si>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</si>
  <si>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</si>
  <si>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</si>
  <si>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spolu podľa stupňov</t>
  </si>
  <si>
    <t xml:space="preserve">spolu vysoká škola </t>
  </si>
  <si>
    <t>1+2 - študijné programy podľa § 53 ods. 3 zákona</t>
  </si>
  <si>
    <t>Tabuľka č. 1a: Vývoj počtu študentov (stav k 31.10. daného roka)</t>
  </si>
  <si>
    <t>Stupeň</t>
  </si>
  <si>
    <t>V dennej aj v externej forme spolu</t>
  </si>
  <si>
    <t>Rok</t>
  </si>
  <si>
    <t>Stupeň štúdia</t>
  </si>
  <si>
    <t>Spolu podľa stupňov</t>
  </si>
  <si>
    <t xml:space="preserve">Spolu vysoká škola 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</si>
  <si>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</si>
  <si>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</si>
  <si>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</si>
  <si>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</si>
  <si>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</si>
  <si>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</si>
  <si>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</si>
  <si>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</si>
  <si>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</si>
  <si>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</si>
  <si>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</si>
  <si>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</si>
  <si>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</si>
  <si>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</si>
  <si>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</si>
  <si>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Z toho počet absolventov svojej vysokej školy</t>
  </si>
  <si>
    <t>Z toho počet uchádzačov, ktorí získali vzdelanie nižšieho stupňa v zahraničí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</si>
  <si>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</si>
  <si>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</si>
  <si>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</si>
  <si>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</si>
  <si>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</si>
  <si>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z toho počet študentov,</t>
  </si>
  <si>
    <t>stupeň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</si>
  <si>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</si>
  <si>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</si>
  <si>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</si>
  <si>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ktorým bolo školné znížené</t>
  </si>
  <si>
    <t>ktorým bolo školné odpustené</t>
  </si>
  <si>
    <t>Spolu denná forma</t>
  </si>
  <si>
    <t>Spolu externá forma</t>
  </si>
  <si>
    <t>obe formy spolu</t>
  </si>
  <si>
    <t>Akademický rok začatia štúdia</t>
  </si>
  <si>
    <t>Stupeň dosiahnutého vzdelania</t>
  </si>
  <si>
    <t>2020 / 2021</t>
  </si>
  <si>
    <t>2019 / 2020</t>
  </si>
  <si>
    <t>2018 / 2019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</si>
  <si>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</si>
  <si>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</si>
  <si>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</si>
  <si>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</si>
  <si>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</si>
  <si>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</si>
  <si>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</si>
  <si>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</si>
  <si>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Rozdiel</t>
  </si>
  <si>
    <t xml:space="preserve">Rozdiel v % </t>
  </si>
  <si>
    <t>P.č.</t>
  </si>
  <si>
    <t>Meno a priezvisko</t>
  </si>
  <si>
    <t>Odbor habilitačného konania a inauguračného konania</t>
  </si>
  <si>
    <t>Dátum začiatku konania</t>
  </si>
  <si>
    <t>Dátum predloženia ministrovi</t>
  </si>
  <si>
    <t>Zamestnanec vysokej školy (áno/nie)</t>
  </si>
  <si>
    <t>Inauguračné konanie</t>
  </si>
  <si>
    <t>V tom počet žiadostí mimo vysokej školy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</si>
  <si>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</si>
  <si>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</si>
  <si>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</si>
  <si>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</si>
  <si>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</si>
  <si>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</si>
  <si>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Dátum udelenia titulu</t>
  </si>
  <si>
    <t>Habilitačné konanie</t>
  </si>
  <si>
    <t>Celkový počet vymenovaných docentov</t>
  </si>
  <si>
    <t>Priemerný vek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</si>
  <si>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</si>
  <si>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</si>
  <si>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</si>
  <si>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</si>
  <si>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</si>
  <si>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</si>
  <si>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</si>
  <si>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</si>
  <si>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</si>
  <si>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</si>
  <si>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</si>
  <si>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</si>
  <si>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</si>
  <si>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</si>
  <si>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</si>
  <si>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</si>
  <si>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</si>
  <si>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</si>
  <si>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Počet obsadených funkčných miest docenta a profesora osobami bez príslušného vedecko-pedagogického titulu alebo bez umelecko-pedagogického titulu podľa § 77 ods. 2 zákona</t>
  </si>
  <si>
    <t>Funkčné miesto</t>
  </si>
  <si>
    <t>Počet</t>
  </si>
  <si>
    <t>Docent</t>
  </si>
  <si>
    <t>Profesor</t>
  </si>
  <si>
    <t>Tabuľka č. 10: Kvalifikačná štruktúra vysokoškolských učiteľov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</si>
  <si>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</si>
  <si>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</si>
  <si>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</si>
  <si>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</si>
  <si>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</si>
  <si>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Podiel v %</t>
  </si>
  <si>
    <t>Pozn.: Percentuálny podiel  v jednotlivých kategóriách žien je z celkového počtu žien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</si>
  <si>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</si>
  <si>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</si>
  <si>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</si>
  <si>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</si>
  <si>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</si>
  <si>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</si>
  <si>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</si>
  <si>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</si>
  <si>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</si>
  <si>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</si>
  <si>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</si>
  <si>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</si>
  <si>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</si>
  <si>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</si>
  <si>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</si>
  <si>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</si>
  <si>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</si>
  <si>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Kategória
fakulta</t>
  </si>
  <si>
    <t>Kategória fakulta</t>
  </si>
  <si>
    <t>Z**</t>
  </si>
  <si>
    <t>1. stupeň</t>
  </si>
  <si>
    <t>Študijný program</t>
  </si>
  <si>
    <t>Forma</t>
  </si>
  <si>
    <t>Jazyky</t>
  </si>
  <si>
    <t>Skratka titulu</t>
  </si>
  <si>
    <t>2. stupeň</t>
  </si>
  <si>
    <t>Spojený 1. a 2. stupeň</t>
  </si>
  <si>
    <t>3. stupeň</t>
  </si>
  <si>
    <t>Dátum odňatia práva, skončenia platnosti práva alebo zrušenia študijného programu</t>
  </si>
  <si>
    <t xml:space="preserve">Odbor habilitačného konania a inauguračného konania </t>
  </si>
  <si>
    <t xml:space="preserve">Dátum odňatia 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</si>
  <si>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</si>
  <si>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</si>
  <si>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</si>
  <si>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</si>
  <si>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</si>
  <si>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</si>
  <si>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</si>
  <si>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</si>
  <si>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</si>
  <si>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</si>
  <si>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</si>
  <si>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Kategória výkonu</t>
  </si>
  <si>
    <t>Autor</t>
  </si>
  <si>
    <t>Názov projektu/umeleckého výkonu</t>
  </si>
  <si>
    <t>Miesto realizácie</t>
  </si>
  <si>
    <t>Termín realizácie</t>
  </si>
  <si>
    <t>E**</t>
  </si>
  <si>
    <t>S**</t>
  </si>
  <si>
    <t>Počet cudzincov, ktorí uhrádzajú školné</t>
  </si>
  <si>
    <t>Tabuľka č. 22:</t>
  </si>
  <si>
    <t>Rozhodnutia o neplatnosti štátnej skúšky alebo jej časti</t>
  </si>
  <si>
    <t>Rozhodnutia o neplatnosti rigoróznej skúšky alebo jej časti</t>
  </si>
  <si>
    <t>Rozhodnutia o odňatí vedecko-pedagogického alebo umelecko-pedagogického titulu docent</t>
  </si>
  <si>
    <t>Počet rozhodnutí</t>
  </si>
  <si>
    <t xml:space="preserve">Študijný odbor </t>
  </si>
  <si>
    <t>Rozhodnutia o podaní návrhu na odvolanie profesora</t>
  </si>
  <si>
    <t>Počet fyzických osôb, ktoré sa vzdali akademického titulu</t>
  </si>
  <si>
    <t>Študijný program štátnej skúšky</t>
  </si>
  <si>
    <t>Študijný odbor rigoróznej skúšky</t>
  </si>
  <si>
    <t>Počet fyzických osôb</t>
  </si>
  <si>
    <t>2021 / 2022</t>
  </si>
  <si>
    <t>V1</t>
  </si>
  <si>
    <t>V2</t>
  </si>
  <si>
    <t>V3</t>
  </si>
  <si>
    <t>O1</t>
  </si>
  <si>
    <t>O2</t>
  </si>
  <si>
    <t>O3</t>
  </si>
  <si>
    <t>P1</t>
  </si>
  <si>
    <t>P2</t>
  </si>
  <si>
    <t>U1</t>
  </si>
  <si>
    <t>U2</t>
  </si>
  <si>
    <t>D1</t>
  </si>
  <si>
    <t>U3</t>
  </si>
  <si>
    <t>I**</t>
  </si>
  <si>
    <t>I1</t>
  </si>
  <si>
    <t>I2</t>
  </si>
  <si>
    <t>I3</t>
  </si>
  <si>
    <t>2022 / 2023</t>
  </si>
  <si>
    <t>V roku 2022/2023</t>
  </si>
  <si>
    <t>Rok vykazovania 2023 (1.2.2023-31.1.2024)</t>
  </si>
  <si>
    <t>Tabuľková príloha
k výročnej správe o činnosti vysokej školy za rok 2024</t>
  </si>
  <si>
    <t>Počet študentov vysokej školy k 31. 10. 2024</t>
  </si>
  <si>
    <t>Prijímacie konanie na študijné programy v prvom stupni a v spojenom prvom a druhom stupni v roku 2024</t>
  </si>
  <si>
    <t>Prijímacie konanie na študijné programy v druhom stupni v roku 2024</t>
  </si>
  <si>
    <t>Prijímacie konanie na študijné programy v treťom stupni v roku 2024</t>
  </si>
  <si>
    <t>Podiel riadne skončených štúdií na celkovom počte začatých štúdií v danom akademickom roku k 31. 12. 2024</t>
  </si>
  <si>
    <t>Zoznam predložených návrhov na vymenovanie za profesora v roku 2024</t>
  </si>
  <si>
    <t>Zoznam vymenovaných docentov za rok 2024</t>
  </si>
  <si>
    <t>Výberové konania na miesta vysokoškolských učiteľov uskutočnené v roku 2024</t>
  </si>
  <si>
    <t>Informácie o záverečných prácach a rigoróznych prácach predložených na obhajobu v roku 2024</t>
  </si>
  <si>
    <t xml:space="preserve">Zoznam akreditovaných študijných programov k 31. 12. 2024
</t>
  </si>
  <si>
    <t>Zoznam študijných programov - odňatie priznaného práva, skončenie platnosti priznaného práva alebo zrušenie študijného programu v roku 2024</t>
  </si>
  <si>
    <t>Zoznam udelených akreditácií  habilitačného konania a inauguračného konania  k 31. 12. 2024</t>
  </si>
  <si>
    <t>Zoznam odňatých akreditácií habilitačného konania a inauguračného konania v roku 2024</t>
  </si>
  <si>
    <t>Finančné prostriedky na výskumné projekty získané v roku 2024</t>
  </si>
  <si>
    <t>Finančné prostriedky na ostatné (nevýskumné) projekty získané v roku 2024</t>
  </si>
  <si>
    <t>Prehľad umeleckej činnosti vysokej školy za rok 2024</t>
  </si>
  <si>
    <t>Prehľad odoberania vysokoškolských titulov, návrhov na odvolanie profesora, zneplatnenia štátnej alebo rigoróznej skúšky a vzdaní sa akademického titulu za rok 2024</t>
  </si>
  <si>
    <t>Tabuľka č. 1: Počet študentov vysokej školy k 31. 10. 2024</t>
  </si>
  <si>
    <t>Tabuľka č. 3a: Prijímacie konanie na študijné programy v prvom stupni a v spojenom prvom a druhom stupni v roku 2024</t>
  </si>
  <si>
    <t>Tabuľla č. 3b: Prijímacie konanie na študijné programy v druhom stupni v roku 2024</t>
  </si>
  <si>
    <t>Tabuľka č. 3c: Prijímacie konanie na študijné programy v treťom stupni v roku 2024</t>
  </si>
  <si>
    <t>Tabuľka č. 5: Podiel riadne skončených štúdií na celkovom počte začatých štúdií v danom akademickom roku k 31.12.2024</t>
  </si>
  <si>
    <t>Tabuľka č. 7: Zoznam predložených návrhov na vymenovanie za profesora v roku 2024</t>
  </si>
  <si>
    <t>Počet neskončených konaní: stav k 1.1.2024</t>
  </si>
  <si>
    <t>Počet neskončených konaní: stav k 31.12.2024</t>
  </si>
  <si>
    <t>Počet riadne skončených konaní k 31.12.2024</t>
  </si>
  <si>
    <t>Tabuľka č. 8: Zoznam vymenovaných docentov za rok 2024</t>
  </si>
  <si>
    <t>Tabuľka č. 9: Výberové konania na miesta vysokoškolských učiteľov uskutočnené v roku 2024</t>
  </si>
  <si>
    <t>Evidenčný prepočítaný počet vysokoškolských učiteľov k 31. 10. 2024</t>
  </si>
  <si>
    <t>Tabuľka č. 12: Informácie o záverečných prácach a rigoróznych prácach predložených na obhajobu v roku 2024</t>
  </si>
  <si>
    <t>Rok vykazovania 2024 (1.2.2024-31.1.2024)</t>
  </si>
  <si>
    <t xml:space="preserve">Tabuľka č. 15: Zoznam akreditovaných študijných programov k 31. 12. 2024
</t>
  </si>
  <si>
    <t>Tabuľka č. 16: Zoznam študijných programov - odňatie priznaného práva, skončenie platnosti priznaného práva alebo zrušenie študijného programu v roku 2024</t>
  </si>
  <si>
    <t>Tabuľka č. 17: Zoznam udelených akreditácií  habilitačného konania a inauguračného konania k 31.12.2024</t>
  </si>
  <si>
    <t>Tabuľka č. 18: Zoznam odňatých akreditácií habilitačného konania a inauguračného konania v roku 2024</t>
  </si>
  <si>
    <t>Tabuľka č. 19: Finančné prostriedky na výskumné projekty získané v roku 2024</t>
  </si>
  <si>
    <t>Tabuľka č. 20: Finančné prostriedky na ostatné (nevýskumné) projekty získané v roku 2024</t>
  </si>
  <si>
    <t>Tabuľka č. 21: Prehľad umeleckej činnosti vysokej školy za rok 2024</t>
  </si>
  <si>
    <t>Tabuľka č. 22: Prehľad odoberania vysokoškolských titulov, návrhov na odvolanie profesora, zneplatnenia štátnej alebo rigoróznej skúšky a vzdaní sa akademického titulu za rok 2024</t>
  </si>
  <si>
    <t>Počet študentov, ktorí riadne skončili štúdium v akademickom roku 2023/2024</t>
  </si>
  <si>
    <t>Počet študentov uhrádzajúcich školné (ak. rok 2023/2024)</t>
  </si>
  <si>
    <t>Publikačná činnosť vysokej školy za rok 2024 a porovnanie s rokom 2023</t>
  </si>
  <si>
    <t>Umelecká činnosť vysokej školy za rok 2024 a porovnanie s rokom 2023</t>
  </si>
  <si>
    <t>Tabuľka č. 2: Počet študentov, ktorí riadne skončili štúdium v akademickom roku 2023/2024</t>
  </si>
  <si>
    <t>Tabuľka č. 4: Počet študentov uhrádzajúcich školné (ak. rok 2023/2024)</t>
  </si>
  <si>
    <t>ktorým vznikla v ak. roku 2023/2024 povinnosť uhradiť školné</t>
  </si>
  <si>
    <t>2023 / 2024</t>
  </si>
  <si>
    <t>V roku 2023/2024</t>
  </si>
  <si>
    <t>Spolu v roku 2023</t>
  </si>
  <si>
    <t>Podiel v % 2023</t>
  </si>
  <si>
    <t>Tabuľka č. 13: Publikačná činnosť vysokej školy za rok 2024 a za rok 2023</t>
  </si>
  <si>
    <t>Tabuľka č. 14: Umelecká činnosť vysokej školy za rok 2024 a porovnanie s rokom 2023</t>
  </si>
  <si>
    <t>Prehľad akademických mobilít - študenti v akademickom roku 2023/2024 a porovnanie s akademickým rokom 2022/2023</t>
  </si>
  <si>
    <t>Prehľad akademických mobilít - zamestnanci v akademickom roku 2023/2024 a porovnanie s akademickým rokom 2022/2023</t>
  </si>
  <si>
    <t>Tabuľka č. 6: Prehľad akademických mobilít - študenti v akademickom roku 2023/2024 a porovnanie s akademickým rokom 2022/2023</t>
  </si>
  <si>
    <t>Tabuľka č. 11: Prehľad akademických mobilít - zamestnanci v akademickom roku 2023/2024 a porovnanie s akademickým rokom 2022/2023</t>
  </si>
  <si>
    <t>FPVaI</t>
  </si>
  <si>
    <t>spolu FPVaI</t>
  </si>
  <si>
    <t>FSVaZ</t>
  </si>
  <si>
    <t>spolu FSVaZ</t>
  </si>
  <si>
    <t>FSŠ</t>
  </si>
  <si>
    <t>spolu FSŠ</t>
  </si>
  <si>
    <t>FF</t>
  </si>
  <si>
    <t>spolu FF</t>
  </si>
  <si>
    <t>PF</t>
  </si>
  <si>
    <t>spolu PF</t>
  </si>
  <si>
    <t>Spolu FPVaI</t>
  </si>
  <si>
    <t>Spolu FSVaZ</t>
  </si>
  <si>
    <t>Spolu FSŠ</t>
  </si>
  <si>
    <t>Spolu FF</t>
  </si>
  <si>
    <t>Spolu PF</t>
  </si>
  <si>
    <t>biológia</t>
  </si>
  <si>
    <t>ekologické a environmentálne vedy</t>
  </si>
  <si>
    <t>ekonómia a manažment</t>
  </si>
  <si>
    <t>filológia</t>
  </si>
  <si>
    <t>filozofia</t>
  </si>
  <si>
    <t>fyzika</t>
  </si>
  <si>
    <t>historické vedy</t>
  </si>
  <si>
    <t>informatika</t>
  </si>
  <si>
    <t>matematika</t>
  </si>
  <si>
    <t>mediálne a komunikačné štúdiá</t>
  </si>
  <si>
    <t>ošetrovateľstvo</t>
  </si>
  <si>
    <t>politické vedy</t>
  </si>
  <si>
    <t>psychológia</t>
  </si>
  <si>
    <t>sociálna práca</t>
  </si>
  <si>
    <t>učiteľstvo a pedagogické vedy</t>
  </si>
  <si>
    <t>vedy o umení a kultúre</t>
  </si>
  <si>
    <t>vedy o zemi</t>
  </si>
  <si>
    <t>vedy o športe</t>
  </si>
  <si>
    <t>zdravotnícke vedy</t>
  </si>
  <si>
    <t>bezpečnostné vedy</t>
  </si>
  <si>
    <t>P</t>
  </si>
  <si>
    <t>denná</t>
  </si>
  <si>
    <t>externá</t>
  </si>
  <si>
    <t>1</t>
  </si>
  <si>
    <t>2</t>
  </si>
  <si>
    <t>3</t>
  </si>
  <si>
    <t>sociológia a sociálna antropológia</t>
  </si>
  <si>
    <t>vedy o Zemi</t>
  </si>
  <si>
    <t>Univerzita Konštantína Filozofa v Nitre</t>
  </si>
  <si>
    <t>Fakulta prírodných vied a informatiky</t>
  </si>
  <si>
    <t>Fakulta stredoeurópskych štúdií</t>
  </si>
  <si>
    <t>Filozofická fakulta</t>
  </si>
  <si>
    <t>Fakulta sociálnych vied a zdravotníctva</t>
  </si>
  <si>
    <t>Pedagogická fakulta</t>
  </si>
  <si>
    <t>Rektorát</t>
  </si>
  <si>
    <t>Michal Habaj</t>
  </si>
  <si>
    <t>história</t>
  </si>
  <si>
    <t>nie</t>
  </si>
  <si>
    <t>Peter Kondrla</t>
  </si>
  <si>
    <t>etika</t>
  </si>
  <si>
    <t>áno</t>
  </si>
  <si>
    <t>Ingrid Belčáková</t>
  </si>
  <si>
    <t>ochrana a využívanie krajiny</t>
  </si>
  <si>
    <t>Mária Hricková</t>
  </si>
  <si>
    <t>cudzie jazyky a kultúry</t>
  </si>
  <si>
    <t>Edita Hornáčková Klapicová</t>
  </si>
  <si>
    <t>Lucia Petrikovičová</t>
  </si>
  <si>
    <t>Soňa Čierniková</t>
  </si>
  <si>
    <t>Bohuslava Hrončeková Gregorová</t>
  </si>
  <si>
    <t>Štefan Timko</t>
  </si>
  <si>
    <t>kulturológia</t>
  </si>
  <si>
    <t>Štefan Koco</t>
  </si>
  <si>
    <t>Vladimír Solár</t>
  </si>
  <si>
    <t>Vladimír Langraf</t>
  </si>
  <si>
    <t>Paulína Nalevanková</t>
  </si>
  <si>
    <t>Veronika Kováčová</t>
  </si>
  <si>
    <t>Dušan Teplan</t>
  </si>
  <si>
    <t>slovanské jazyky a literatúry</t>
  </si>
  <si>
    <t>Monika Šavelová</t>
  </si>
  <si>
    <t>prekladateľstvo a tlmočníctvo</t>
  </si>
  <si>
    <t>Zdenko Mago</t>
  </si>
  <si>
    <t>masmediálne štúdiá</t>
  </si>
  <si>
    <t>Martina Romanová</t>
  </si>
  <si>
    <t>pedagogická, poradenská a školská psychológia</t>
  </si>
  <si>
    <t>Erika Jurišová</t>
  </si>
  <si>
    <t>APVV</t>
  </si>
  <si>
    <t>G</t>
  </si>
  <si>
    <t>D</t>
  </si>
  <si>
    <t>APVV-19-0087</t>
  </si>
  <si>
    <t xml:space="preserve">Jomová Klaudia, prof. RNDr., PhD. </t>
  </si>
  <si>
    <t xml:space="preserve">Bioaktívne komplexy prechodných kovov s magnetickou bistabilitou </t>
  </si>
  <si>
    <t xml:space="preserve">7/2020 - 6/2024 </t>
  </si>
  <si>
    <t>APVV-20-0599</t>
  </si>
  <si>
    <t>Valovičová Ľubomíra, doc. PaedDr., PhD.</t>
  </si>
  <si>
    <t>Intervenčný program v prírodných vedách a matematike</t>
  </si>
  <si>
    <t>7/2021 - 6/2025</t>
  </si>
  <si>
    <t>APVV-23-0006</t>
  </si>
  <si>
    <t>Fotoprepínatelné jednojónové magnety a spin crossover komplexy pre depozíciu na povrchy</t>
  </si>
  <si>
    <t xml:space="preserve">9/2024 - 6/2028 </t>
  </si>
  <si>
    <t>APVV-23-0530</t>
  </si>
  <si>
    <t>Petrovič František, prof. RNDr., PhD., MBA</t>
  </si>
  <si>
    <t xml:space="preserve">Pásové striedanie plodín v kombinácii s agrolesníctvom - inovatívny systém hospodárenia na pôde v podmienkach zmeny klímy </t>
  </si>
  <si>
    <t xml:space="preserve">7/2024 - 6/2028 </t>
  </si>
  <si>
    <t>APVV-23-0554</t>
  </si>
  <si>
    <t>Munková Daša, prof. RNDr., PhD.</t>
  </si>
  <si>
    <t xml:space="preserve">Predikcia kvality strojového prekladu do slovenčiny </t>
  </si>
  <si>
    <t xml:space="preserve">7/2024 - 12/2026 </t>
  </si>
  <si>
    <t>APVV-22-0389</t>
  </si>
  <si>
    <t>Rusnáková Jurina, doc. Mgr., PhD.</t>
  </si>
  <si>
    <t>Výskum religiozity, spirituality a non-religiozity medzi Rómami na Slovensku</t>
  </si>
  <si>
    <t>7/2023 - 6/2027</t>
  </si>
  <si>
    <t>APVV-20-0044</t>
  </si>
  <si>
    <t>Beljak Pažinová Noémi, prof. PhDr., PhD.</t>
  </si>
  <si>
    <t>Vplyv využívania prírodných zdrojov na spôsob života v dobe bronzovej a v dobe železnej</t>
  </si>
  <si>
    <t>APVV-20-0179</t>
  </si>
  <si>
    <t>Gritti Fabiano, doc. Mgr., PhD.</t>
  </si>
  <si>
    <t>Interaktívny hypertextový lexikón literárnej vedy s korpusom kľúčových literárnovedných textov</t>
  </si>
  <si>
    <t>APVV-20-0334</t>
  </si>
  <si>
    <t>Krno Svetozár, prof. PhDr., CSc.</t>
  </si>
  <si>
    <t>"Nie je to pravda, ale mohla by byť": Konšpiračné teórie a hoaxy v modernom vývoji Slovenska v európskom kontexte</t>
  </si>
  <si>
    <t>APVV-20-0414</t>
  </si>
  <si>
    <t>Debnár Marek, doc. Mgr., PhD.</t>
  </si>
  <si>
    <t>Digitálna zbierka slovenskej prózy</t>
  </si>
  <si>
    <t xml:space="preserve">7/2021 - 6/2025 </t>
  </si>
  <si>
    <t>APVV-21-0198</t>
  </si>
  <si>
    <t>Zahorák Andrej, doc. PhDr., PhD.</t>
  </si>
  <si>
    <t xml:space="preserve">7/2022 - 6/2026 </t>
  </si>
  <si>
    <t>APVV-21-0373</t>
  </si>
  <si>
    <t xml:space="preserve">Beňuš Štefan, prof. Mgr., PhD. </t>
  </si>
  <si>
    <t>Diagnostika Alzheimerovej choroby z reči s použitím umelej inteligencie a sociálnej robotiky</t>
  </si>
  <si>
    <t>7/2022 - 6/2025</t>
  </si>
  <si>
    <t>APVV-22-0088</t>
  </si>
  <si>
    <t>Žeňuchová Svetlana, Mgr., PhD.</t>
  </si>
  <si>
    <t>Čo skývajú slovenské archívy? Duchovné dedičstvo Východu na Západe</t>
  </si>
  <si>
    <t>APVV-22-0204</t>
  </si>
  <si>
    <t>Kondrla Peter, doc. PhDr. PaedDr., PhD.</t>
  </si>
  <si>
    <t>Religiozita a hodnoty trvalej udržateľnosti</t>
  </si>
  <si>
    <t>APVV-23-0192</t>
  </si>
  <si>
    <t>Wrede Oľga, doc. PaedDr., PhD.</t>
  </si>
  <si>
    <t>Kontrastívny výskum kolokácií v slovenských a nemeckých dedičskoprávnych textoch</t>
  </si>
  <si>
    <t>APVV-23-0223</t>
  </si>
  <si>
    <t>Rečové prispôsobovanie sa a komunikatívne kompetencie v cudzom jazyku</t>
  </si>
  <si>
    <t>9/2024 - 6/2028</t>
  </si>
  <si>
    <t>APVV-23-0282</t>
  </si>
  <si>
    <t>Hajnalová Mária, doc. Mgr., PhD.</t>
  </si>
  <si>
    <t>Interakcia človeka a prírodného prostredia v kontexte pravekého osídlenia jaskýň na Slovensku</t>
  </si>
  <si>
    <t>7/2024 - 6/2028</t>
  </si>
  <si>
    <t>APVV-23-0358</t>
  </si>
  <si>
    <t>Letavajová Silvia, doc. Mgr., PhD.</t>
  </si>
  <si>
    <t>Pracovná migrácia z Rumunska, Srbska a Ukrajiny na Slovensko a jej kultúrne a spoločenské dôsledky</t>
  </si>
  <si>
    <t>APVV-23-0586</t>
  </si>
  <si>
    <t>Kučerková Magda, doc. Mgr., PhD.</t>
  </si>
  <si>
    <t>Kritická reflexia slovenského literárnovedného a translatologického výskumu v kontexte západoeurópskej tradície a súčasnej podoby humanitných štúdií</t>
  </si>
  <si>
    <t>APVV-23-0612</t>
  </si>
  <si>
    <t>Fichnová Katarína, prof. Mgr., PhD.</t>
  </si>
  <si>
    <t>Kreativita ako zdroj profylaxie voči mediálnym hoaxom/ CREativity Against HOaXes</t>
  </si>
  <si>
    <t>APVV-23-0660</t>
  </si>
  <si>
    <t>Ambrózová Jana, doc. Mgr., PhD.</t>
  </si>
  <si>
    <t>Prvky nehmotného kultúrneho dedičstva UNESCO: Inštrumentalizácia a kultúrne reprezentácie v kontexte turizmu a regionálneho rozvoja na Slovensku</t>
  </si>
  <si>
    <t>APVV-23-0172</t>
  </si>
  <si>
    <t>Hollá Katarína, doc. PaedDr., PhD.</t>
  </si>
  <si>
    <t>Digitálni domorodci a príležitostí a riziká online prostredia</t>
  </si>
  <si>
    <t>VEGA</t>
  </si>
  <si>
    <t>1/0546/21</t>
  </si>
  <si>
    <t>Hreško Juraj, prof. RNDr., PhD.</t>
  </si>
  <si>
    <t xml:space="preserve">Zmeny krajiny v povodiach plies Vysokých Tatier </t>
  </si>
  <si>
    <t xml:space="preserve">1/2021 - 12/2024 </t>
  </si>
  <si>
    <t>1/0880/21</t>
  </si>
  <si>
    <t>Boltižiar Martin, prof. PaedDr. PhDr. RNDr., PhD.</t>
  </si>
  <si>
    <t xml:space="preserve">Transformácia Nitrianskeho kraja v meniacich sa spoločensko-ekonomických podmienkach so zvláštnym zreteľom na dopady pandémie COVID-19 </t>
  </si>
  <si>
    <t>1/0103/22</t>
  </si>
  <si>
    <t xml:space="preserve">Vojtek Matej, doc. RNDr., PhD. </t>
  </si>
  <si>
    <t>Priestorovo-časové zmeny a predikcia povodňového rizika v obciach Slovenska</t>
  </si>
  <si>
    <t>1/2022 - 12/2025</t>
  </si>
  <si>
    <t>1/0342/22</t>
  </si>
  <si>
    <t>Petluš Peter, RNDr., PhD.</t>
  </si>
  <si>
    <t>Identifikácia, hodnotenie a konsolidácia erózne ohrozených nížinných pahorkatín Slovenska</t>
  </si>
  <si>
    <t xml:space="preserve">1/2022 - 12/2025 </t>
  </si>
  <si>
    <t>1/0416/22</t>
  </si>
  <si>
    <t>Omelka Radoslav, prof. RNDr., PhD.</t>
  </si>
  <si>
    <t xml:space="preserve">Účinky prírodných a farmakologických látok s antioxidačnou aktivitou na štruktúru a funkciu diabetickej kosti in vivo a in vitro </t>
  </si>
  <si>
    <t>1/0490/22</t>
  </si>
  <si>
    <t xml:space="preserve">Drlík Martin, doc. Mgr., PhD. </t>
  </si>
  <si>
    <t>Návrh a evalvácia vybraných metód objavovania znalostí pre porozumenie a skvalitnenie procesu učenia a virtuálneho vzdelávacieho prostredia</t>
  </si>
  <si>
    <t xml:space="preserve">1/2022 - 12/2024 </t>
  </si>
  <si>
    <t>1/0517/22</t>
  </si>
  <si>
    <t xml:space="preserve">Papcunová Viera, doc. Ing., PhD. </t>
  </si>
  <si>
    <t xml:space="preserve">Mapovanie procesov a finančných dopadov na úrovni miestnych samospráv v podmienkach pandémie COVID-19 </t>
  </si>
  <si>
    <t>1/0680/22</t>
  </si>
  <si>
    <t xml:space="preserve">Sirotkin Aleksander, prof. RNDr., DrSc. </t>
  </si>
  <si>
    <t xml:space="preserve">Výskum a aplikácia RNA interferencií na kontrolu ovarialných buniek </t>
  </si>
  <si>
    <t>2/0005/23</t>
  </si>
  <si>
    <t>Boleček Peter, doc. RNDr., PhD.</t>
  </si>
  <si>
    <t>Genetická analýza borievok Juniperus communis var. communis, J. sibirica a ich predpokladaných hybridov J. communis var. intermedia na Slovensku</t>
  </si>
  <si>
    <t>1/2023 - 12/2026</t>
  </si>
  <si>
    <t>1/0080/23</t>
  </si>
  <si>
    <t>Baláž Ivan, prof. Mgr., PhD.</t>
  </si>
  <si>
    <t>Časovo-priestorová aktivita hraboša severského panónskeho v refúgiách intenzívne využívanej poľnohospodárskej krajiny</t>
  </si>
  <si>
    <t>1/0385/23</t>
  </si>
  <si>
    <t>Balogh Zoltán, prof. Ing., PhD.</t>
  </si>
  <si>
    <t>Automatické a neinvazívne získavanie fyziologických funkcií v kontexte rozpoznávania emócií</t>
  </si>
  <si>
    <t>1/2023 - 12/2025</t>
  </si>
  <si>
    <t>1/0532/23</t>
  </si>
  <si>
    <t>Pavlovičová Gabriela, doc. PaedDr., PhD.</t>
  </si>
  <si>
    <t>Matematické kompetencie v oblasti geometrie u žiakov pri ukončení nižšieho stredného vzdelávania</t>
  </si>
  <si>
    <t>1/0270/24</t>
  </si>
  <si>
    <t>Benc Michal, RNDr., PhD.</t>
  </si>
  <si>
    <t xml:space="preserve">Epigenetická štúdia vzájomných interakcií jadierka a Sirtuínu 1 u oocytov a embryí </t>
  </si>
  <si>
    <t xml:space="preserve">1/2024 - 12/2027 </t>
  </si>
  <si>
    <t>1/0328/24</t>
  </si>
  <si>
    <t>Martiniaková Monika, prof. RNDr., PhD.</t>
  </si>
  <si>
    <t>Mechanizmy pôsobenia prírodných a syntetických látok s hypoglykemickým účinkom na mikroštrukturálne a molekulárne parametre kosti</t>
  </si>
  <si>
    <t>1/0418/24</t>
  </si>
  <si>
    <t>Biochemické vlastnosti meďnatých komplexov flavonoidov: antioxidačná vs. prooxidačná aktivita, interakcia s DNA a sérovým albumínom, inhibícia topoizomerázy a lipooxygenázy, cytotoxicita</t>
  </si>
  <si>
    <t>1/0578/24</t>
  </si>
  <si>
    <t>Ekosystémové funkcie a služby v priestorovom plánovaní</t>
  </si>
  <si>
    <t>1/0734/24</t>
  </si>
  <si>
    <t>Munk Michal, prof. RNDr., PhD.</t>
  </si>
  <si>
    <t>Využívanie ESG informácií zverejňovaných komerčnými bankami v rámci Pilieru 3</t>
  </si>
  <si>
    <t>1/0886/21</t>
  </si>
  <si>
    <t xml:space="preserve">Rusnáková Jurina, doc. Mgr., PhD. </t>
  </si>
  <si>
    <t>Nerovnosti vo vzdelávaní a vzdelávacie ambície rómskych detí</t>
  </si>
  <si>
    <t>1/2021 - 12/2024</t>
  </si>
  <si>
    <t>1/0534/22</t>
  </si>
  <si>
    <t xml:space="preserve">Popelková Marta, doc. PhDr., PhD. </t>
  </si>
  <si>
    <t>Psychometrické vlastnosti a validita Skríningu psychomotorického vývinu (S-PMV) ako metódy monitoringu na včasné odhalenie vývinových ťažkostí u detí</t>
  </si>
  <si>
    <t>1/0777/22</t>
  </si>
  <si>
    <t>Kozubík Michal, prof. PhDr., PhD.</t>
  </si>
  <si>
    <t xml:space="preserve">Individuálne a kolektívne zmocnenie obyvateľstva marginalizovaných sídiel v oblasti terénnej a komunitnej sociálnej práce </t>
  </si>
  <si>
    <t>1/2022 - 12/2024</t>
  </si>
  <si>
    <t>1/0254/23</t>
  </si>
  <si>
    <t>prof. PhDr. Martina Mojtová, PhD.</t>
  </si>
  <si>
    <t>Možnosti kreovania profesie klinického sociálneho pracovníka v Slovenskej republike</t>
  </si>
  <si>
    <t>1/0336/24</t>
  </si>
  <si>
    <t>Šeboková Gabriela, doc. Mgr., PhD.</t>
  </si>
  <si>
    <t>Kritické myslenie vo vzťahu k akademickej úspešnosti a rozhodovaniu v špecifických oblastiach života študentov</t>
  </si>
  <si>
    <t xml:space="preserve">1/2024 - 12/2026 </t>
  </si>
  <si>
    <t>1/0316/21</t>
  </si>
  <si>
    <t>Bauko Ján, doc. PaedDr., PhD.</t>
  </si>
  <si>
    <t>Jednoduchý a organizovaný jazykový manažment v podmienkach slovensko-maďarskej dvojjazyčnosti na Slovensku</t>
  </si>
  <si>
    <t>2/0035/21</t>
  </si>
  <si>
    <t>Marková Dagmar, prof. PhDr., PhD.</t>
  </si>
  <si>
    <t>Rodinné konštelácie s biologickými a nie biologickými deťmi</t>
  </si>
  <si>
    <t>5/2021 - 12/2024</t>
  </si>
  <si>
    <t>1/0725/21</t>
  </si>
  <si>
    <t>Korený Peter, doc. PhDr., PhD.</t>
  </si>
  <si>
    <t>Pluralita foriem dobrého života a spory o pojem politična</t>
  </si>
  <si>
    <t>1/0055/22</t>
  </si>
  <si>
    <t>Čechová Mariana, doc. Mgr., PhD.</t>
  </si>
  <si>
    <t xml:space="preserve">Arcitextuálne analýzy fundamentálnych tém </t>
  </si>
  <si>
    <t xml:space="preserve">4/2022 - 12/2025 </t>
  </si>
  <si>
    <t>2/0058/22</t>
  </si>
  <si>
    <t>Jágerová Margita, doc. PhDr., PhD.</t>
  </si>
  <si>
    <t>Revitalizácia kultúrneho dedičstva vo verejnom priestore ako reflexia globálnych vplyvov na vidiecke a mestské komunity</t>
  </si>
  <si>
    <t>1/0149/22</t>
  </si>
  <si>
    <t>Bešina Daniel, Mgr., PhD.</t>
  </si>
  <si>
    <t xml:space="preserve">Krajina ako pamiatka. Historické krajinné štruktúry a nehnuteľné pamiatky v priestorových kontextoch </t>
  </si>
  <si>
    <t xml:space="preserve">4/2022 - 12/2024 </t>
  </si>
  <si>
    <t>1/0195/22</t>
  </si>
  <si>
    <t xml:space="preserve">Hornáčková Klapicová Edita, doc. Mgr., PhD. </t>
  </si>
  <si>
    <t>Prirodzené tlmočnícke zručnosti u dvojjazyčných a viacjazyčných detí</t>
  </si>
  <si>
    <t>1/0404/22</t>
  </si>
  <si>
    <t>Racionalita a iracionalita pri kreovaní preferencií v nákupnom správaní spotrebiteľov na prahu 3. tisícročia</t>
  </si>
  <si>
    <t>2/0031/23</t>
  </si>
  <si>
    <t>Analýzy a hodnotenia environmentálnej histórie vybraných typov krajiny Slovenska od mladšieho praveku po súčasnosť</t>
  </si>
  <si>
    <t>2/0033/23</t>
  </si>
  <si>
    <t>Verifikácia jaskynných archeologických kontextov zo sklonku stredného a počiatku mladého paleolitu na Slovensku.</t>
  </si>
  <si>
    <t>2/0068/23</t>
  </si>
  <si>
    <t>Brhlíková Radoslava, Mgr., PhD.</t>
  </si>
  <si>
    <t>Podoby a mechanizmy diferenciácie a rekonfigurácie verejného a politického života. Kolektívne akcie a politické postoje.</t>
  </si>
  <si>
    <t>2/0092/23</t>
  </si>
  <si>
    <t>Perez Emília, doc. Mgr., PhD.</t>
  </si>
  <si>
    <t xml:space="preserve">Preklad a prekladanie v dejinách a súčasnosti slovenského kultúrneho priestoru. Premeny podôb, statusu a funkcií: texty, osobnosti, inštitúcie </t>
  </si>
  <si>
    <t>1/0122/23</t>
  </si>
  <si>
    <t>Jakubovská Viera, doc. Mgr., PhD.</t>
  </si>
  <si>
    <t>Nomádstvo ako transcenzus každodennosti</t>
  </si>
  <si>
    <t>1/0158/23</t>
  </si>
  <si>
    <t>Nenáboženská spirituálna gramotnosť: vznik, rozvíjanie v detstve a význam v dospelosti</t>
  </si>
  <si>
    <t>1/0279/23</t>
  </si>
  <si>
    <t>Mitterpach Klement, doc. Mgr., PhD.</t>
  </si>
  <si>
    <t>Ako myslieť svet? Limity myslenia sveta vo filozofii dejí</t>
  </si>
  <si>
    <t>2/0167/24</t>
  </si>
  <si>
    <t>Borzová Zuzana, doc. Mgr., PhD.</t>
  </si>
  <si>
    <t>Hospodárske zázemie "centier" vo včasnom a na počiatku vrcholného stredoveku na severe Karpatskej kotliny</t>
  </si>
  <si>
    <t xml:space="preserve">4/2024 - 12/2027 </t>
  </si>
  <si>
    <t>1/0598/24</t>
  </si>
  <si>
    <t>Ukušová Jana, PhDr., PhD.</t>
  </si>
  <si>
    <t>Tabuizovaný jazyk ako komplexný lingvistický fenomén v preklade audiovizuálnych diel</t>
  </si>
  <si>
    <t xml:space="preserve">4/2024 - 12/2026 </t>
  </si>
  <si>
    <t>1/0140/22</t>
  </si>
  <si>
    <t>Horička Pavol, doc. PaedDr., PhD.</t>
  </si>
  <si>
    <t xml:space="preserve">Hodnotenie rozhodovacích funkcií športovca vo vybraných kolektívnych a individuálnych športoch </t>
  </si>
  <si>
    <t xml:space="preserve">1/2022 - 1/2024 </t>
  </si>
  <si>
    <t>1/0313/22</t>
  </si>
  <si>
    <t>Paška Ľubomír, Mgr., PhD.</t>
  </si>
  <si>
    <t>Identifikácia faktorov reakčnej agility v kolektívnych športoch</t>
  </si>
  <si>
    <t>1/0213/23</t>
  </si>
  <si>
    <t>Hašková Alena, prof. PaedDr., CSc.</t>
  </si>
  <si>
    <t>Rozvíjanie učebného potenciálu detí predškolského a mladšieho školského veku v zameraní na koncepciu STEM vzdelávania</t>
  </si>
  <si>
    <t>1/0460/23</t>
  </si>
  <si>
    <t>Kanásová Janka, doc. PaedDr., PhD.</t>
  </si>
  <si>
    <t>Posturálne zdravie u detí a adolescentov a možnosti jeho ovplyvňovania</t>
  </si>
  <si>
    <t>1/0642/23</t>
  </si>
  <si>
    <t>Čierna Alena, Mgr., PhD.</t>
  </si>
  <si>
    <t>Akustické vlastnosti a hudobno-kultúrne kontexty historických a sakrálnych priestorov v Bratislave</t>
  </si>
  <si>
    <t>1/0218/24</t>
  </si>
  <si>
    <t>Kováčiková Elena, doc. Mgr., PhD.</t>
  </si>
  <si>
    <t xml:space="preserve">Gramotnosť a kritické myslenie v rámci bilingválneho vzdelávania </t>
  </si>
  <si>
    <t xml:space="preserve">1/2024 - 1/2026 </t>
  </si>
  <si>
    <t>1/0255/24</t>
  </si>
  <si>
    <t>Ballová Mikušková Eva, PhDr., PhD.</t>
  </si>
  <si>
    <t>Profesijné kompetencie a psychologická gramotnosť učiteľov</t>
  </si>
  <si>
    <t>KEGA</t>
  </si>
  <si>
    <t>002UKF-4/2022</t>
  </si>
  <si>
    <t>Langraf Vladimír, doc. RNDr., PhD.</t>
  </si>
  <si>
    <t xml:space="preserve">Metaanalýza v biológii a ekológii (databázy a štatistická analýza dát) </t>
  </si>
  <si>
    <t xml:space="preserve">4/2022 - 10/2024 </t>
  </si>
  <si>
    <t>029UKF-4/2022</t>
  </si>
  <si>
    <t>Urbaníková Marta, doc. RNDr., CSc.</t>
  </si>
  <si>
    <t xml:space="preserve">Príprava štruktúry a obsahu predmetu, učebnice a e-learningového kurzu " Podnikateľské zručnosti" pre neekonomické študijné programy s fokusom na online prostredie </t>
  </si>
  <si>
    <t xml:space="preserve">5/2022 - 12/2024 </t>
  </si>
  <si>
    <t>034UKF-4/2022</t>
  </si>
  <si>
    <t>Mondočková Vladimíra, doc. RNDr., PhD.</t>
  </si>
  <si>
    <t>Biomedicínske a bioinformatické databázy v biologických študijných programoch s aplikáciou do praxe</t>
  </si>
  <si>
    <t>043UKF-4/2022</t>
  </si>
  <si>
    <t xml:space="preserve">Mišovičová Regina, Ing., PhD. </t>
  </si>
  <si>
    <t>Vplyv cestovného ruchu na zmeny využívania krajiny na vybraných lokalitách Slovenska</t>
  </si>
  <si>
    <t>009UKF-4/2023</t>
  </si>
  <si>
    <t>Kuna Peter, Ing. Mgr., PhD.</t>
  </si>
  <si>
    <t>Virtuálna realita v programovaní PLC systémov</t>
  </si>
  <si>
    <t>4/2023 - 12/2025</t>
  </si>
  <si>
    <t>012UKF-4/2023</t>
  </si>
  <si>
    <t>Kováčová Veronika, RNDr., PhD.</t>
  </si>
  <si>
    <t>Implementácia inovácií do edukačného procesu predmetov všeobecná a špeciálna histológia živočíchov s orientáciou na prax</t>
  </si>
  <si>
    <t>013UKF-4/2023</t>
  </si>
  <si>
    <t>Rumanová Lucia, doc. PaedDr., PhD.</t>
  </si>
  <si>
    <t>Inovatívne prístupy v problematike zobrazovania priestoru s ohľadom na technicky orientované študijné odbory v kontexte aktuálnych potrieb praxe</t>
  </si>
  <si>
    <t>014UKF-4/2023</t>
  </si>
  <si>
    <t>Švecová Valéria, doc. PhDr. PaedDr., PhD.</t>
  </si>
  <si>
    <t>Inovácia vzdelávania v príprave učiteľov matematiky v oblasti tvorby úloh s dôrazom na kriteriálne testovanie</t>
  </si>
  <si>
    <t>033UKF-4/2023</t>
  </si>
  <si>
    <t>Vojteková Jana, doc. RNDr., PhD.</t>
  </si>
  <si>
    <t>Implementácia digitálnych technológií do výučby geografie</t>
  </si>
  <si>
    <t>015UKF-4/2024</t>
  </si>
  <si>
    <t>Jenisová Zita, doc. PaedDr., PhD.</t>
  </si>
  <si>
    <t>Aktivizujúce vyučovacie metódy v prírodovednom vzdelávaní s implementáciou digitálnych technológií</t>
  </si>
  <si>
    <t>1/2024 - 12/2026</t>
  </si>
  <si>
    <t>026UKF-4/2024</t>
  </si>
  <si>
    <t>Babosová Ramona, RNDr., PhD.</t>
  </si>
  <si>
    <t xml:space="preserve">Skvalitnenie vzdelávania a prepojenie kľúčových predmetov biológie pre zahraničných študentov </t>
  </si>
  <si>
    <t>032UKF-4/2024</t>
  </si>
  <si>
    <t>Petrikovičová Lucia, doc. RNDr., PhD.</t>
  </si>
  <si>
    <t>Religiózny cestovný ruch na Slovensku a jeho potenciál pre regionálny rozvoj</t>
  </si>
  <si>
    <t>037SPU-4/2024</t>
  </si>
  <si>
    <t xml:space="preserve">Integrita dát v biologických a ekologických databázach </t>
  </si>
  <si>
    <t>040UK-4/2023</t>
  </si>
  <si>
    <t>Kohanová Dominika, Mgr., PhD.</t>
  </si>
  <si>
    <t>Bezpečné poskytovanie ošetrovateľskej starostlivosti</t>
  </si>
  <si>
    <t>011UKF-4/2022</t>
  </si>
  <si>
    <t xml:space="preserve">Juríková Tunde, doc. RNDr., PhD. </t>
  </si>
  <si>
    <t>Inovatívne vzdelávacie materiály s dôrazom na výchovu zdraviu a environmentálnu výchovu žiakov 3. a 4. ročníka ZŠ</t>
  </si>
  <si>
    <t>3/2022 - 12/2024</t>
  </si>
  <si>
    <t>005UKF-4/2024</t>
  </si>
  <si>
    <t>Petres Gabriela, doc. Mgr., PhD.</t>
  </si>
  <si>
    <t>Inovatívne vzdelávacie materiály na rozvoj interpretačnej kompetencie k novému obsahu vzdelávania pre vyučovací predmet maďarský jazyk a literatúra, 2. cyklus ZŠ s VJM</t>
  </si>
  <si>
    <t xml:space="preserve">3/2024 - 12/2026 </t>
  </si>
  <si>
    <t>015TTU-4/2024</t>
  </si>
  <si>
    <t>Szabó Tibor, Mgr., PhD.</t>
  </si>
  <si>
    <t>Implementácia metódy "flipped classroom" do vysokoškolského vzdelávania</t>
  </si>
  <si>
    <t>009UKF-4/2022</t>
  </si>
  <si>
    <t xml:space="preserve">Hricková Mária, doc. PhDr., PhD. </t>
  </si>
  <si>
    <t xml:space="preserve">Poézia ako lingua franca – efektívne prístupy k vyučovaniu poézie ako prostriedku osobného rastu v kontexte medzinárodnej kultúrnej komunikácie </t>
  </si>
  <si>
    <t>010UKF-4/2022</t>
  </si>
  <si>
    <t xml:space="preserve">Hodáková Soňa, doc. Mgr., PhD. </t>
  </si>
  <si>
    <t>Návrh kolaboratívneho vzdelávania v oblasti PSI na Slovensku: dizajn, implementácia a evaluácia kurzov zameraných na tréning tlmočníkov vo verejnej službe</t>
  </si>
  <si>
    <t>026UKF-4/2022</t>
  </si>
  <si>
    <t xml:space="preserve">India v súčasných medzinárodných vzťahoch </t>
  </si>
  <si>
    <t>038UKF-4/2022</t>
  </si>
  <si>
    <t xml:space="preserve">Zahorák Andrej, doc. PhDr., PhD. </t>
  </si>
  <si>
    <t xml:space="preserve">Precedentnosť ako nástroj v testovaní a zdokonaľovaní interkultúrnej kompetencie študentov prekladateľstva </t>
  </si>
  <si>
    <t>041UKF-4/2022</t>
  </si>
  <si>
    <t xml:space="preserve">Ballay Miroslav, doc. Mgr., PhD. </t>
  </si>
  <si>
    <t xml:space="preserve">Príprava učebných textov nosných predmetov študijného programu kulturológia </t>
  </si>
  <si>
    <t>042UKF-4/2022</t>
  </si>
  <si>
    <t xml:space="preserve">Štúr Martin, doc. Mgr., PhD. </t>
  </si>
  <si>
    <t xml:space="preserve">Elektronická vysokoškolská učebnica gramatiky španielskeho jazyka </t>
  </si>
  <si>
    <t>020UKF-4/2023</t>
  </si>
  <si>
    <t>Blaščíková Andrea, doc. Mgr., PhD.</t>
  </si>
  <si>
    <t>Inovácia učiteľských študijných programov náboženská výchova, etická výchova a výchova k občianstvu so zameraním na rozvoj kompetencií</t>
  </si>
  <si>
    <t>021UKF-4/2023</t>
  </si>
  <si>
    <t>Stranovská Eva, prof. PaedDr., PhD.</t>
  </si>
  <si>
    <t>Rozvoj prediktorov pre cudzojazyčné čítanie s porozumením prostredníctvom intervencie</t>
  </si>
  <si>
    <t>KEGA-012EU-4/2024</t>
  </si>
  <si>
    <t>Terminologické databázy ako efektívny nástroj modernizácie a internacionalizácie univerzitného vzdelávania</t>
  </si>
  <si>
    <t>038SPU-4/2024</t>
  </si>
  <si>
    <t>Kapsová Eva, prof. PhDr., CSc.</t>
  </si>
  <si>
    <t>M:INT - Biele miesta a efemérne mestské intervencie</t>
  </si>
  <si>
    <t>4/2024 - 12/2026</t>
  </si>
  <si>
    <t>006UKF-4/2024</t>
  </si>
  <si>
    <t>Vargová Ivana, Mgr., PhD.</t>
  </si>
  <si>
    <t xml:space="preserve">Rozvíjanie slovnej zásoby u žiakov mladšieho školského veku a ich sociálno-emocionálnych zručností používaním obrázkových kníh na hodinách anglického jazyka </t>
  </si>
  <si>
    <t>010UKF-4/2024</t>
  </si>
  <si>
    <t xml:space="preserve">Reminiscencie na holokaust s akcentom na rozvoj kritického myslenia a mediálnej gramotnosti stredoškolákov </t>
  </si>
  <si>
    <t>017UKF-4/2024</t>
  </si>
  <si>
    <t>Chlebcová Hečková Andrea, Mgr., PhD.</t>
  </si>
  <si>
    <t xml:space="preserve">Spoločenské determinanty kritického myslenia a ich reflexia v inovácii výučby mediálnej gramotnosti na vysokých školách </t>
  </si>
  <si>
    <t>019UKF-4/2024</t>
  </si>
  <si>
    <t>Kičková Adriana, doc. PhDr., PhD.</t>
  </si>
  <si>
    <t>Svedectvá písomných prameňov. Ženy v tieni dejín - dejepisná čítanka pre stredné školy.</t>
  </si>
  <si>
    <t>023UKF-4/2024</t>
  </si>
  <si>
    <t>Janková Györgyi, doc. Mgr., PhD.</t>
  </si>
  <si>
    <t xml:space="preserve">Inovatívne vzdelávanie a rozvoj spotrebiteľskej, informačnej a mediálnej (SIM) </t>
  </si>
  <si>
    <t>006UMB-4/2022</t>
  </si>
  <si>
    <t>Tomková Viera, doc. PaedDr., PhD.</t>
  </si>
  <si>
    <t xml:space="preserve">Implementácia bádateľsky orientovaného modelu vzdelávania v predmete technika v nižšom strednom vzdelávaní so zameraním na kognitívnu oblasť </t>
  </si>
  <si>
    <t>011UKF-4/2023</t>
  </si>
  <si>
    <t>Sender Barbora, PaedDr., PhD.</t>
  </si>
  <si>
    <t>Podporný artefiletický program pre žiakov stredných škôl s vývinovými poruchami učenia</t>
  </si>
  <si>
    <t>6/2023 - 12/2025</t>
  </si>
  <si>
    <t>018UKF-4/2023</t>
  </si>
  <si>
    <t>Lukáčová Danka, doc. PaedDr., PhD.</t>
  </si>
  <si>
    <t>Ďalšie vzdelávanie učiteľov vzdelávacej oblasti Človek a svet práce</t>
  </si>
  <si>
    <t>019UKF-4/2023</t>
  </si>
  <si>
    <t>Šebo Miroslav, Mgr., PhD.</t>
  </si>
  <si>
    <t>Mikrokontroléry v interdisciplinárnej edukácii</t>
  </si>
  <si>
    <t>001UKF-4/2024</t>
  </si>
  <si>
    <t>Kráľová Zdrna, prof. PaedDr., PhD.</t>
  </si>
  <si>
    <t>Kontemplatívne aktivity vo vyučovaní angličtiny ako cudzieho jazyka</t>
  </si>
  <si>
    <t>007UKF-4/2024</t>
  </si>
  <si>
    <t>Brečka Peter, doc. PaedDr., PhD.</t>
  </si>
  <si>
    <t xml:space="preserve">STEM vzdelávanie v kontexte predškolskej a elementárnej edukácie </t>
  </si>
  <si>
    <t>020UKF-4/2024</t>
  </si>
  <si>
    <t>Récka Adriana, doc. PhDr., PhD.</t>
  </si>
  <si>
    <t xml:space="preserve">Inovácia vysokoškolskej prípravy učiteľov výtvarného umenia v prepojení na potreby spoločnosti 21. storočia </t>
  </si>
  <si>
    <t xml:space="preserve">Výskumná agentúra </t>
  </si>
  <si>
    <t>052/2020/OPII/VA/</t>
  </si>
  <si>
    <t>Mederly Peter, prof. RNDr. PhD.</t>
  </si>
  <si>
    <t xml:space="preserve">Údajová a vedomostná podpora pre systémy rozhodovania a strategického plánovania v oblasti adaptácie poľnohospodárskej krajiny na klimatické zmeny a minimalizáciu degradácie poľnohospodárskych pôd </t>
  </si>
  <si>
    <t>1/2020 - 2/2024</t>
  </si>
  <si>
    <t>NFP313010BVY7</t>
  </si>
  <si>
    <t>Petrovič František, prof. RNDr., PhD.</t>
  </si>
  <si>
    <t>Podpora výskumno-vývojových aktivít jedinečného riešiteľského tímu</t>
  </si>
  <si>
    <t>3/2022 - 4/2024</t>
  </si>
  <si>
    <t>09I01-03-V02-00092/2024/VA</t>
  </si>
  <si>
    <t>Kramáreková Hilda, RNDr., PhD.</t>
  </si>
  <si>
    <t>Podpora prípravy projektov v programe Horizont Europa-UKF</t>
  </si>
  <si>
    <t>2/2024 - 11/2024</t>
  </si>
  <si>
    <t>09I03-03-V03-00085</t>
  </si>
  <si>
    <t xml:space="preserve">Mapovanie povodňovej hrozby s využitím detailných geopriestorových údajov a hybridných prístupov </t>
  </si>
  <si>
    <t xml:space="preserve">7/2024 - 6/2026 </t>
  </si>
  <si>
    <t>09I03-03-V04-00517</t>
  </si>
  <si>
    <t>Porubská Mártis, doc. Ing., PhD.</t>
  </si>
  <si>
    <t>Ultrazvukové pranie ovčej vlny</t>
  </si>
  <si>
    <t>9/2024 - 8/2026</t>
  </si>
  <si>
    <t>ZML/1/2024/191006/z:172</t>
  </si>
  <si>
    <t>Repka Dominik,doc. Mgr., PhD.</t>
  </si>
  <si>
    <t>Štipendiá pre excelentných študentov a študentky (R1)</t>
  </si>
  <si>
    <t xml:space="preserve">9/2023 - 6/2026 </t>
  </si>
  <si>
    <t>EU LIFE program</t>
  </si>
  <si>
    <t>ZML-2023/ 1-1850:191006</t>
  </si>
  <si>
    <t>Monitoring stavu vybraných druhov - chrobáky, pavúky a vážky (Monitoring bioty v rámci projektu LIFE14 NAT/SK/001306 Obnova a manažment dunajských lužných biotopov)</t>
  </si>
  <si>
    <t xml:space="preserve">12/2023 - 1/2024 </t>
  </si>
  <si>
    <t>ZML-2023-1/1851:191006</t>
  </si>
  <si>
    <t>Monitoring vplyvu projektu na ekosystémové funkcie (Aktivita D.4 v rámci projektu LIFE14 NAT/SK/001306 Obnova a manažment dunajských lužných biotopov)</t>
  </si>
  <si>
    <t>1/2024 - 6/2024</t>
  </si>
  <si>
    <t>Jaguar Land Rover Slovakia</t>
  </si>
  <si>
    <t>O</t>
  </si>
  <si>
    <t>ZML-2023/1-1605:191006</t>
  </si>
  <si>
    <t xml:space="preserve">Baláž Ivan, prof. Mgr., PhD. </t>
  </si>
  <si>
    <t>Biomonitoring areálu závodu JLR 4</t>
  </si>
  <si>
    <t xml:space="preserve">12/2023 - 12/2024 </t>
  </si>
  <si>
    <t>SEMMELROCK STEIN+DESIGN Dlažby, s.r.o.</t>
  </si>
  <si>
    <t>ZML-2023/1-138:191006</t>
  </si>
  <si>
    <t xml:space="preserve">Biomonitoring vybraných skupín živočíchov v areáli závodu SEMMELROCK STEIN + DESIGN Dlažby. s.r.o., Sereď </t>
  </si>
  <si>
    <t xml:space="preserve">2/2023 - 12/2024 </t>
  </si>
  <si>
    <t xml:space="preserve">Constellium Extrusion Levice, s.r.o. </t>
  </si>
  <si>
    <t>ZML – 2023/1-1166:191006</t>
  </si>
  <si>
    <t>Návrh a implementácia modelu zvyšovania kvalifikácie zamestnancov v oblasti priemyselnej automatizácie</t>
  </si>
  <si>
    <t>8/2023 - 8/2024</t>
  </si>
  <si>
    <t>ZML – 2023/1-1167:191006</t>
  </si>
  <si>
    <t>Modely výrobných procesov v systémoch virtuálnej reality</t>
  </si>
  <si>
    <t xml:space="preserve">Escape Motions, s.r.o.  </t>
  </si>
  <si>
    <t>ZML-2022/1-212:191006</t>
  </si>
  <si>
    <t>Zabadal Ľubomír, Mgr., PhD.</t>
  </si>
  <si>
    <t>„Návrh a vývoj softvérových nástrojov pre softvér maliarsky softvér Rebelle”</t>
  </si>
  <si>
    <t>3/2022 - 3/2023</t>
  </si>
  <si>
    <t>DS Smith Turpak Obaly. a.s.</t>
  </si>
  <si>
    <t>ZML/1/2024/191006/z:580</t>
  </si>
  <si>
    <t>Tureková Ivana, doc. Ing., PhD., MBA</t>
  </si>
  <si>
    <t xml:space="preserve">Výskum, vývoj a implementácia systému rizikológie - DS Smith Turpak obaly, a.s. </t>
  </si>
  <si>
    <t xml:space="preserve">5/2024 - 9/2024 </t>
  </si>
  <si>
    <t xml:space="preserve">ERASMUS+  </t>
  </si>
  <si>
    <t>Z</t>
  </si>
  <si>
    <t>2019-1-IE02-KA203-000693</t>
  </si>
  <si>
    <t>Koprda Štefan, doc. Ing., PhD.</t>
  </si>
  <si>
    <t xml:space="preserve">3D printing support service for innovative citizens </t>
  </si>
  <si>
    <t xml:space="preserve">9/2019 - 8/2024 </t>
  </si>
  <si>
    <t>2020-1-DE03-KA201-077363</t>
  </si>
  <si>
    <t>Medová Janka, doc. PaedDr., PhD.</t>
  </si>
  <si>
    <t xml:space="preserve">colette: Computational Thinking Learning Environment for Teachers in Europe </t>
  </si>
  <si>
    <t xml:space="preserve">9/2020 - 8/2024 </t>
  </si>
  <si>
    <t>2024-1-SK01-KA220-HED-000249044</t>
  </si>
  <si>
    <t>Future IT Professionals Education in Generative Artificial Intelligence</t>
  </si>
  <si>
    <t xml:space="preserve">9/2024 - 8/2027 </t>
  </si>
  <si>
    <t>KA 203-B6EB2CF6</t>
  </si>
  <si>
    <t>Zrubcová Dana, PhDr., PhD.</t>
  </si>
  <si>
    <t xml:space="preserve">A new agenda for nurse educator education in Europe </t>
  </si>
  <si>
    <t xml:space="preserve">9/2020 - 5/2024 </t>
  </si>
  <si>
    <t>Preklad a aspekty recepcie spoločenskovedných a humanitnovedných textov ako kultúrny a literárny transfer v 20. storočí</t>
  </si>
  <si>
    <t>DS-FR-22-0003</t>
  </si>
  <si>
    <t>Druhovo špecifický vplyv jadierka v embryonálnom vývoji</t>
  </si>
  <si>
    <t>7/2023 - 6/2025</t>
  </si>
  <si>
    <t xml:space="preserve">ELEKOS </t>
  </si>
  <si>
    <t>ZML/1/2024/191006/z:093</t>
  </si>
  <si>
    <t>Jakab Imrich, Mgr., PhD.</t>
  </si>
  <si>
    <t>Zmluva o vzájomnej spolupráci a realizácii praktických propagačných a vzdelávacích aktivít v oblasti odpadového hospodárstva</t>
  </si>
  <si>
    <t xml:space="preserve">1/2024 - 11/2024 </t>
  </si>
  <si>
    <t xml:space="preserve">Príspevok MŠVVaŠ SR </t>
  </si>
  <si>
    <t>06R02-20-V01-00002</t>
  </si>
  <si>
    <t>Vančo Ildikó, prof. Mgr., PhD.</t>
  </si>
  <si>
    <t>Príprava budúcich učiteľov slovenského jazyka a slovenskej literatúry do edukačnej praxe na školách s vyučovacím jazykom maďarským</t>
  </si>
  <si>
    <t>7/2024 - 6/2026</t>
  </si>
  <si>
    <t>Fond na podporu kultúry národnostných menšín</t>
  </si>
  <si>
    <t>24-120-00556</t>
  </si>
  <si>
    <t>Józsa Mónika, Mgr., ArtD.</t>
  </si>
  <si>
    <t xml:space="preserve">Veni, veni Emmanuel! Advent v čare zborovej hudby </t>
  </si>
  <si>
    <t xml:space="preserve">1/2024 - 12/2024 </t>
  </si>
  <si>
    <t>24-220-00567</t>
  </si>
  <si>
    <t>Benyovszky Kristian, prof. PaedDr., PhD.</t>
  </si>
  <si>
    <t>Partitúra</t>
  </si>
  <si>
    <t>1/2024 - 12/2024</t>
  </si>
  <si>
    <t>Granty EHP a Nórska</t>
  </si>
  <si>
    <t>1779/2024</t>
  </si>
  <si>
    <t>Ficzere Anikó, Mgr., PhD.</t>
  </si>
  <si>
    <t xml:space="preserve">Inkluzívne vyučovanie jazykov </t>
  </si>
  <si>
    <t>10/2024 - 12/2024</t>
  </si>
  <si>
    <t>Úrad vlády SR</t>
  </si>
  <si>
    <t>09I03-03-V04-00667</t>
  </si>
  <si>
    <t>Hostová Ivana, Mgr., PhD.</t>
  </si>
  <si>
    <t>Information flows and zones of resistance: Translation in Slovak cultural and literary periodicals since the 1990s</t>
  </si>
  <si>
    <t xml:space="preserve">9/2024 - 8/2026 </t>
  </si>
  <si>
    <t>09I03-03-V04-00669</t>
  </si>
  <si>
    <t>Šimunkoá Katarína, Mgr., PhD.</t>
  </si>
  <si>
    <t>Zvieratá a vzťah človeka k nim v minulosti na území Slovenska z pohľadu archeológie</t>
  </si>
  <si>
    <t>09I03-03-V04-00672</t>
  </si>
  <si>
    <t>Barta Peter, Mgr., PhD.</t>
  </si>
  <si>
    <t>Paleoenvironmental and Chronometric Research of Important Archaeological Artefact-Ecofact Complexes in Slovakia</t>
  </si>
  <si>
    <t>09I03-03-V04-00666</t>
  </si>
  <si>
    <t>Potentials of creativity as a source of prophylaxis against fake news in social media</t>
  </si>
  <si>
    <t>09I03-03-V04-00670</t>
  </si>
  <si>
    <t>Diweg-Pukanec Martin, prof. Mgr., PhD.</t>
  </si>
  <si>
    <t>Inverted Morality: Reversed Semantics in Old Church Slavic Moral Words</t>
  </si>
  <si>
    <t>09I03-03-V04-00664</t>
  </si>
  <si>
    <t>Využitie potenciálu dátovej žurnalistiky v boji s dezinformáciam</t>
  </si>
  <si>
    <t xml:space="preserve">Grantový systém ÚV SR  </t>
  </si>
  <si>
    <t>7926/2024</t>
  </si>
  <si>
    <t>Bönde Gogová Stanislava, doc. PhDr., PhD.</t>
  </si>
  <si>
    <t xml:space="preserve">Holíčska šibenica - od výskumu k prezentácii </t>
  </si>
  <si>
    <t xml:space="preserve">11/2024 - 3/2025 </t>
  </si>
  <si>
    <t>696/2024</t>
  </si>
  <si>
    <t>Ivanič Peter, prof. PhDr., PhD.</t>
  </si>
  <si>
    <t xml:space="preserve">Kultúrne dedičstvo sv. Konštantína - Cyrila a Metoda s dôrazom na zviditeľňovanie nových exaktných poznatkov </t>
  </si>
  <si>
    <t>5/2024 - 12/2024</t>
  </si>
  <si>
    <t>Nitrianska komunitná nadácia</t>
  </si>
  <si>
    <t>11-SS-2023</t>
  </si>
  <si>
    <t>Csalová Oľga, Mgr., PhD.</t>
  </si>
  <si>
    <t>Úvodný kurz slovenského jazyka a kultúry pre ukrajinskjých študentov</t>
  </si>
  <si>
    <t>7/2023 - 11/2023</t>
  </si>
  <si>
    <t>Fond na podporu umenia</t>
  </si>
  <si>
    <t>23-152-02214</t>
  </si>
  <si>
    <t>Inštitorisová Dagmar, prof. PhDr., PhD.</t>
  </si>
  <si>
    <t>Jahodová kolobežka 2023 (Dagmar Inštitorisová: Chobotnička Emka)</t>
  </si>
  <si>
    <t>7/2023 - 6/2024</t>
  </si>
  <si>
    <t>24-311-01578</t>
  </si>
  <si>
    <t>Divadlo jedného herca (aj v Divadle Husa na provázku v Brne) (Pracovný názov)</t>
  </si>
  <si>
    <t xml:space="preserve">3/2024 - 6/2025 </t>
  </si>
  <si>
    <t>UKF</t>
  </si>
  <si>
    <t>Mesto Nitra</t>
  </si>
  <si>
    <t>ZML/1/2024/191006/R:1073</t>
  </si>
  <si>
    <t>Tvrdík Miroslav, Mgr., PhD.</t>
  </si>
  <si>
    <t>Nitrianske univerzitné dni</t>
  </si>
  <si>
    <t xml:space="preserve">7/2024 - 12/2024 </t>
  </si>
  <si>
    <t xml:space="preserve">ERASMUS+ </t>
  </si>
  <si>
    <t>2O2O-I-DEO1-KA203.005671</t>
  </si>
  <si>
    <t>Čeretková Soňa, doc. PaedDr., PhD.</t>
  </si>
  <si>
    <t xml:space="preserve">STEMkey </t>
  </si>
  <si>
    <t>9/2020 - 12/2024</t>
  </si>
  <si>
    <t>2021-1-SK01-KA220-SCH-000032754</t>
  </si>
  <si>
    <t>TEACHING GREEN - From Climate Change Education and Awareness to Citizen Science Action</t>
  </si>
  <si>
    <t xml:space="preserve">11/2021 - 12/2024 </t>
  </si>
  <si>
    <t>101052670 — proSTEM — ERASMUS-EDU-2021-PEX-TEACH-A</t>
  </si>
  <si>
    <t>ICSE Academy - European collaboration and mobility in professional development of pre- and in-service STEM teachers</t>
  </si>
  <si>
    <t>6/2022 - 5/2025</t>
  </si>
  <si>
    <t>2023-1-SK01-KA220-SCH-000155430</t>
  </si>
  <si>
    <t>AVATAR - caring for All Vulnerable Animals Through an Active Relationship with nature</t>
  </si>
  <si>
    <t>12/2023 - 11/2026</t>
  </si>
  <si>
    <t>2022-1-SK01-KA220-SCH-000085134</t>
  </si>
  <si>
    <t>Hricková Mária, doc. PhDr., PhD.</t>
  </si>
  <si>
    <t>Fostering Students’ Interdisciplinary Competence through the Action-Oriented Approach and Collaborative Online International Learning</t>
  </si>
  <si>
    <t>12/2022 - 11/2025</t>
  </si>
  <si>
    <t>2022-1-SK01-KA220-SCH-000085608</t>
  </si>
  <si>
    <t>Intervention in the development of FL reading comprehension skill</t>
  </si>
  <si>
    <t>9/2022 - 6/2025</t>
  </si>
  <si>
    <t>2021-1-CZ01-KA220-HED-000031180</t>
  </si>
  <si>
    <t>Poláčková Vladimíra, PaedDr., PhD.</t>
  </si>
  <si>
    <t>Changing Our Story: The Pursuit of Inclusive Education</t>
  </si>
  <si>
    <t>11/2021 - 11/2024</t>
  </si>
  <si>
    <t>2023-1-SK01-KA131-HED-000130451</t>
  </si>
  <si>
    <t xml:space="preserve">Pavlíková Martina, doc. PhDr., PhD. </t>
  </si>
  <si>
    <t>Projekt mobility vysokoškolských študentov a zamestnancov v rámci programu Erasmus+</t>
  </si>
  <si>
    <t>6/2023 - 7/2025</t>
  </si>
  <si>
    <t>2024-1-SK01-KA131-HED-000226300</t>
  </si>
  <si>
    <t xml:space="preserve">6/2024 - 7/2026 </t>
  </si>
  <si>
    <t>2024-1-SK01-KA171-HED-000231786</t>
  </si>
  <si>
    <t xml:space="preserve">8/2024 - 7/2027 </t>
  </si>
  <si>
    <t xml:space="preserve">Tempus Public Foundation  </t>
  </si>
  <si>
    <t>EG-00959-001/2023</t>
  </si>
  <si>
    <t>Bárcziová  Žofia, Dr. habil. PaedDr., PhD.</t>
  </si>
  <si>
    <t>Makovecz program</t>
  </si>
  <si>
    <t xml:space="preserve">7/2023 - 8/2024 </t>
  </si>
  <si>
    <t>EG-01037-001/2024</t>
  </si>
  <si>
    <t>Szekeres Ladislav, RNDr., PhD.</t>
  </si>
  <si>
    <t xml:space="preserve">9/2024 - 6/2025 </t>
  </si>
  <si>
    <t xml:space="preserve">Bethlen Gábor Alap </t>
  </si>
  <si>
    <t>BGA 3266/4/2024</t>
  </si>
  <si>
    <t>Podpora študentských štipendií a na zabezpečenie doktorandského študijného programu</t>
  </si>
  <si>
    <t>MIRRI SR</t>
  </si>
  <si>
    <t>SKHU/1902/4.1/053</t>
  </si>
  <si>
    <t>Digital and Interactive Financial Literacy Tales</t>
  </si>
  <si>
    <t xml:space="preserve">1/2021 - 3/2024 </t>
  </si>
  <si>
    <t xml:space="preserve">Ministerstvo zahraničních věcí ČR </t>
  </si>
  <si>
    <t>2314-1/2024-MZV/BRAT</t>
  </si>
  <si>
    <t>Gallik Ján, doc. PhDr., PhD.</t>
  </si>
  <si>
    <t xml:space="preserve">Konzorcium ICoN v Pise </t>
  </si>
  <si>
    <t>ZML/1/2024/191006/z:281</t>
  </si>
  <si>
    <t xml:space="preserve"> Rusnáková Natália, doc. PhDr., PhD. </t>
  </si>
  <si>
    <t xml:space="preserve">Per l’internazionalizzazione del sistema universitario: lingua e cultura italiana ed europea in ambiente digitale </t>
  </si>
  <si>
    <t>9/2021 - 8/2023</t>
  </si>
  <si>
    <t>Vyšegrádsky fond</t>
  </si>
  <si>
    <t>The concept of a society without prejudice in the media space - generational perspective</t>
  </si>
  <si>
    <t>10/2024 - 4/2026</t>
  </si>
  <si>
    <t xml:space="preserve">Akcia Rakúsko - Slovensko </t>
  </si>
  <si>
    <t>023-10-15-002</t>
  </si>
  <si>
    <t xml:space="preserve">Rakúsko-slovenská letná škola 2024 v Nitre </t>
  </si>
  <si>
    <t>7/2024 - 7/2024</t>
  </si>
  <si>
    <t xml:space="preserve">PhD. </t>
  </si>
  <si>
    <t>S</t>
  </si>
  <si>
    <t>DE</t>
  </si>
  <si>
    <t xml:space="preserve">športová edukológia </t>
  </si>
  <si>
    <t xml:space="preserve">vedy o športe </t>
  </si>
  <si>
    <t>pedagogika hudobného a hudobno-dramatického umenia</t>
  </si>
  <si>
    <t>A</t>
  </si>
  <si>
    <t>didaktika anglického jazyka a literatúry</t>
  </si>
  <si>
    <t>didaktika technických predmetov</t>
  </si>
  <si>
    <t xml:space="preserve">pedagogika </t>
  </si>
  <si>
    <t>translatológia</t>
  </si>
  <si>
    <t>teória literatúry a dejiny konkrétnych národných literatúr</t>
  </si>
  <si>
    <t>slovenské dejiny</t>
  </si>
  <si>
    <t>R, S</t>
  </si>
  <si>
    <t>slavistika - slovanské jazyky</t>
  </si>
  <si>
    <t>marketingová komunikácia a reklama</t>
  </si>
  <si>
    <t>lingvodidaktika</t>
  </si>
  <si>
    <t>etnológia</t>
  </si>
  <si>
    <t>estetika</t>
  </si>
  <si>
    <t>archeológia</t>
  </si>
  <si>
    <t>A, S</t>
  </si>
  <si>
    <t>anglistika</t>
  </si>
  <si>
    <t>M, S</t>
  </si>
  <si>
    <t>teória vyučovania maďarského jazyka a literatúry</t>
  </si>
  <si>
    <t xml:space="preserve">Fakulta stredoeurópskych štúdií </t>
  </si>
  <si>
    <t xml:space="preserve">stredoeurópske areálové štúdiá </t>
  </si>
  <si>
    <t>PhD.</t>
  </si>
  <si>
    <t>teória vyučovania chémie</t>
  </si>
  <si>
    <t>Fakulta prírodných vied a infomatiky</t>
  </si>
  <si>
    <t>molekulárna biológia</t>
  </si>
  <si>
    <t>teória vyučovania matematiky</t>
  </si>
  <si>
    <t>fyzika materiálov</t>
  </si>
  <si>
    <t>environmentalistika</t>
  </si>
  <si>
    <t>aplikovaná informatika</t>
  </si>
  <si>
    <t xml:space="preserve">Mgr. </t>
  </si>
  <si>
    <t>výtvarná edukácia</t>
  </si>
  <si>
    <t xml:space="preserve">Pedagogická fakulta </t>
  </si>
  <si>
    <t>učiteľstvo anglického jazyka a literatúry (v kombinácii)</t>
  </si>
  <si>
    <t>učiteľstvo výtvarného umenia (v kombinácii)</t>
  </si>
  <si>
    <t>učiteľstvo telesnej výchovy (v kombinácii)</t>
  </si>
  <si>
    <t>učiteľstvo techniky (v kombinácii)</t>
  </si>
  <si>
    <t>učiteľstvo psychológie (v kombinácii)</t>
  </si>
  <si>
    <t>učiteľstvo pedagogiky (v kombinácii)</t>
  </si>
  <si>
    <t>učiteľstvo hudobného umenia (v kombinácii)</t>
  </si>
  <si>
    <t xml:space="preserve">učiteľstvo techniky </t>
  </si>
  <si>
    <t>učiteľstvo hudobného umenia</t>
  </si>
  <si>
    <t>učiteľstvo anglického jazyka a literatúry</t>
  </si>
  <si>
    <t>šport a rekreácia</t>
  </si>
  <si>
    <t>špeciálna pedagogika, sociálna pedagogika a manažment vzdelávania</t>
  </si>
  <si>
    <t xml:space="preserve">učiteľstvo pre primárne vzdelávanie  </t>
  </si>
  <si>
    <t>vzdelávanie dospelých a poradenstvo</t>
  </si>
  <si>
    <t>učiteľstvo výchovy k občianstvu (v kombinácii)</t>
  </si>
  <si>
    <t xml:space="preserve">Filozofická fakulta </t>
  </si>
  <si>
    <t>učiteľstvo slovenského jazyka a literatúry (v kombinácii)</t>
  </si>
  <si>
    <t>učiteľstvo náboženskej výchovy (v kombinácii)</t>
  </si>
  <si>
    <t>učiteľstvo histórie (v kombinácii)</t>
  </si>
  <si>
    <t>učiteľstvo etickej výchovy (v kombinácii)</t>
  </si>
  <si>
    <t>učiteľstvo estetickej výchovy (v kombinácii)</t>
  </si>
  <si>
    <t>S, Š, F, I</t>
  </si>
  <si>
    <t>učiteľstvo románskych jazykov a literatúr (v kombinácii)</t>
  </si>
  <si>
    <t>učiteľstvo ruského jazyka a literatúry (v kombinácii)</t>
  </si>
  <si>
    <t>N, S</t>
  </si>
  <si>
    <t>učiteľstvo nemeckého jazyka a literatúry (v kombinácii)</t>
  </si>
  <si>
    <t>Š, S</t>
  </si>
  <si>
    <t>prekladateľstvo a tlmočníctvo
španielsky jazyk a kultúra (v kombinácii)</t>
  </si>
  <si>
    <t xml:space="preserve">filológia </t>
  </si>
  <si>
    <t>prekladateľstvo a tlmočníctvo
slovenský jazyk a kultúra (v kombinácii)</t>
  </si>
  <si>
    <t>prekladateľstvo a tlmočníctvo
ruský jazyk a kultúra (v kombinácii)</t>
  </si>
  <si>
    <t>prekladateľstvo a tlmočníctvo 
nemecký jazyk a kultúra (v kombinácii)</t>
  </si>
  <si>
    <t>prekladateľstvo a tlmočníctvo 
anglický jazyk a kultúra (v kombinácii)</t>
  </si>
  <si>
    <t>žurnalistika</t>
  </si>
  <si>
    <t>R, S, U</t>
  </si>
  <si>
    <t>ruský jazyk v interkultúrnej a obchodnej komunikácii</t>
  </si>
  <si>
    <t>riadenie kultúry a turizmu</t>
  </si>
  <si>
    <t>politológia</t>
  </si>
  <si>
    <t>muzeológia</t>
  </si>
  <si>
    <t xml:space="preserve">etnológia </t>
  </si>
  <si>
    <t xml:space="preserve">estetika </t>
  </si>
  <si>
    <t xml:space="preserve">editorstvo a vydavateľská prax </t>
  </si>
  <si>
    <t>aplikovaná etika - etická expertíza a etické poradenstvo</t>
  </si>
  <si>
    <t>anglický jazyk v odbornej komunikácii</t>
  </si>
  <si>
    <t>učiteľstvo maďarského jazyka a literatúry (v kombinácii)</t>
  </si>
  <si>
    <t>prekladateľstvo a tlmočníctvo
maďarský jazyk a kultúra (v kombinácii)</t>
  </si>
  <si>
    <t>učiteľstvo pre primárne vzdelávanie s vyučovacím jazykom maďarským</t>
  </si>
  <si>
    <t>stredoeurópske areálové štúdiá</t>
  </si>
  <si>
    <t>S, A</t>
  </si>
  <si>
    <t>manažment regionálneho cestovného ruchu</t>
  </si>
  <si>
    <t xml:space="preserve">M, S, A </t>
  </si>
  <si>
    <t>maďarský jazyk v bilingválnej administratívnej komunikácii</t>
  </si>
  <si>
    <t>aplikovaná sociálna práca</t>
  </si>
  <si>
    <t>Mgr.</t>
  </si>
  <si>
    <t>digitálna ekonomika</t>
  </si>
  <si>
    <t>učiteľstvo odborných ekonomických predmetov (v kombinácii)</t>
  </si>
  <si>
    <t>učiteľstvo informatiky (v kombinácii)</t>
  </si>
  <si>
    <t>učiteľstvo matematiky (v kombinácii)</t>
  </si>
  <si>
    <t>učiteľstvo chémie (v kombinácii)</t>
  </si>
  <si>
    <t>učiteľstvo geografie (v kombinácii)</t>
  </si>
  <si>
    <t>učiteľstvo fyziky (v kombinácii)</t>
  </si>
  <si>
    <t>učiteľstvo ekológie (v kombinácii)</t>
  </si>
  <si>
    <t>učiteľstvo biológie (v kombinácii)</t>
  </si>
  <si>
    <t>matematicko-štatistické a informačné metódy v ekonómii a finančníctve</t>
  </si>
  <si>
    <t>geografia v regionálnom rozvoji</t>
  </si>
  <si>
    <t>environmentalistika v krajinnom plánovaní a v praxi</t>
  </si>
  <si>
    <t xml:space="preserve">Bc. </t>
  </si>
  <si>
    <t>učiteľstvo praktickej prípravy</t>
  </si>
  <si>
    <t>špeciálna pedagogika, vychovávateľstvo a manažment vzdelávania</t>
  </si>
  <si>
    <t>predškolská a elementárna pedagogika</t>
  </si>
  <si>
    <t xml:space="preserve">vzdelávanie dospelých a bezpečnosť práce </t>
  </si>
  <si>
    <t>Bc.</t>
  </si>
  <si>
    <t>cudzie jazyky v projektovej praxi</t>
  </si>
  <si>
    <t>žurnalistika - história</t>
  </si>
  <si>
    <t>mediálne a komunikačné štúdiá - historické vedy</t>
  </si>
  <si>
    <t xml:space="preserve">politológia - filozofia </t>
  </si>
  <si>
    <t xml:space="preserve">politické vedy - filozofia </t>
  </si>
  <si>
    <t>história - filozofia</t>
  </si>
  <si>
    <t>historické vedy - filozofia</t>
  </si>
  <si>
    <t>pamiatková starostlivosť a kultúrne dedičstvo</t>
  </si>
  <si>
    <t>aplikovaná etika - etika riadenia ľudí a práce</t>
  </si>
  <si>
    <t>predškolská a elementárna pedagogika s vyučovacím jazykom maďarským</t>
  </si>
  <si>
    <t>regionálny cestovný ruch</t>
  </si>
  <si>
    <t>M, S, A</t>
  </si>
  <si>
    <t xml:space="preserve">M, S </t>
  </si>
  <si>
    <t>maďarsko-slovenský bilingválny mediátor</t>
  </si>
  <si>
    <t>urgentná zdravotná starostlivosť</t>
  </si>
  <si>
    <t>aplikovaná ekológia a environmentalistika</t>
  </si>
  <si>
    <t>odborová didaktika</t>
  </si>
  <si>
    <t>x</t>
  </si>
  <si>
    <t>Poskytovateľ finančných prostriedkov (grantová agentúra, objednávateľ)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</si>
  <si>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</si>
  <si>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</si>
  <si>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</si>
  <si>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</si>
  <si>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</si>
  <si>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Piešťany</t>
  </si>
  <si>
    <t>Petite messe solennelle [klasická hudba] / Slovenský filharmonický zbor [Autorská korporácia]</t>
  </si>
  <si>
    <t>Štrbák Marek</t>
  </si>
  <si>
    <t>ZN1</t>
  </si>
  <si>
    <t>Bratislava</t>
  </si>
  <si>
    <t xml:space="preserve">Petite messe solennelle [klasická hudba] / Slovenský filharmonický zbor [Autorská korporácia] </t>
  </si>
  <si>
    <t>Biala Podlaska</t>
  </si>
  <si>
    <t xml:space="preserve">Vidit suum aria ze Stabat mater [klasická hudba] </t>
  </si>
  <si>
    <t>Pastorková Jana</t>
  </si>
  <si>
    <t>SR3</t>
  </si>
  <si>
    <t>Nitra</t>
  </si>
  <si>
    <t xml:space="preserve">Večerné svetlo (Drážovský kostolík) [kresba, maľba] </t>
  </si>
  <si>
    <t>Turzák Tomáš</t>
  </si>
  <si>
    <t xml:space="preserve">Vater unser im Himmelreich [klasická hudba] </t>
  </si>
  <si>
    <t>Michalovce</t>
  </si>
  <si>
    <t xml:space="preserve">Variácie na "Christus vincit" [klasická hudba] </t>
  </si>
  <si>
    <t>Humenné</t>
  </si>
  <si>
    <t>Variácie na "Christus vincit" [klasická hudba]</t>
  </si>
  <si>
    <t>Valčík „Dunajské vlny“ [klasická hudba]</t>
  </si>
  <si>
    <t>Lechtová Marcela</t>
  </si>
  <si>
    <t>V Nitre (Piaristický kláštor a kostol) [kresba, maľba]</t>
  </si>
  <si>
    <t xml:space="preserve">Tvar zeme II. [kresba, maľba] </t>
  </si>
  <si>
    <t xml:space="preserve">Tvar zeme I. [kresba, maľba] </t>
  </si>
  <si>
    <t>Tota pulchra es amica mea [klasická hudba]</t>
  </si>
  <si>
    <t>Paoli, Pennsylvania</t>
  </si>
  <si>
    <t xml:space="preserve">Toccata festiva [klasická hudba] </t>
  </si>
  <si>
    <t>Toccata concertata, BWV 566 [klasická hudba]</t>
  </si>
  <si>
    <t xml:space="preserve">Toccata concertata, BWV 566 [klasická hudba] </t>
  </si>
  <si>
    <t xml:space="preserve">Theme and Variations on „Twinkle Twinkle Little Star“ [klasická hudba] </t>
  </si>
  <si>
    <t>Theme and Variations on „God Save the King“ [klasická hudba]</t>
  </si>
  <si>
    <t xml:space="preserve">The Arrival of the Queen of Sheba [klasická hudba] </t>
  </si>
  <si>
    <t>Stabat mater dolorosa (zo Stabat mater PayP 77) [klasická hudba]</t>
  </si>
  <si>
    <t xml:space="preserve">Stabat mater dolorosa (zo Stabat mater PayP 77) [klasická hudba] </t>
  </si>
  <si>
    <t xml:space="preserve">Sous le ciel l’infini [klasická hudba] </t>
  </si>
  <si>
    <t>Žilina</t>
  </si>
  <si>
    <t>Sous le ciel l’infini [klasická hudba]</t>
  </si>
  <si>
    <t>Slovenská balada [klasická hudba] : pre flautu a sláčikové kvarteto</t>
  </si>
  <si>
    <t>Rozhovor [kresba, maľba] / Turzák, Tomáš</t>
  </si>
  <si>
    <t>Romantika pri Dražovskom kostolíku [kresba, maľba]</t>
  </si>
  <si>
    <t xml:space="preserve">Príchod kráľovnej zo Sáby (z oratória Šalamún) [klasická hudba] </t>
  </si>
  <si>
    <t>Príchod kráľovnej zo Sáby [klasická hudba]</t>
  </si>
  <si>
    <t>Prelúdium a toccata na „Victimae paschali laudes“ [klasická hudba]</t>
  </si>
  <si>
    <t xml:space="preserve">Prelúdium a fúga e mol, BWV 548 [klasická hudba] </t>
  </si>
  <si>
    <t>Prélude et Toccata on "Victimae Paschali Laudes" [klasická hudba]</t>
  </si>
  <si>
    <t xml:space="preserve">Pohľady na Nitru V. (Hrad) [kresba, maľba] </t>
  </si>
  <si>
    <t xml:space="preserve">Pohľady na Nitru III. (Kalvária) [kresba, maľba] </t>
  </si>
  <si>
    <t xml:space="preserve">Pohľad na Dražovský kostolík [kresba, maľba] </t>
  </si>
  <si>
    <t>Podpoľanie II. [kresba, maľba]</t>
  </si>
  <si>
    <t xml:space="preserve">Podpoľanie I. [kresba, maľba] </t>
  </si>
  <si>
    <t xml:space="preserve">Pieseň Su-Čonga „Ja svoje srdce dám“ z operety „Zem úsmevov“ [klasická hudba] </t>
  </si>
  <si>
    <t>Pieseň Mi „V salóne u modrej pagody“ z operety „Zem úsmevov“ [klasická hudba]</t>
  </si>
  <si>
    <t>Pie Jesu (z Requiem, op. 9) [klasická hudba]</t>
  </si>
  <si>
    <t xml:space="preserve">Pie Jesu (z Requiem, op. 48) [klasická hudba] </t>
  </si>
  <si>
    <t xml:space="preserve">Pie Jesu [klasická hudba] </t>
  </si>
  <si>
    <t xml:space="preserve">Pastorale F dur, BWV 590 [klasická hudba] </t>
  </si>
  <si>
    <t>Panis angelicus [klasická hudba]</t>
  </si>
  <si>
    <t>Viedeň</t>
  </si>
  <si>
    <t>Ouvertüre „Die Fledermaus“ [opereta a spevohra] : arr. für Flöte und Klavier / Wiener Kammertrio [Autorská korporácia]</t>
  </si>
  <si>
    <t>O salutaris hostia [klasická hudba]</t>
  </si>
  <si>
    <t>Trnava</t>
  </si>
  <si>
    <t>O salutaris [klasická hudba]</t>
  </si>
  <si>
    <t xml:space="preserve">O mors z kolekcji muzycznej Harmonia caelestis [klasická hudba] </t>
  </si>
  <si>
    <t>O Jesulein süss, o Jesulein mild [klasická hudba]</t>
  </si>
  <si>
    <t>Nun komm, der Heiden Heiland, BWV 660 [klasická hudba]</t>
  </si>
  <si>
    <t xml:space="preserve">Nun komm, der Heiden Heiland, BWV 659 [klasická hudba] </t>
  </si>
  <si>
    <t>Novembrové svetlo (Kostoľany pod Tríbečom) [kresba, maľba]</t>
  </si>
  <si>
    <t xml:space="preserve">Nad mestom Nitra [kresba, maľba] </t>
  </si>
  <si>
    <t>Liebster Herr Jesu  (Schemellibuch) [klasická hudba]</t>
  </si>
  <si>
    <t xml:space="preserve"> Paoli, Pennsylvania</t>
  </si>
  <si>
    <t xml:space="preserve">Lascia chi ́o pianga [klasická hudba] </t>
  </si>
  <si>
    <t xml:space="preserve">L’angelus du soir [klasická hudba] </t>
  </si>
  <si>
    <t>Kommt, Seelen, dieser Tag, BWV 479 [klasická hudba]</t>
  </si>
  <si>
    <t xml:space="preserve">Kommt, Seelen, dieser Tag, BWV 479 [klasická hudba] </t>
  </si>
  <si>
    <t>In dir ist Freude, BWV 615 [klasická hudba]</t>
  </si>
  <si>
    <t>Ich steh’ an deinen Krippen hier [klasická hudba]</t>
  </si>
  <si>
    <t>Christmas Toccata [klasická hudba]</t>
  </si>
  <si>
    <t>Chorál a mol [klasická hudba]</t>
  </si>
  <si>
    <t>Chanson d’amour [klasická hudba]</t>
  </si>
  <si>
    <t xml:space="preserve">Haï luli! [klasická hudba] </t>
  </si>
  <si>
    <t>Haï luli! [klasická hudba]</t>
  </si>
  <si>
    <t>Es ist vollbracht [klasická hudba]</t>
  </si>
  <si>
    <t>Ermunt’re dich, mein schwacher Geist [klasická hudba]</t>
  </si>
  <si>
    <t>En priére [klasická hudba]</t>
  </si>
  <si>
    <t>Dwie arie na fragmentach tekstu Stabat mater [klasická hudba]</t>
  </si>
  <si>
    <t>Dva žalmy [klasická hudba]</t>
  </si>
  <si>
    <t>Lechtová MarcelaDuet „The Prayer“ [klasická hudba]</t>
  </si>
  <si>
    <t>Duet „Brindisi“ z opery „La Traviata“ [klasická hudba]</t>
  </si>
  <si>
    <t xml:space="preserve">Dans les ruines d’une abbaye [klasická hudba] </t>
  </si>
  <si>
    <t>Dans les ruines d’une abbaye [klasická hudba]</t>
  </si>
  <si>
    <t xml:space="preserve">Cesta na Nitriansky hrad [kresba, maľba] </t>
  </si>
  <si>
    <t xml:space="preserve">Biblické písně, op. 99 [klasická hudba] </t>
  </si>
  <si>
    <t>Ave verum [klasická hudba]</t>
  </si>
  <si>
    <t xml:space="preserve">Ave Maria Paien [klasická hudba] </t>
  </si>
  <si>
    <t xml:space="preserve"> Paoli, Pennsylvania (USA)</t>
  </si>
  <si>
    <t xml:space="preserve">Ave Maria [klasická hudba] </t>
  </si>
  <si>
    <t>Ave Maria [klasická hudba]</t>
  </si>
  <si>
    <t>Auf, auf! die rechte Zeit ist hier [klasická hudba]</t>
  </si>
  <si>
    <t>Ária z kantáty Nun komm, der Heiden Heiland BWV 61 „Öffne dich, mein ganzes Herze“ [klasická hudba]</t>
  </si>
  <si>
    <t xml:space="preserve">Ária Ilony „Vždy keď cimbal plesá“ z operety „Cigánska láska“ [klasická hudba] </t>
  </si>
  <si>
    <t>Alleluia (z Exsultate, jubilate, KZ 165) [klasická hudba]</t>
  </si>
  <si>
    <t xml:space="preserve">A Chloris [klasická hudba] </t>
  </si>
  <si>
    <t>A Chloris [klasická hudba]</t>
  </si>
  <si>
    <t>„Wir tanzen Tango“ [klasická hudba] : arr. für Flöte und Klavier / Wiener Kammertrio [Autorská korporácia]</t>
  </si>
  <si>
    <t xml:space="preserve">„Wiener Blut Walzer“ [opereta a spevohra] : arr. für Flöte und klavier / Wiener Kammertrio [Autorská korporácia] </t>
  </si>
  <si>
    <t xml:space="preserve">„Tritsch Trasch Polka“ [klasická hudba] : arr. für Flöte und Klavier / Wiener Kammertrio [Autorská korporácia] </t>
  </si>
  <si>
    <t xml:space="preserve">„Schwipslied“ aus der Operette „Eine Nacht in Venedig“ [opereta a spevohra] : arr. für Mezzosopran, Flöte und Klavier / Wiener Kammertrio [Autorská korporácia] </t>
  </si>
  <si>
    <t xml:space="preserve">„Radetzky Marsch“ [klasická hudba] : arr. für Flöte und Klavier / Wiener Kammertrio [Autorská korporácia] </t>
  </si>
  <si>
    <t>„O mio babbino caro“ aus der Oper „Gianni Schicchi“ [opera] : arr. für Sopran, Flöte und Klavier / Wiener Kammertrio [Autorská korporácia]</t>
  </si>
  <si>
    <t xml:space="preserve">„Mit Dampf“ Polka [klasická hudba] : arr. für Flöte und Klavier / Wiener Kammertrio [Autorská korporácia] </t>
  </si>
  <si>
    <t xml:space="preserve">„Im Krapfenwald Polka“ [klasická hudba] : arr. für Flöte und Klavier / Wiener Kammertrio [Autorská korporácia] </t>
  </si>
  <si>
    <t>„Im Krapfenwald Polka“ [klasická hudba] : arr. für Flöte und Klavier / Wiener Kammertrio [Autorská korporácia]</t>
  </si>
  <si>
    <t xml:space="preserve">„Im Feuerstrom der Reben“ aus der Operette „Die Fledermaus“ [opereta a spevohra] : arr. für Mezzosopran, Flöte und Klavier / Wiener Kammertrio [Autorská korporácia] </t>
  </si>
  <si>
    <t>„Ich lade gern mir Gäste ein“ aus der Operette „Die Fledermaus“ [opereta a spevohra] : arr. für Sopran, Flöte und Klavier / Wiener Kammertrio [Autorská korporácia]</t>
  </si>
  <si>
    <t xml:space="preserve">„Ich lade gern mir Gäste ein“ aus der Operette „Die Fledermaus“ [opereta a spevohra] : arr. für Sopran, Flöte und Klavier / Wiener Kammertrio [Autorská korporácia] </t>
  </si>
  <si>
    <t>„Ich lade gern mir Gäste ein“ aus der Operette „Die Fledermaus“ [opereta a spevohra] : arr. für Mezzosopran, Flöte und Klavier / Wiener Kammertrio [Autorská korporácia]</t>
  </si>
  <si>
    <t xml:space="preserve">„Champagne Galop“ Op.17 [klasická hudba] : arr. für Flöte und Klavier / Wiener Kammertrio [Autorská korporácia] </t>
  </si>
  <si>
    <t xml:space="preserve">„Grüß dich Gott, du liebes Nesterl“ aus der Operette „Wiener Blut“ [opereta a spevohra] : arr. für Sopran, Flöte und Klavier / Wiener Kammertrio [Autorská korporácia] </t>
  </si>
  <si>
    <t>„Grüss dich Gott du liebes Nesterl“ aus der Operette „Wiener Blut“ [opereta a spevohra] : arr. für Mezzosopran, Flöte und Klavier / Wiener Kammertrio [Autorská korporácia]</t>
  </si>
  <si>
    <t xml:space="preserve">„Du sollst der Kaiser meiner Seele sein“ aus der Operette „Der Favorit“ [opereta a spevohra] : arr. für Sopran, Flöte und Klavier / Wiener Kammertrio [Autorská korporácia] </t>
  </si>
  <si>
    <t>„Das Fischermädchen“ aus dem „Schwanengesang“ von F.Schubert [klasická hudba] : arr. für Flöte und Klavier / Wiener Kammertrio [Autorská korporácia]</t>
  </si>
  <si>
    <t xml:space="preserve">„Czárdás“ [klasická hudba] : arr. für Flöte und Klavier / Wiener Kammertrio [Autorská korporácia] </t>
  </si>
  <si>
    <t>„Allegro“ z koncertu „Jar“ RV 269 [klasická hudba]</t>
  </si>
  <si>
    <t>Žiarivá jeseň pod hradom [kresba, maľba]</t>
  </si>
  <si>
    <t>SR2</t>
  </si>
  <si>
    <t>Tri slovenské balady pre spev a gitaru [klasická hudba]</t>
  </si>
  <si>
    <t xml:space="preserve">Tri slovenské balady pre spev a gitaru [klasická hudba] </t>
  </si>
  <si>
    <t>Pohľad na Veľký Rozsutec [kresba, maľba]</t>
  </si>
  <si>
    <t>Messe solennelle [klasická hudba]</t>
  </si>
  <si>
    <t>Krivánska Malá Fatra [kresba, maľba]</t>
  </si>
  <si>
    <t xml:space="preserve">Diplom 2024 [vizuálna komunikácia - publikácia] </t>
  </si>
  <si>
    <t>Baus Jozef</t>
  </si>
  <si>
    <t xml:space="preserve">Básne o láske (výber z cyklu) [klasická hudba] </t>
  </si>
  <si>
    <t>Básne o láske (výber z cyklu) [klasická hudba]</t>
  </si>
  <si>
    <t xml:space="preserve">Zo Západných Tatier [kresba, maľba] : (Smutné sedlo, Hrubá kopa a Baníkov) </t>
  </si>
  <si>
    <t>SR1</t>
  </si>
  <si>
    <t xml:space="preserve">Zo Zamaguria [kresba, maľba] </t>
  </si>
  <si>
    <t xml:space="preserve">Zimné ráno v Tatrách [kresba, maľba] </t>
  </si>
  <si>
    <t xml:space="preserve">Z Faustovského cyklu VVO [klasická hudba] </t>
  </si>
  <si>
    <t xml:space="preserve">Večer v Banskej Štiavnici [kresba, maľba] </t>
  </si>
  <si>
    <t>Sposalizio [klasická hudba]</t>
  </si>
  <si>
    <t>Šašinová Dana</t>
  </si>
  <si>
    <t>Foggia (Taliansko)</t>
  </si>
  <si>
    <t xml:space="preserve">Sonic Explorations [klasická hudba] </t>
  </si>
  <si>
    <t>Requiem [klasická hudba] : Hommage a Milada Synková</t>
  </si>
  <si>
    <t xml:space="preserve">Rekviem d mol KV 626 [klasická hudba] </t>
  </si>
  <si>
    <t>Panoráma Nitry [kresba, maľba]</t>
  </si>
  <si>
    <t>Oberstdorf (Nemecko)</t>
  </si>
  <si>
    <t>Orgelkonzert [klasická hudba]</t>
  </si>
  <si>
    <t>Organový recitál [klasická hudba]</t>
  </si>
  <si>
    <t>Sielnica</t>
  </si>
  <si>
    <t xml:space="preserve">Organový koncert Mareka Štrbáka [klasická hudba] </t>
  </si>
  <si>
    <t>Philadelphia (USA)</t>
  </si>
  <si>
    <t>Organ Recital [klasická hudba]</t>
  </si>
  <si>
    <t>Wayne (USA)</t>
  </si>
  <si>
    <t>Nitrianske pastorále II. (Zobor) [kresba, maľba]</t>
  </si>
  <si>
    <t>Nitrianske pastorále I.(Drážovský kostolík) [kresba, maľba]</t>
  </si>
  <si>
    <t xml:space="preserve">Komorný koncert [klasická hudba] </t>
  </si>
  <si>
    <t>Banská Bystrica</t>
  </si>
  <si>
    <t xml:space="preserve">Hudba v katedrále [klasická hudba] : Organový recitál </t>
  </si>
  <si>
    <t>Cez Vidlový hrebeň [kresba, maľba]</t>
  </si>
  <si>
    <t>21. ročník festivalu umení Konfrontácie 2024 [dramaturgický projekt]</t>
  </si>
  <si>
    <t>Čierna Alena</t>
  </si>
  <si>
    <t>Za krížom [vizuálna komunikácia - obálka]</t>
  </si>
  <si>
    <t>Huňady Ján</t>
  </si>
  <si>
    <t>SN3</t>
  </si>
  <si>
    <t>Večer vo Veľkom Bánhedéši [kresba, maľba]</t>
  </si>
  <si>
    <t xml:space="preserve">Trúchlenie [klasická hudba] </t>
  </si>
  <si>
    <t>Svojou cestou [vizuálna komunikácia - obálka] / Huňady, Ján</t>
  </si>
  <si>
    <t xml:space="preserve">Studio games [kresba, maľba] </t>
  </si>
  <si>
    <t>Toman Juraj</t>
  </si>
  <si>
    <t>Topoľčany</t>
  </si>
  <si>
    <t xml:space="preserve">Skull with orange, green and blue II. and III. [kresba, maľba] </t>
  </si>
  <si>
    <t xml:space="preserve">Skull with orange, green and blue I. [kresba, maľba] </t>
  </si>
  <si>
    <t>Trenčín</t>
  </si>
  <si>
    <t>Rybačka [kresba, maľba]</t>
  </si>
  <si>
    <t>Rozmarné leto [kresba, maľba]</t>
  </si>
  <si>
    <t xml:space="preserve">Relax [kresba, maľba] </t>
  </si>
  <si>
    <t>Ráno vo Veľkom Bánhedéši [kresba, maľba]</t>
  </si>
  <si>
    <t xml:space="preserve">Processual plein air [kresba, maľba] </t>
  </si>
  <si>
    <t xml:space="preserve">Príbeh [dokumentárne dielo - film] : Epizóda 1 </t>
  </si>
  <si>
    <t>Mináriková Jana</t>
  </si>
  <si>
    <t>Nové Zámky</t>
  </si>
  <si>
    <t>Prechod III. [kresba, maľba]</t>
  </si>
  <si>
    <t>Szalai Daniel</t>
  </si>
  <si>
    <t>Peter Polák. Ultramaratónec [dokumentárne dielo - film] : Epizóda 5</t>
  </si>
  <si>
    <t>Painters I. [kresba, maľba]</t>
  </si>
  <si>
    <t>Orange [kresba, maľba]</t>
  </si>
  <si>
    <t>One evening [kresba, maľba]</t>
  </si>
  <si>
    <t>Man with pink hat [kresba, maľba]</t>
  </si>
  <si>
    <t xml:space="preserve">Klaňanie troch kráľov [vizuálna komunikácia - obálka] </t>
  </si>
  <si>
    <t>Jano with big orange headset [kresba, maľba]</t>
  </si>
  <si>
    <t>Igráček [kresba, maľba]</t>
  </si>
  <si>
    <t>Hladina [kresba, maľba]</t>
  </si>
  <si>
    <t xml:space="preserve">Him [kresba, maľba] </t>
  </si>
  <si>
    <t>Formula G [socha, plastika, objekt] : (G for „Grey“)</t>
  </si>
  <si>
    <t>Kratochvíl Martin</t>
  </si>
  <si>
    <t>Formula C [socha, plastika, objekt] : (C for „Colour“)</t>
  </si>
  <si>
    <t xml:space="preserve">Figure in front of dark backrounde [kresba, maľba] </t>
  </si>
  <si>
    <t>Slovenský Komlóš</t>
  </si>
  <si>
    <t>Čierna nevesta [kresba, maľba]</t>
  </si>
  <si>
    <t>Čierna nevesta [vizuálna komunikácia - obálka]</t>
  </si>
  <si>
    <t xml:space="preserve">Composition with figure, green chair and canvases [kresba, maľba] </t>
  </si>
  <si>
    <t>Blonde runner in the studio [kresba, maľba]</t>
  </si>
  <si>
    <t>Bežné ženy [dokumentárne dielo - film] : Epizóda 2</t>
  </si>
  <si>
    <t xml:space="preserve">Bezdomovci [dokumentárne dielo - film] : Epizóda 4 </t>
  </si>
  <si>
    <t xml:space="preserve">Beh o život [dokumentárne dielo - film] : Epizóda 3 </t>
  </si>
  <si>
    <t>At the company [kresba, maľba] = Na firme</t>
  </si>
  <si>
    <t>Topľčany</t>
  </si>
  <si>
    <t>Window View [kresba, maľba]</t>
  </si>
  <si>
    <t>SN2</t>
  </si>
  <si>
    <t>Večer [kresba, maľba]</t>
  </si>
  <si>
    <t>Toto všetko sa dialo. Sólista Peter Mikuláš [hrané dielo - audiorelácia] : 3. časť</t>
  </si>
  <si>
    <t>Smolík Pavol</t>
  </si>
  <si>
    <t>Staršia sestra Opera: režisér Július Gyermek [hrané dielo - audiorelácia] : 2. časť</t>
  </si>
  <si>
    <t>Slová – medzi riadkami/Words – Between Lines [samostatná krátkodobá výstava] : Výber z tvorby -  Iwona Bugajska-Bigos</t>
  </si>
  <si>
    <t>Récka Adriana</t>
  </si>
  <si>
    <t xml:space="preserve">Red studio [kresba, maľba] </t>
  </si>
  <si>
    <t>Ráno [kresba, maľba]</t>
  </si>
  <si>
    <t>Orange helmet [kresba, maľba]</t>
  </si>
  <si>
    <t>Opera neprirodzená, či nadprirodzená? Sopranistka Elena Holičková [hrané dielo - audiorelácia] : 5. časť</t>
  </si>
  <si>
    <t>Next studio [kresba, maľba]</t>
  </si>
  <si>
    <t xml:space="preserve">Nada and Sano [kresba, maľba] </t>
  </si>
  <si>
    <t xml:space="preserve">Na dlhej ceste k hudobnému divadlu: scénický výtvarník Jaroslav Valek [hrané dielo - audiorelácia] : 1. časť </t>
  </si>
  <si>
    <t>Kostým ako vlastná koža. Kostýmová výtvarníčka Ľudmila Várossová [hrané dielo - audiorelácia] : 4. časť</t>
  </si>
  <si>
    <t>Martin</t>
  </si>
  <si>
    <t>Fantišek Malec: Vraždy a popravy pod Inovcom [vizuálna komunikácia - publikácia]</t>
  </si>
  <si>
    <t>Zabadal ľubomír</t>
  </si>
  <si>
    <t>Enter to the Merina [kresba, maľba]</t>
  </si>
  <si>
    <t>De finibus... The Sixth Book [klasická hudba]</t>
  </si>
  <si>
    <t>Cyklotrasa 2024 [kresba, maľba]</t>
  </si>
  <si>
    <t>Cyklotrasa [kresba, maľba]</t>
  </si>
  <si>
    <t>Composition with figure, and paintings that do not exist [kresba, maľba]</t>
  </si>
  <si>
    <t>Galanta</t>
  </si>
  <si>
    <t>Béla Ferdics: Intersection/Prelínanie/Metszéspont [samostatná krátkodobá výstava]</t>
  </si>
  <si>
    <t xml:space="preserve">Another studio [kresba, maľba] </t>
  </si>
  <si>
    <t>Suchý [kresba, maľba]</t>
  </si>
  <si>
    <t>SN1</t>
  </si>
  <si>
    <t>Posledný ľad [kresba, maľba]</t>
  </si>
  <si>
    <t xml:space="preserve">Otrávený [kresba, maľba] </t>
  </si>
  <si>
    <t xml:space="preserve">Ostrov [kresba, maľba] </t>
  </si>
  <si>
    <t>Organový recitál 2</t>
  </si>
  <si>
    <t xml:space="preserve">Organový recitál [klasická hudba] </t>
  </si>
  <si>
    <t xml:space="preserve">Night order [kresba, maľba] </t>
  </si>
  <si>
    <t>Nada in the painting [kresba, maľba]</t>
  </si>
  <si>
    <t>Mikuláš s úsmevom [hudobno-dramatické dielo]</t>
  </si>
  <si>
    <t xml:space="preserve">Metaphysical order [kresba, maľba] </t>
  </si>
  <si>
    <t xml:space="preserve">Leto [kresba, maľba] </t>
  </si>
  <si>
    <t xml:space="preserve">La Défense [kresba, maľba] </t>
  </si>
  <si>
    <t xml:space="preserve">Krejcar v deliriu [kresba, maľba] </t>
  </si>
  <si>
    <t>Periférne videnie [kresba, maľba]</t>
  </si>
  <si>
    <t>Inverzia [kresba, maľba]</t>
  </si>
  <si>
    <t>Ihrisko [kresba, maľba]</t>
  </si>
  <si>
    <t>Domy [kresba, maľba]</t>
  </si>
  <si>
    <t xml:space="preserve">Cyklista [kresba, maľba] </t>
  </si>
  <si>
    <t>Variácie na „Christus vincit“</t>
  </si>
  <si>
    <t>SM3</t>
  </si>
  <si>
    <t>Bardejov</t>
  </si>
  <si>
    <t>Toccata concertata (Prelúdium a fúga E dur)</t>
  </si>
  <si>
    <t>Suita rediviva, op. 14, č. 5</t>
  </si>
  <si>
    <t>Sonáta d mol „Vater unser im Himmelreich“, op. 65, č. 6</t>
  </si>
  <si>
    <t>Prelúdium a toccata na „Victimae paschali laudes“</t>
  </si>
  <si>
    <t>Praha</t>
  </si>
  <si>
    <t>Pamäť III. [grafika]</t>
  </si>
  <si>
    <t>Pamäť II. [grafika]</t>
  </si>
  <si>
    <t>Pamäť I. [grafika]</t>
  </si>
  <si>
    <t>Organová kniha pre Ivana Sokola</t>
  </si>
  <si>
    <t xml:space="preserve">Biblické písně, op. 99 </t>
  </si>
  <si>
    <t>Ave Maria</t>
  </si>
  <si>
    <t>Alleluja z moteta „Exsultate, jubilate“ , KZ 165</t>
  </si>
  <si>
    <t xml:space="preserve">„Tota pulchra es amica mea“ - moteto pre 2 hlasy </t>
  </si>
  <si>
    <t>„Stabat mater dolorosa“</t>
  </si>
  <si>
    <t>„Pie Jesu“ z Requiem, op. 9</t>
  </si>
  <si>
    <t>„Pie Jesu“ z Requiem in D, op. 48</t>
  </si>
  <si>
    <t>„Kommt, Seelen, dieser Tag“, - sakrálna pieseň</t>
  </si>
  <si>
    <t>Missa in C maior pre miešaný zbor</t>
  </si>
  <si>
    <t>SM2</t>
  </si>
  <si>
    <t>Rimavská Sobota</t>
  </si>
  <si>
    <t>Prelúdium a fúga e mol, BWV 548</t>
  </si>
  <si>
    <t>SM1</t>
  </si>
  <si>
    <t>Sabinov</t>
  </si>
  <si>
    <t>5. koncert zo série Bachova organová tvorba: Epifánia</t>
  </si>
  <si>
    <t>Petite messe solennelle</t>
  </si>
  <si>
    <t>Košice</t>
  </si>
  <si>
    <t xml:space="preserve">Reminiscentio supra F. X. Zomb, op. 24 </t>
  </si>
  <si>
    <t>EN3</t>
  </si>
  <si>
    <t xml:space="preserve"> 01.02.2024</t>
  </si>
  <si>
    <t xml:space="preserve">Glagolská omša [klasická hudba] </t>
  </si>
  <si>
    <t>EN1</t>
  </si>
  <si>
    <t>Koncertantná partita op. 19 [klasická hudba]</t>
  </si>
  <si>
    <t>EM3</t>
  </si>
  <si>
    <t>Rozdiel v % 2024 - 2023</t>
  </si>
  <si>
    <t>Rozdiel 2024 - 2023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</si>
</sst>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b/>
      <sz val="11.5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28"/>
      <name val="Times New Roman"/>
      <family val="1"/>
      <charset val="238"/>
    </font>
    <font>
      <u/>
      <sz val="12"/>
      <color theme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6" fillId="0" borderId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7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0" fillId="0" borderId="1" xfId="0" applyFill="1" applyBorder="1" applyAlignment="1"/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/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2" xfId="0" applyBorder="1"/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6" fillId="0" borderId="0" xfId="0" applyFont="1" applyFill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 wrapText="1"/>
    </xf>
    <xf numFmtId="3" fontId="18" fillId="0" borderId="0" xfId="0" applyNumberFormat="1" applyFont="1" applyFill="1" applyBorder="1" applyAlignment="1">
      <alignment vertical="top" wrapText="1"/>
    </xf>
    <xf numFmtId="0" fontId="17" fillId="0" borderId="0" xfId="0" applyFont="1" applyBorder="1" applyAlignment="1">
      <alignment vertical="top"/>
    </xf>
    <xf numFmtId="3" fontId="18" fillId="0" borderId="0" xfId="1" applyNumberFormat="1" applyFont="1" applyFill="1" applyBorder="1" applyAlignment="1">
      <alignment vertical="top" wrapText="1"/>
    </xf>
    <xf numFmtId="3" fontId="20" fillId="0" borderId="0" xfId="1" applyNumberFormat="1" applyFont="1" applyFill="1" applyBorder="1" applyAlignment="1">
      <alignment vertical="center" wrapText="1"/>
    </xf>
    <xf numFmtId="3" fontId="18" fillId="0" borderId="0" xfId="1" applyNumberFormat="1" applyFont="1" applyBorder="1" applyAlignment="1">
      <alignment vertical="top" wrapText="1"/>
    </xf>
    <xf numFmtId="3" fontId="18" fillId="0" borderId="0" xfId="1" applyNumberFormat="1" applyFont="1" applyBorder="1" applyAlignment="1">
      <alignment vertical="center" wrapText="1"/>
    </xf>
    <xf numFmtId="3" fontId="18" fillId="0" borderId="0" xfId="2" applyNumberFormat="1" applyFont="1" applyFill="1" applyBorder="1" applyAlignment="1">
      <alignment vertical="center" wrapText="1"/>
    </xf>
    <xf numFmtId="3" fontId="18" fillId="0" borderId="0" xfId="3" applyNumberFormat="1" applyFont="1" applyFill="1" applyBorder="1" applyAlignment="1">
      <alignment vertical="center" wrapText="1"/>
    </xf>
    <xf numFmtId="3" fontId="18" fillId="0" borderId="0" xfId="4" applyNumberFormat="1" applyFont="1" applyFill="1" applyBorder="1" applyAlignment="1">
      <alignment vertical="center" wrapText="1"/>
    </xf>
    <xf numFmtId="0" fontId="17" fillId="0" borderId="0" xfId="0" applyFont="1" applyBorder="1" applyAlignment="1"/>
    <xf numFmtId="0" fontId="8" fillId="0" borderId="0" xfId="0" applyFont="1" applyAlignment="1">
      <alignment vertical="center"/>
    </xf>
    <xf numFmtId="0" fontId="17" fillId="0" borderId="0" xfId="0" applyFont="1" applyBorder="1" applyAlignment="1">
      <alignment vertical="top" wrapText="1"/>
    </xf>
    <xf numFmtId="3" fontId="18" fillId="0" borderId="0" xfId="2" applyNumberFormat="1" applyFont="1" applyFill="1" applyBorder="1" applyAlignment="1">
      <alignment vertical="top" wrapText="1"/>
    </xf>
    <xf numFmtId="3" fontId="18" fillId="0" borderId="0" xfId="3" applyNumberFormat="1" applyFont="1" applyFill="1" applyBorder="1" applyAlignment="1">
      <alignment vertical="top" wrapText="1"/>
    </xf>
    <xf numFmtId="3" fontId="18" fillId="0" borderId="0" xfId="4" applyNumberFormat="1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3" xfId="0" applyBorder="1"/>
    <xf numFmtId="0" fontId="0" fillId="0" borderId="39" xfId="0" applyBorder="1"/>
    <xf numFmtId="0" fontId="0" fillId="2" borderId="13" xfId="0" applyFill="1" applyBorder="1"/>
    <xf numFmtId="0" fontId="0" fillId="2" borderId="31" xfId="0" applyFill="1" applyBorder="1"/>
    <xf numFmtId="0" fontId="0" fillId="0" borderId="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9" xfId="0" applyBorder="1" applyAlignment="1">
      <alignment wrapText="1"/>
    </xf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37" xfId="0" applyFont="1" applyFill="1" applyBorder="1"/>
    <xf numFmtId="0" fontId="0" fillId="0" borderId="46" xfId="0" applyBorder="1"/>
    <xf numFmtId="0" fontId="6" fillId="2" borderId="43" xfId="0" applyFont="1" applyFill="1" applyBorder="1" applyAlignment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0" borderId="46" xfId="0" applyFill="1" applyBorder="1" applyAlignment="1">
      <alignment wrapText="1"/>
    </xf>
    <xf numFmtId="0" fontId="0" fillId="0" borderId="47" xfId="0" applyFill="1" applyBorder="1" applyAlignment="1">
      <alignment wrapText="1"/>
    </xf>
    <xf numFmtId="0" fontId="0" fillId="0" borderId="33" xfId="0" applyFill="1" applyBorder="1" applyAlignment="1">
      <alignment wrapText="1"/>
    </xf>
    <xf numFmtId="0" fontId="0" fillId="0" borderId="39" xfId="0" applyFill="1" applyBorder="1" applyAlignment="1">
      <alignment wrapText="1"/>
    </xf>
    <xf numFmtId="0" fontId="0" fillId="0" borderId="33" xfId="0" applyFill="1" applyBorder="1"/>
    <xf numFmtId="0" fontId="0" fillId="0" borderId="39" xfId="0" applyFill="1" applyBorder="1"/>
    <xf numFmtId="0" fontId="0" fillId="0" borderId="41" xfId="0" applyFill="1" applyBorder="1"/>
    <xf numFmtId="0" fontId="0" fillId="0" borderId="34" xfId="0" applyFill="1" applyBorder="1"/>
    <xf numFmtId="0" fontId="0" fillId="0" borderId="3" xfId="0" applyFill="1" applyBorder="1"/>
    <xf numFmtId="0" fontId="0" fillId="0" borderId="36" xfId="0" applyFill="1" applyBorder="1"/>
    <xf numFmtId="0" fontId="0" fillId="2" borderId="37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31" xfId="0" applyFill="1" applyBorder="1"/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0" borderId="33" xfId="0" applyBorder="1" applyAlignment="1">
      <alignment horizontal="center"/>
    </xf>
    <xf numFmtId="0" fontId="0" fillId="2" borderId="39" xfId="0" applyFill="1" applyBorder="1"/>
    <xf numFmtId="0" fontId="6" fillId="0" borderId="33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2" borderId="47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1" xfId="0" applyBorder="1" applyAlignment="1">
      <alignment wrapText="1"/>
    </xf>
    <xf numFmtId="0" fontId="0" fillId="2" borderId="36" xfId="0" applyFill="1" applyBorder="1"/>
    <xf numFmtId="0" fontId="0" fillId="2" borderId="11" xfId="0" applyFill="1" applyBorder="1" applyAlignment="1">
      <alignment horizontal="center"/>
    </xf>
    <xf numFmtId="0" fontId="6" fillId="2" borderId="34" xfId="0" applyFont="1" applyFill="1" applyBorder="1" applyAlignment="1">
      <alignment vertical="center" wrapText="1"/>
    </xf>
    <xf numFmtId="0" fontId="15" fillId="0" borderId="13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left"/>
    </xf>
    <xf numFmtId="0" fontId="21" fillId="2" borderId="1" xfId="0" applyFont="1" applyFill="1" applyBorder="1"/>
    <xf numFmtId="0" fontId="21" fillId="2" borderId="54" xfId="0" applyFont="1" applyFill="1" applyBorder="1"/>
    <xf numFmtId="0" fontId="21" fillId="2" borderId="52" xfId="0" applyFont="1" applyFill="1" applyBorder="1"/>
    <xf numFmtId="164" fontId="21" fillId="2" borderId="1" xfId="0" applyNumberFormat="1" applyFont="1" applyFill="1" applyBorder="1"/>
    <xf numFmtId="164" fontId="21" fillId="2" borderId="54" xfId="0" applyNumberFormat="1" applyFont="1" applyFill="1" applyBorder="1"/>
    <xf numFmtId="0" fontId="21" fillId="0" borderId="33" xfId="0" applyFont="1" applyBorder="1" applyAlignment="1">
      <alignment horizontal="left" wrapText="1"/>
    </xf>
    <xf numFmtId="0" fontId="21" fillId="0" borderId="1" xfId="0" applyFont="1" applyBorder="1"/>
    <xf numFmtId="0" fontId="21" fillId="0" borderId="39" xfId="0" applyFont="1" applyBorder="1"/>
    <xf numFmtId="0" fontId="21" fillId="0" borderId="33" xfId="0" applyFont="1" applyBorder="1"/>
    <xf numFmtId="0" fontId="21" fillId="2" borderId="33" xfId="0" applyFont="1" applyFill="1" applyBorder="1" applyAlignment="1">
      <alignment horizontal="left" wrapText="1"/>
    </xf>
    <xf numFmtId="0" fontId="21" fillId="2" borderId="3" xfId="0" applyFont="1" applyFill="1" applyBorder="1"/>
    <xf numFmtId="0" fontId="21" fillId="2" borderId="36" xfId="0" applyFont="1" applyFill="1" applyBorder="1"/>
    <xf numFmtId="0" fontId="21" fillId="2" borderId="34" xfId="0" applyFont="1" applyFill="1" applyBorder="1"/>
    <xf numFmtId="0" fontId="21" fillId="2" borderId="27" xfId="0" applyFont="1" applyFill="1" applyBorder="1" applyAlignment="1">
      <alignment horizontal="left" wrapText="1"/>
    </xf>
    <xf numFmtId="0" fontId="21" fillId="0" borderId="0" xfId="0" applyFont="1" applyAlignment="1">
      <alignment horizontal="left"/>
    </xf>
    <xf numFmtId="164" fontId="21" fillId="2" borderId="41" xfId="0" applyNumberFormat="1" applyFont="1" applyFill="1" applyBorder="1"/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2" borderId="8" xfId="0" applyFont="1" applyFill="1" applyBorder="1"/>
    <xf numFmtId="164" fontId="21" fillId="2" borderId="8" xfId="0" applyNumberFormat="1" applyFont="1" applyFill="1" applyBorder="1"/>
    <xf numFmtId="0" fontId="21" fillId="0" borderId="8" xfId="0" applyFont="1" applyBorder="1"/>
    <xf numFmtId="0" fontId="21" fillId="2" borderId="17" xfId="0" applyFont="1" applyFill="1" applyBorder="1"/>
    <xf numFmtId="0" fontId="21" fillId="2" borderId="40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0" borderId="41" xfId="0" applyFont="1" applyBorder="1"/>
    <xf numFmtId="0" fontId="21" fillId="2" borderId="49" xfId="0" applyFont="1" applyFill="1" applyBorder="1"/>
    <xf numFmtId="164" fontId="21" fillId="2" borderId="52" xfId="0" applyNumberFormat="1" applyFont="1" applyFill="1" applyBorder="1"/>
    <xf numFmtId="0" fontId="8" fillId="0" borderId="0" xfId="0" applyFont="1" applyFill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5" xfId="0" applyBorder="1"/>
    <xf numFmtId="0" fontId="0" fillId="0" borderId="56" xfId="0" applyBorder="1"/>
    <xf numFmtId="0" fontId="6" fillId="2" borderId="33" xfId="0" applyFont="1" applyFill="1" applyBorder="1"/>
    <xf numFmtId="0" fontId="6" fillId="2" borderId="34" xfId="0" applyFont="1" applyFill="1" applyBorder="1"/>
    <xf numFmtId="0" fontId="6" fillId="2" borderId="57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wrapText="1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42" xfId="0" applyFill="1" applyBorder="1"/>
    <xf numFmtId="0" fontId="0" fillId="2" borderId="53" xfId="0" applyFill="1" applyBorder="1"/>
    <xf numFmtId="0" fontId="6" fillId="0" borderId="37" xfId="0" applyFont="1" applyFill="1" applyBorder="1" applyAlignment="1">
      <alignment horizontal="center" vertical="center" wrapText="1"/>
    </xf>
    <xf numFmtId="0" fontId="26" fillId="0" borderId="4" xfId="0" applyFont="1" applyBorder="1"/>
    <xf numFmtId="0" fontId="26" fillId="0" borderId="1" xfId="0" applyFont="1" applyBorder="1"/>
    <xf numFmtId="0" fontId="27" fillId="0" borderId="0" xfId="0" applyFont="1" applyFill="1" applyBorder="1"/>
    <xf numFmtId="0" fontId="27" fillId="0" borderId="0" xfId="0" applyFont="1" applyFill="1" applyAlignment="1">
      <alignment horizontal="center"/>
    </xf>
    <xf numFmtId="0" fontId="28" fillId="0" borderId="0" xfId="0" applyFont="1"/>
    <xf numFmtId="0" fontId="27" fillId="0" borderId="0" xfId="0" applyFont="1" applyBorder="1"/>
    <xf numFmtId="0" fontId="29" fillId="0" borderId="0" xfId="0" applyFont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2" borderId="1" xfId="0" applyFont="1" applyFill="1" applyBorder="1"/>
    <xf numFmtId="0" fontId="6" fillId="0" borderId="60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26" fillId="0" borderId="1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21" xfId="0" applyFill="1" applyBorder="1"/>
    <xf numFmtId="0" fontId="26" fillId="0" borderId="11" xfId="0" applyFont="1" applyFill="1" applyBorder="1"/>
    <xf numFmtId="0" fontId="0" fillId="0" borderId="30" xfId="0" applyFill="1" applyBorder="1"/>
    <xf numFmtId="0" fontId="0" fillId="2" borderId="12" xfId="0" applyFill="1" applyBorder="1"/>
    <xf numFmtId="0" fontId="6" fillId="0" borderId="14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6" fillId="3" borderId="1" xfId="0" applyFont="1" applyFill="1" applyBorder="1"/>
    <xf numFmtId="3" fontId="30" fillId="3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right"/>
    </xf>
    <xf numFmtId="3" fontId="18" fillId="3" borderId="1" xfId="0" applyNumberFormat="1" applyFont="1" applyFill="1" applyBorder="1"/>
    <xf numFmtId="0" fontId="18" fillId="3" borderId="1" xfId="0" applyFont="1" applyFill="1" applyBorder="1"/>
    <xf numFmtId="0" fontId="1" fillId="2" borderId="15" xfId="0" applyFont="1" applyFill="1" applyBorder="1"/>
    <xf numFmtId="3" fontId="31" fillId="3" borderId="1" xfId="0" applyNumberFormat="1" applyFont="1" applyFill="1" applyBorder="1"/>
    <xf numFmtId="0" fontId="3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2" fillId="3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33" fillId="4" borderId="1" xfId="0" applyFont="1" applyFill="1" applyBorder="1" applyAlignment="1">
      <alignment horizontal="right"/>
    </xf>
    <xf numFmtId="0" fontId="34" fillId="0" borderId="2" xfId="0" applyFont="1" applyBorder="1"/>
    <xf numFmtId="0" fontId="34" fillId="0" borderId="32" xfId="0" applyFont="1" applyBorder="1"/>
    <xf numFmtId="0" fontId="34" fillId="0" borderId="1" xfId="0" applyFont="1" applyBorder="1"/>
    <xf numFmtId="0" fontId="34" fillId="0" borderId="4" xfId="0" applyFont="1" applyBorder="1"/>
    <xf numFmtId="0" fontId="24" fillId="0" borderId="1" xfId="0" applyFont="1" applyBorder="1"/>
    <xf numFmtId="0" fontId="34" fillId="3" borderId="1" xfId="0" applyFont="1" applyFill="1" applyBorder="1"/>
    <xf numFmtId="0" fontId="35" fillId="3" borderId="1" xfId="0" applyFont="1" applyFill="1" applyBorder="1"/>
    <xf numFmtId="0" fontId="24" fillId="3" borderId="1" xfId="0" applyFont="1" applyFill="1" applyBorder="1"/>
    <xf numFmtId="3" fontId="35" fillId="3" borderId="1" xfId="0" applyNumberFormat="1" applyFont="1" applyFill="1" applyBorder="1"/>
    <xf numFmtId="49" fontId="33" fillId="5" borderId="1" xfId="0" applyNumberFormat="1" applyFont="1" applyFill="1" applyBorder="1" applyAlignment="1">
      <alignment horizontal="left"/>
    </xf>
    <xf numFmtId="4" fontId="33" fillId="5" borderId="1" xfId="0" applyNumberFormat="1" applyFont="1" applyFill="1" applyBorder="1" applyAlignment="1">
      <alignment horizontal="right"/>
    </xf>
    <xf numFmtId="3" fontId="33" fillId="5" borderId="1" xfId="0" applyNumberFormat="1" applyFont="1" applyFill="1" applyBorder="1" applyAlignment="1">
      <alignment horizontal="right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21" fillId="0" borderId="48" xfId="0" applyFont="1" applyBorder="1"/>
    <xf numFmtId="0" fontId="6" fillId="0" borderId="49" xfId="0" applyFont="1" applyFill="1" applyBorder="1"/>
    <xf numFmtId="0" fontId="31" fillId="0" borderId="1" xfId="0" applyFont="1" applyBorder="1" applyAlignment="1">
      <alignment wrapText="1"/>
    </xf>
    <xf numFmtId="0" fontId="31" fillId="0" borderId="38" xfId="0" applyFont="1" applyBorder="1" applyAlignment="1">
      <alignment wrapText="1"/>
    </xf>
    <xf numFmtId="0" fontId="31" fillId="0" borderId="2" xfId="0" applyFont="1" applyBorder="1" applyAlignment="1">
      <alignment wrapText="1"/>
    </xf>
    <xf numFmtId="0" fontId="31" fillId="0" borderId="39" xfId="0" applyFont="1" applyBorder="1" applyAlignment="1">
      <alignment wrapText="1"/>
    </xf>
    <xf numFmtId="0" fontId="0" fillId="6" borderId="14" xfId="0" applyFill="1" applyBorder="1"/>
    <xf numFmtId="0" fontId="6" fillId="6" borderId="16" xfId="0" applyFont="1" applyFill="1" applyBorder="1" applyAlignment="1">
      <alignment horizontal="center" vertical="center" wrapText="1"/>
    </xf>
    <xf numFmtId="14" fontId="0" fillId="0" borderId="4" xfId="0" applyNumberFormat="1" applyBorder="1"/>
    <xf numFmtId="0" fontId="0" fillId="0" borderId="47" xfId="0" applyBorder="1" applyAlignment="1"/>
    <xf numFmtId="14" fontId="0" fillId="0" borderId="1" xfId="0" applyNumberFormat="1" applyBorder="1"/>
    <xf numFmtId="0" fontId="0" fillId="0" borderId="39" xfId="0" applyBorder="1" applyAlignment="1"/>
    <xf numFmtId="0" fontId="0" fillId="0" borderId="63" xfId="0" applyBorder="1" applyAlignment="1"/>
    <xf numFmtId="0" fontId="6" fillId="6" borderId="14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0" borderId="63" xfId="0" applyBorder="1"/>
    <xf numFmtId="0" fontId="0" fillId="0" borderId="64" xfId="0" applyBorder="1"/>
    <xf numFmtId="0" fontId="6" fillId="0" borderId="28" xfId="0" applyFont="1" applyFill="1" applyBorder="1" applyAlignment="1">
      <alignment vertical="center" wrapText="1"/>
    </xf>
    <xf numFmtId="0" fontId="6" fillId="0" borderId="28" xfId="0" applyFont="1" applyBorder="1"/>
    <xf numFmtId="0" fontId="6" fillId="0" borderId="35" xfId="0" applyFont="1" applyBorder="1"/>
    <xf numFmtId="0" fontId="0" fillId="0" borderId="35" xfId="0" applyBorder="1"/>
    <xf numFmtId="0" fontId="0" fillId="0" borderId="65" xfId="0" applyBorder="1"/>
    <xf numFmtId="14" fontId="0" fillId="0" borderId="4" xfId="0" applyNumberFormat="1" applyFill="1" applyBorder="1"/>
    <xf numFmtId="14" fontId="0" fillId="0" borderId="1" xfId="0" applyNumberFormat="1" applyFill="1" applyBorder="1"/>
    <xf numFmtId="0" fontId="0" fillId="6" borderId="15" xfId="0" applyFill="1" applyBorder="1"/>
    <xf numFmtId="0" fontId="6" fillId="6" borderId="16" xfId="0" applyFont="1" applyFill="1" applyBorder="1" applyAlignment="1">
      <alignment wrapText="1"/>
    </xf>
    <xf numFmtId="0" fontId="6" fillId="0" borderId="48" xfId="0" applyFont="1" applyFill="1" applyBorder="1"/>
    <xf numFmtId="0" fontId="6" fillId="0" borderId="41" xfId="0" applyFont="1" applyFill="1" applyBorder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1" xfId="7" applyFont="1" applyBorder="1" applyAlignment="1">
      <alignment wrapText="1"/>
    </xf>
    <xf numFmtId="0" fontId="6" fillId="0" borderId="0" xfId="7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7" applyFont="1" applyBorder="1"/>
    <xf numFmtId="0" fontId="6" fillId="0" borderId="0" xfId="7" applyFont="1"/>
    <xf numFmtId="0" fontId="6" fillId="0" borderId="1" xfId="0" applyFont="1" applyBorder="1" applyAlignment="1"/>
    <xf numFmtId="0" fontId="6" fillId="0" borderId="4" xfId="0" applyFont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4" xfId="0" applyFont="1" applyFill="1" applyBorder="1" applyAlignment="1"/>
    <xf numFmtId="3" fontId="6" fillId="0" borderId="1" xfId="0" applyNumberFormat="1" applyFont="1" applyFill="1" applyBorder="1"/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46" xfId="0" applyFont="1" applyFill="1" applyBorder="1"/>
    <xf numFmtId="0" fontId="6" fillId="0" borderId="47" xfId="0" applyFont="1" applyFill="1" applyBorder="1"/>
    <xf numFmtId="0" fontId="6" fillId="0" borderId="33" xfId="0" applyFont="1" applyFill="1" applyBorder="1"/>
    <xf numFmtId="0" fontId="6" fillId="0" borderId="39" xfId="0" applyFont="1" applyFill="1" applyBorder="1"/>
    <xf numFmtId="0" fontId="6" fillId="7" borderId="33" xfId="0" applyFont="1" applyFill="1" applyBorder="1"/>
    <xf numFmtId="0" fontId="6" fillId="7" borderId="1" xfId="0" applyFont="1" applyFill="1" applyBorder="1"/>
    <xf numFmtId="0" fontId="6" fillId="7" borderId="1" xfId="0" applyFont="1" applyFill="1" applyBorder="1" applyAlignment="1">
      <alignment vertical="center"/>
    </xf>
    <xf numFmtId="0" fontId="6" fillId="7" borderId="1" xfId="0" applyFont="1" applyFill="1" applyBorder="1" applyAlignment="1"/>
    <xf numFmtId="0" fontId="6" fillId="7" borderId="1" xfId="7" applyFont="1" applyFill="1" applyBorder="1" applyAlignment="1">
      <alignment wrapText="1"/>
    </xf>
    <xf numFmtId="0" fontId="6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wrapText="1"/>
    </xf>
    <xf numFmtId="3" fontId="6" fillId="7" borderId="1" xfId="0" applyNumberFormat="1" applyFont="1" applyFill="1" applyBorder="1"/>
    <xf numFmtId="0" fontId="6" fillId="7" borderId="39" xfId="0" applyFont="1" applyFill="1" applyBorder="1"/>
    <xf numFmtId="0" fontId="6" fillId="7" borderId="1" xfId="7" applyFont="1" applyFill="1" applyBorder="1"/>
    <xf numFmtId="0" fontId="6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/>
    </xf>
    <xf numFmtId="0" fontId="6" fillId="7" borderId="46" xfId="0" applyFont="1" applyFill="1" applyBorder="1"/>
    <xf numFmtId="0" fontId="0" fillId="7" borderId="1" xfId="0" applyFill="1" applyBorder="1"/>
    <xf numFmtId="0" fontId="0" fillId="7" borderId="39" xfId="0" applyFill="1" applyBorder="1"/>
    <xf numFmtId="3" fontId="6" fillId="7" borderId="1" xfId="0" applyNumberFormat="1" applyFont="1" applyFill="1" applyBorder="1" applyAlignment="1"/>
    <xf numFmtId="0" fontId="6" fillId="7" borderId="3" xfId="0" applyFont="1" applyFill="1" applyBorder="1"/>
    <xf numFmtId="49" fontId="6" fillId="7" borderId="1" xfId="0" applyNumberFormat="1" applyFont="1" applyFill="1" applyBorder="1" applyAlignment="1">
      <alignment horizontal="justify" vertical="center" wrapText="1"/>
    </xf>
    <xf numFmtId="0" fontId="6" fillId="7" borderId="1" xfId="7" applyFont="1" applyFill="1" applyBorder="1" applyAlignment="1">
      <alignment horizontal="left"/>
    </xf>
    <xf numFmtId="0" fontId="0" fillId="7" borderId="64" xfId="0" applyFill="1" applyBorder="1"/>
    <xf numFmtId="0" fontId="0" fillId="7" borderId="35" xfId="0" applyFill="1" applyBorder="1"/>
    <xf numFmtId="3" fontId="0" fillId="7" borderId="35" xfId="0" applyNumberFormat="1" applyFill="1" applyBorder="1"/>
    <xf numFmtId="0" fontId="0" fillId="7" borderId="65" xfId="0" applyFill="1" applyBorder="1"/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8" borderId="16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7" borderId="33" xfId="0" applyFill="1" applyBorder="1"/>
    <xf numFmtId="0" fontId="0" fillId="7" borderId="12" xfId="0" applyFill="1" applyBorder="1"/>
    <xf numFmtId="0" fontId="0" fillId="7" borderId="31" xfId="0" applyFill="1" applyBorder="1"/>
    <xf numFmtId="0" fontId="15" fillId="6" borderId="20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0" fillId="6" borderId="0" xfId="0" applyFill="1"/>
    <xf numFmtId="0" fontId="15" fillId="6" borderId="14" xfId="0" applyFont="1" applyFill="1" applyBorder="1" applyAlignment="1">
      <alignment horizontal="center" vertical="center" wrapText="1"/>
    </xf>
    <xf numFmtId="0" fontId="16" fillId="6" borderId="0" xfId="0" applyFont="1" applyFill="1"/>
    <xf numFmtId="0" fontId="1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14" fontId="6" fillId="0" borderId="1" xfId="0" applyNumberFormat="1" applyFont="1" applyBorder="1" applyAlignment="1">
      <alignment horizontal="right"/>
    </xf>
    <xf numFmtId="1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6" fillId="6" borderId="14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/>
    </xf>
    <xf numFmtId="0" fontId="6" fillId="6" borderId="16" xfId="0" applyFont="1" applyFill="1" applyBorder="1" applyAlignment="1">
      <alignment horizontal="right"/>
    </xf>
    <xf numFmtId="0" fontId="0" fillId="6" borderId="0" xfId="0" applyFill="1" applyAlignment="1">
      <alignment horizontal="center"/>
    </xf>
    <xf numFmtId="0" fontId="22" fillId="0" borderId="0" xfId="0" applyFont="1" applyAlignment="1">
      <alignment horizontal="left" wrapText="1"/>
    </xf>
    <xf numFmtId="0" fontId="36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3" fontId="24" fillId="0" borderId="0" xfId="1" applyNumberFormat="1" applyFont="1" applyBorder="1" applyAlignment="1">
      <alignment vertical="top" wrapText="1"/>
    </xf>
    <xf numFmtId="3" fontId="24" fillId="0" borderId="0" xfId="2" applyNumberFormat="1" applyFont="1" applyFill="1" applyBorder="1" applyAlignment="1">
      <alignment vertical="top" wrapText="1"/>
    </xf>
    <xf numFmtId="3" fontId="24" fillId="0" borderId="0" xfId="3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23" fillId="0" borderId="0" xfId="0" applyFont="1" applyBorder="1" applyAlignment="1">
      <alignment vertical="top"/>
    </xf>
    <xf numFmtId="3" fontId="24" fillId="0" borderId="0" xfId="4" applyNumberFormat="1" applyFont="1" applyFill="1" applyBorder="1" applyAlignment="1">
      <alignment vertical="top" wrapText="1"/>
    </xf>
    <xf numFmtId="0" fontId="17" fillId="0" borderId="0" xfId="0" applyFont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3" fontId="24" fillId="0" borderId="0" xfId="0" applyNumberFormat="1" applyFont="1" applyFill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3" fontId="24" fillId="0" borderId="0" xfId="1" applyNumberFormat="1" applyFont="1" applyFill="1" applyBorder="1" applyAlignment="1">
      <alignment vertical="top" wrapText="1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4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66" xfId="0" applyFont="1" applyFill="1" applyBorder="1" applyAlignment="1">
      <alignment horizontal="center" wrapText="1"/>
    </xf>
    <xf numFmtId="0" fontId="8" fillId="0" borderId="67" xfId="0" applyFont="1" applyFill="1" applyBorder="1" applyAlignment="1">
      <alignment horizontal="center" wrapText="1"/>
    </xf>
    <xf numFmtId="0" fontId="8" fillId="0" borderId="61" xfId="0" applyFont="1" applyFill="1" applyBorder="1" applyAlignment="1">
      <alignment horizont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64" fontId="21" fillId="2" borderId="31" xfId="8" applyNumberFormat="1" applyFont="1" applyFill="1" applyBorder="1"/>
    <xf numFmtId="164" fontId="21" fillId="2" borderId="13" xfId="8" applyNumberFormat="1" applyFont="1" applyFill="1" applyBorder="1"/>
    <xf numFmtId="164" fontId="21" fillId="2" borderId="51" xfId="8" applyNumberFormat="1" applyFont="1" applyFill="1" applyBorder="1"/>
    <xf numFmtId="164" fontId="21" fillId="2" borderId="42" xfId="8" applyNumberFormat="1" applyFont="1" applyFill="1" applyBorder="1"/>
    <xf numFmtId="164" fontId="21" fillId="2" borderId="53" xfId="8" applyNumberFormat="1" applyFont="1" applyFill="1" applyBorder="1"/>
    <xf numFmtId="164" fontId="21" fillId="0" borderId="39" xfId="0" applyNumberFormat="1" applyFont="1" applyBorder="1"/>
    <xf numFmtId="164" fontId="21" fillId="0" borderId="8" xfId="0" applyNumberFormat="1" applyFont="1" applyBorder="1"/>
    <xf numFmtId="164" fontId="21" fillId="0" borderId="1" xfId="0" applyNumberFormat="1" applyFont="1" applyBorder="1"/>
    <xf numFmtId="164" fontId="21" fillId="0" borderId="33" xfId="0" applyNumberFormat="1" applyFont="1" applyBorder="1"/>
    <xf numFmtId="164" fontId="21" fillId="0" borderId="41" xfId="0" applyNumberFormat="1" applyFont="1" applyBorder="1"/>
    <xf numFmtId="0" fontId="21" fillId="0" borderId="1" xfId="8" applyNumberFormat="1" applyFont="1" applyFill="1" applyBorder="1"/>
    <xf numFmtId="0" fontId="21" fillId="2" borderId="1" xfId="8" applyNumberFormat="1" applyFont="1" applyFill="1" applyBorder="1"/>
    <xf numFmtId="0" fontId="21" fillId="0" borderId="0" xfId="0" applyFont="1" applyAlignment="1">
      <alignment horizontal="center"/>
    </xf>
    <xf numFmtId="0" fontId="1" fillId="0" borderId="0" xfId="0" applyFont="1"/>
  </cellXfs>
  <cellStyles count="9">
    <cellStyle name="Hypertextové prepojenie" xfId="7" builtinId="8"/>
    <cellStyle name="Normálna" xfId="0" builtinId="0"/>
    <cellStyle name="Normálna 2" xfId="6" xr:uid="{00000000-0005-0000-0000-000002000000}"/>
    <cellStyle name="Normálna 3" xfId="5" xr:uid="{00000000-0005-0000-0000-000003000000}"/>
    <cellStyle name="normálne_Databazy_VVŠ_2006_ severská" xfId="2" xr:uid="{00000000-0005-0000-0000-000004000000}"/>
    <cellStyle name="normálne_OVT - Tab_16az23_sprava_VVS_2004" xfId="1" xr:uid="{00000000-0005-0000-0000-000005000000}"/>
    <cellStyle name="normálne_Viest 2" xfId="3" xr:uid="{00000000-0005-0000-0000-000006000000}"/>
    <cellStyle name="normálne_Výročná_správa_o_VŠ_2005_financie_databazy_po_kontrole_OFVŠ_PM" xfId="4" xr:uid="{00000000-0005-0000-0000-000007000000}"/>
    <cellStyle name="Percentá 2" xfId="8" xr:uid="{BA2248B0-B96F-42A5-8648-32E9E8862E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https://portal.ukf.sk/kvalita/index.php?r=projekty/projekty/view&amp;id=2524" TargetMode="External"/><Relationship Id="rId21" Type="http://schemas.openxmlformats.org/officeDocument/2006/relationships/hyperlink" Target="https://portal.ukf.sk/kvalita/index.php?r=projekty/projekty/view&amp;id=2598" TargetMode="External"/><Relationship Id="rId42" Type="http://schemas.openxmlformats.org/officeDocument/2006/relationships/hyperlink" Target="https://portal.ukf.sk/kvalita/index.php?r=projekty/projekty/view&amp;id=2990" TargetMode="External"/><Relationship Id="rId47" Type="http://schemas.openxmlformats.org/officeDocument/2006/relationships/hyperlink" Target="https://portal.ukf.sk/kvalita/index.php?r=projekty/projekty/view&amp;id=2961" TargetMode="External"/><Relationship Id="rId63" Type="http://schemas.openxmlformats.org/officeDocument/2006/relationships/hyperlink" Target="https://portal.ukf.sk/kvalita/index.php?r=projekty/projekty/view&amp;id=2919" TargetMode="External"/><Relationship Id="rId68" Type="http://schemas.openxmlformats.org/officeDocument/2006/relationships/hyperlink" Target="https://portal.ukf.sk/kvalita/index.php?r=projekty/projekty/view&amp;id=2915" TargetMode="External"/><Relationship Id="rId84" Type="http://schemas.openxmlformats.org/officeDocument/2006/relationships/hyperlink" Target="https://portal.ukf.sk/kvalita/index.php?r=projekty/projekty/view&amp;id=2373" TargetMode="External"/><Relationship Id="rId16" Type="http://schemas.openxmlformats.org/officeDocument/2006/relationships/hyperlink" Target="https://portal.ukf.sk/kvalita/index.php?r=projekty/projekty/view&amp;id=2531" TargetMode="External"/><Relationship Id="rId11" Type="http://schemas.openxmlformats.org/officeDocument/2006/relationships/hyperlink" Target="https://portal.ukf.sk/kvalita/index.php?r=projekty/projekty/view&amp;id=2533" TargetMode="External"/><Relationship Id="rId32" Type="http://schemas.openxmlformats.org/officeDocument/2006/relationships/hyperlink" Target="https://portal.ukf.sk/kvalita/index.php?r=projekty/projekty/view&amp;id=2689" TargetMode="External"/><Relationship Id="rId37" Type="http://schemas.openxmlformats.org/officeDocument/2006/relationships/hyperlink" Target="https://portal.ukf.sk/kvalita/index.php?r=projekty/projekty/view&amp;id=3002" TargetMode="External"/><Relationship Id="rId53" Type="http://schemas.openxmlformats.org/officeDocument/2006/relationships/hyperlink" Target="https://portal.ukf.sk/kvalita/index.php?r=projekty/projekty/view&amp;id=2914" TargetMode="External"/><Relationship Id="rId58" Type="http://schemas.openxmlformats.org/officeDocument/2006/relationships/hyperlink" Target="https://portal.ukf.sk/kvalita/index.php?r=projekty/projekty/view&amp;id=2753" TargetMode="External"/><Relationship Id="rId74" Type="http://schemas.openxmlformats.org/officeDocument/2006/relationships/hyperlink" Target="https://portal.ukf.sk/kvalita/index.php?r=projekty/projekty/view&amp;id=3018" TargetMode="External"/><Relationship Id="rId79" Type="http://schemas.openxmlformats.org/officeDocument/2006/relationships/hyperlink" Target="https://portal.ukf.sk/kvalita/index.php?r=projekty/projekty/view&amp;id=2816" TargetMode="External"/><Relationship Id="rId5" Type="http://schemas.openxmlformats.org/officeDocument/2006/relationships/hyperlink" Target="https://portal.ukf.sk/kvalita/index.php?r=projekty/projekty/view&amp;id=2636" TargetMode="External"/><Relationship Id="rId19" Type="http://schemas.openxmlformats.org/officeDocument/2006/relationships/hyperlink" Target="https://portal.ukf.sk/kvalita/index.php?r=projekty/projekty/view&amp;id=2585" TargetMode="External"/><Relationship Id="rId14" Type="http://schemas.openxmlformats.org/officeDocument/2006/relationships/hyperlink" Target="https://portal.ukf.sk/kvalita/index.php?r=projekty/projekty/view&amp;id=2528" TargetMode="External"/><Relationship Id="rId22" Type="http://schemas.openxmlformats.org/officeDocument/2006/relationships/hyperlink" Target="https://portal.ukf.sk/kvalita/index.php?r=projekty/projekty/view&amp;id=2635" TargetMode="External"/><Relationship Id="rId27" Type="http://schemas.openxmlformats.org/officeDocument/2006/relationships/hyperlink" Target="https://portal.ukf.sk/kvalita/index.php?r=projekty/projekty/view&amp;id=2525" TargetMode="External"/><Relationship Id="rId30" Type="http://schemas.openxmlformats.org/officeDocument/2006/relationships/hyperlink" Target="https://portal.ukf.sk/kvalita/index.php?r=projekty/projekty/view&amp;id=2654" TargetMode="External"/><Relationship Id="rId35" Type="http://schemas.openxmlformats.org/officeDocument/2006/relationships/hyperlink" Target="https://portal.ukf.sk/kvalita/index.php?r=projekty/projekty/view&amp;id=3000" TargetMode="External"/><Relationship Id="rId43" Type="http://schemas.openxmlformats.org/officeDocument/2006/relationships/hyperlink" Target="https://portal.ukf.sk/kvalita/index.php?r=projekty/projekty/view&amp;id=2949" TargetMode="External"/><Relationship Id="rId48" Type="http://schemas.openxmlformats.org/officeDocument/2006/relationships/hyperlink" Target="https://portal.ukf.sk/kvalita/index.php?r=projekty/projekty/view&amp;id=2956" TargetMode="External"/><Relationship Id="rId56" Type="http://schemas.openxmlformats.org/officeDocument/2006/relationships/hyperlink" Target="https://portal.ukf.sk/kvalita/index.php?r=projekty/projekty/view&amp;id=2952" TargetMode="External"/><Relationship Id="rId64" Type="http://schemas.openxmlformats.org/officeDocument/2006/relationships/hyperlink" Target="https://portal.ukf.sk/kvalita/index.php?r=projekty/projekty/view&amp;id=2922" TargetMode="External"/><Relationship Id="rId69" Type="http://schemas.openxmlformats.org/officeDocument/2006/relationships/hyperlink" Target="https://portal.ukf.sk/kvalita/index.php?r=projekty/projekty/view&amp;id=2920" TargetMode="External"/><Relationship Id="rId77" Type="http://schemas.openxmlformats.org/officeDocument/2006/relationships/hyperlink" Target="https://portal.ukf.sk/kvalita/index.php?r=projekty/projekty/view&amp;id=2996" TargetMode="External"/><Relationship Id="rId8" Type="http://schemas.openxmlformats.org/officeDocument/2006/relationships/hyperlink" Target="https://portal.ukf.sk/kvalita/index.php?r=projekty/projekty/view&amp;id=2588" TargetMode="External"/><Relationship Id="rId51" Type="http://schemas.openxmlformats.org/officeDocument/2006/relationships/hyperlink" Target="https://portal.ukf.sk/kvalita/index.php?r=projekty/projekty/view&amp;id=2927" TargetMode="External"/><Relationship Id="rId72" Type="http://schemas.openxmlformats.org/officeDocument/2006/relationships/hyperlink" Target="https://portal.ukf.sk/kvalita/index.php?r=projekty/projekty/view&amp;id=2937" TargetMode="External"/><Relationship Id="rId80" Type="http://schemas.openxmlformats.org/officeDocument/2006/relationships/hyperlink" Target="https://portal.ukf.sk/kvalita/index.php?r=projekty/projekty/view&amp;id=2994" TargetMode="External"/><Relationship Id="rId85" Type="http://schemas.openxmlformats.org/officeDocument/2006/relationships/printerSettings" Target="../printerSettings/printerSettings24.bin"/><Relationship Id="rId3" Type="http://schemas.openxmlformats.org/officeDocument/2006/relationships/hyperlink" Target="https://portal.ukf.sk/kvalita/index.php?r=projekty/projekty/view&amp;id=2638" TargetMode="External"/><Relationship Id="rId12" Type="http://schemas.openxmlformats.org/officeDocument/2006/relationships/hyperlink" Target="https://portal.ukf.sk/kvalita/index.php?r=projekty/projekty/view&amp;id=2587" TargetMode="External"/><Relationship Id="rId17" Type="http://schemas.openxmlformats.org/officeDocument/2006/relationships/hyperlink" Target="https://portal.ukf.sk/kvalita/index.php?r=projekty/projekty/view&amp;id=2668" TargetMode="External"/><Relationship Id="rId25" Type="http://schemas.openxmlformats.org/officeDocument/2006/relationships/hyperlink" Target="https://portal.ukf.sk/kvalita/index.php?r=projekty/projekty/view&amp;id=2521" TargetMode="External"/><Relationship Id="rId33" Type="http://schemas.openxmlformats.org/officeDocument/2006/relationships/hyperlink" Target="https://portal.ukf.sk/kvalita/index.php?r=projekty/projekty/view&amp;id=2603" TargetMode="External"/><Relationship Id="rId38" Type="http://schemas.openxmlformats.org/officeDocument/2006/relationships/hyperlink" Target="https://portal.ukf.sk/kvalita/index.php?r=projekty/projekty/view&amp;id=2950" TargetMode="External"/><Relationship Id="rId46" Type="http://schemas.openxmlformats.org/officeDocument/2006/relationships/hyperlink" Target="https://portal.ukf.sk/kvalita/index.php?r=projekty/projekty/view&amp;id=2953" TargetMode="External"/><Relationship Id="rId59" Type="http://schemas.openxmlformats.org/officeDocument/2006/relationships/hyperlink" Target="https://portal.ukf.sk/kvalita/index.php?r=projekty/projekty/view&amp;id=2954" TargetMode="External"/><Relationship Id="rId67" Type="http://schemas.openxmlformats.org/officeDocument/2006/relationships/hyperlink" Target="https://portal.ukf.sk/kvalita/index.php?r=projekty/projekty/view&amp;id=2918" TargetMode="External"/><Relationship Id="rId20" Type="http://schemas.openxmlformats.org/officeDocument/2006/relationships/hyperlink" Target="https://portal.ukf.sk/kvalita/index.php?r=projekty/projekty/view&amp;id=2670" TargetMode="External"/><Relationship Id="rId41" Type="http://schemas.openxmlformats.org/officeDocument/2006/relationships/hyperlink" Target="https://portal.ukf.sk/kvalita/index.php?r=projekty/projekty/view&amp;id=2947" TargetMode="External"/><Relationship Id="rId54" Type="http://schemas.openxmlformats.org/officeDocument/2006/relationships/hyperlink" Target="https://portal.ukf.sk/kvalita/index.php?r=projekty/projekty/view&amp;id=2933" TargetMode="External"/><Relationship Id="rId62" Type="http://schemas.openxmlformats.org/officeDocument/2006/relationships/hyperlink" Target="https://portal.ukf.sk/kvalita/index.php?r=projekty/projekty/view&amp;id=3019" TargetMode="External"/><Relationship Id="rId70" Type="http://schemas.openxmlformats.org/officeDocument/2006/relationships/hyperlink" Target="https://portal.ukf.sk/kvalita/index.php?r=projekty/projekty/view&amp;id=2936" TargetMode="External"/><Relationship Id="rId75" Type="http://schemas.openxmlformats.org/officeDocument/2006/relationships/hyperlink" Target="https://portal.ukf.sk/kvalita/index.php?r=projekty/projekty/view&amp;id=3026" TargetMode="External"/><Relationship Id="rId83" Type="http://schemas.openxmlformats.org/officeDocument/2006/relationships/hyperlink" Target="https://portal.ukf.sk/kvalita/index.php?r=projekty/projekty/view&amp;id=3011" TargetMode="External"/><Relationship Id="rId1" Type="http://schemas.openxmlformats.org/officeDocument/2006/relationships/hyperlink" Target="https://portal.ukf.sk/kvalita/index.php?r=projekty/projekty/view&amp;id=2307" TargetMode="External"/><Relationship Id="rId6" Type="http://schemas.openxmlformats.org/officeDocument/2006/relationships/hyperlink" Target="https://portal.ukf.sk/kvalita/index.php?r=projekty/projekty/view&amp;id=2637" TargetMode="External"/><Relationship Id="rId15" Type="http://schemas.openxmlformats.org/officeDocument/2006/relationships/hyperlink" Target="https://portal.ukf.sk/kvalita/index.php?r=projekty/projekty/view&amp;id=2527" TargetMode="External"/><Relationship Id="rId23" Type="http://schemas.openxmlformats.org/officeDocument/2006/relationships/hyperlink" Target="https://portal.ukf.sk/kvalita/index.php?r=projekty/projekty/view&amp;id=2532" TargetMode="External"/><Relationship Id="rId28" Type="http://schemas.openxmlformats.org/officeDocument/2006/relationships/hyperlink" Target="https://portal.ukf.sk/kvalita/index.php?r=projekty/projekty/view&amp;id=2526" TargetMode="External"/><Relationship Id="rId36" Type="http://schemas.openxmlformats.org/officeDocument/2006/relationships/hyperlink" Target="https://portal.ukf.sk/kvalita/index.php?r=projekty/projekty/view&amp;id=2993" TargetMode="External"/><Relationship Id="rId49" Type="http://schemas.openxmlformats.org/officeDocument/2006/relationships/hyperlink" Target="https://portal.ukf.sk/kvalita/index.php?r=projekty/projekty/view&amp;id=2992" TargetMode="External"/><Relationship Id="rId57" Type="http://schemas.openxmlformats.org/officeDocument/2006/relationships/hyperlink" Target="https://portal.ukf.sk/kvalita/index.php?r=projekty/projekty/view&amp;id=2945" TargetMode="External"/><Relationship Id="rId10" Type="http://schemas.openxmlformats.org/officeDocument/2006/relationships/hyperlink" Target="https://portal.ukf.sk/kvalita/index.php?r=projekty/projekty/view&amp;id=2661" TargetMode="External"/><Relationship Id="rId31" Type="http://schemas.openxmlformats.org/officeDocument/2006/relationships/hyperlink" Target="https://portal.ukf.sk/kvalita/index.php?r=projekty/projekty/view&amp;id=2321" TargetMode="External"/><Relationship Id="rId44" Type="http://schemas.openxmlformats.org/officeDocument/2006/relationships/hyperlink" Target="https://portal.ukf.sk/kvalita/index.php?r=projekty/projekty/view&amp;id=2948" TargetMode="External"/><Relationship Id="rId52" Type="http://schemas.openxmlformats.org/officeDocument/2006/relationships/hyperlink" Target="https://portal.ukf.sk/kvalita/index.php?r=projekty/projekty/view&amp;id=2913" TargetMode="External"/><Relationship Id="rId60" Type="http://schemas.openxmlformats.org/officeDocument/2006/relationships/hyperlink" Target="https://portal.ukf.sk/kvalita/index.php?r=projekty/projekty/view&amp;id=2852" TargetMode="External"/><Relationship Id="rId65" Type="http://schemas.openxmlformats.org/officeDocument/2006/relationships/hyperlink" Target="https://portal.ukf.sk/kvalita/index.php?r=projekty/projekty/view&amp;id=2916" TargetMode="External"/><Relationship Id="rId73" Type="http://schemas.openxmlformats.org/officeDocument/2006/relationships/hyperlink" Target="https://portal.ukf.sk/kvalita/index.php?r=projekty/projekty/view&amp;id=3017" TargetMode="External"/><Relationship Id="rId78" Type="http://schemas.openxmlformats.org/officeDocument/2006/relationships/hyperlink" Target="https://portal.ukf.sk/kvalita/index.php?r=projekty/projekty/view&amp;id=2995" TargetMode="External"/><Relationship Id="rId81" Type="http://schemas.openxmlformats.org/officeDocument/2006/relationships/hyperlink" Target="https://portal.ukf.sk/kvalita/index.php?r=projekty/projekty/view&amp;id=2076" TargetMode="External"/><Relationship Id="rId4" Type="http://schemas.openxmlformats.org/officeDocument/2006/relationships/hyperlink" Target="https://portal.ukf.sk/kvalita/index.php?r=projekty/projekty/view&amp;id=2602" TargetMode="External"/><Relationship Id="rId9" Type="http://schemas.openxmlformats.org/officeDocument/2006/relationships/hyperlink" Target="https://portal.ukf.sk/kvalita/index.php?r=projekty/projekty/view&amp;id=2537" TargetMode="External"/><Relationship Id="rId13" Type="http://schemas.openxmlformats.org/officeDocument/2006/relationships/hyperlink" Target="https://portal.ukf.sk/kvalita/index.php?r=projekty/projekty/view&amp;id=2530" TargetMode="External"/><Relationship Id="rId18" Type="http://schemas.openxmlformats.org/officeDocument/2006/relationships/hyperlink" Target="https://portal.ukf.sk/kvalita/index.php?r=projekty/projekty/view&amp;id=2586" TargetMode="External"/><Relationship Id="rId39" Type="http://schemas.openxmlformats.org/officeDocument/2006/relationships/hyperlink" Target="https://portal.ukf.sk/kvalita/index.php?r=projekty/projekty/view&amp;id=2991" TargetMode="External"/><Relationship Id="rId34" Type="http://schemas.openxmlformats.org/officeDocument/2006/relationships/hyperlink" Target="https://portal.ukf.sk/kvalita/index.php?r=projekty/projekty/view&amp;id=2589" TargetMode="External"/><Relationship Id="rId50" Type="http://schemas.openxmlformats.org/officeDocument/2006/relationships/hyperlink" Target="https://portal.ukf.sk/kvalita/index.php?r=projekty/projekty/view&amp;id=2938" TargetMode="External"/><Relationship Id="rId55" Type="http://schemas.openxmlformats.org/officeDocument/2006/relationships/hyperlink" Target="https://portal.ukf.sk/kvalita/index.php?r=projekty/projekty/view&amp;id=2939" TargetMode="External"/><Relationship Id="rId76" Type="http://schemas.openxmlformats.org/officeDocument/2006/relationships/hyperlink" Target="https://portal.ukf.sk/kvalita/index.php?r=projekty/projekty/view&amp;id=2942" TargetMode="External"/><Relationship Id="rId7" Type="http://schemas.openxmlformats.org/officeDocument/2006/relationships/hyperlink" Target="https://portal.ukf.sk/kvalita/index.php?r=projekty/projekty/view&amp;id=2643" TargetMode="External"/><Relationship Id="rId71" Type="http://schemas.openxmlformats.org/officeDocument/2006/relationships/hyperlink" Target="https://portal.ukf.sk/kvalita/index.php?r=projekty/projekty/view&amp;id=2931" TargetMode="External"/><Relationship Id="rId2" Type="http://schemas.openxmlformats.org/officeDocument/2006/relationships/hyperlink" Target="https://portal.ukf.sk/kvalita/index.php?r=projekty/projekty/view&amp;id=2482" TargetMode="External"/><Relationship Id="rId29" Type="http://schemas.openxmlformats.org/officeDocument/2006/relationships/hyperlink" Target="https://portal.ukf.sk/kvalita/index.php?r=projekty/projekty/view&amp;id=2522" TargetMode="External"/><Relationship Id="rId24" Type="http://schemas.openxmlformats.org/officeDocument/2006/relationships/hyperlink" Target="https://portal.ukf.sk/kvalita/index.php?r=projekty/projekty/view&amp;id=2523" TargetMode="External"/><Relationship Id="rId40" Type="http://schemas.openxmlformats.org/officeDocument/2006/relationships/hyperlink" Target="https://portal.ukf.sk/kvalita/index.php?r=projekty/projekty/view&amp;id=2951" TargetMode="External"/><Relationship Id="rId45" Type="http://schemas.openxmlformats.org/officeDocument/2006/relationships/hyperlink" Target="https://portal.ukf.sk/kvalita/index.php?r=projekty/projekty/view&amp;id=2997" TargetMode="External"/><Relationship Id="rId66" Type="http://schemas.openxmlformats.org/officeDocument/2006/relationships/hyperlink" Target="https://portal.ukf.sk/kvalita/index.php?r=projekty/projekty/view&amp;id=2917" TargetMode="External"/><Relationship Id="rId61" Type="http://schemas.openxmlformats.org/officeDocument/2006/relationships/hyperlink" Target="https://portal.ukf.sk/kvalita/index.php?r=projekty/projekty/view&amp;id=3020" TargetMode="External"/><Relationship Id="rId82" Type="http://schemas.openxmlformats.org/officeDocument/2006/relationships/hyperlink" Target="https://portal.ukf.sk/kvalita/index.php?r=projekty/projekty/view&amp;id=2326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ukf.sk/kvalita/index.php?r=projekty/projekty/view&amp;id=2989" TargetMode="External"/><Relationship Id="rId13" Type="http://schemas.openxmlformats.org/officeDocument/2006/relationships/hyperlink" Target="https://portal.ukf.sk/kvalita/index.php?r=projekty/projekty/view&amp;id=3014" TargetMode="External"/><Relationship Id="rId18" Type="http://schemas.openxmlformats.org/officeDocument/2006/relationships/hyperlink" Target="https://portal.ukf.sk/kvalita/index.php?r=projekty/projekty/view&amp;id=2923" TargetMode="External"/><Relationship Id="rId26" Type="http://schemas.openxmlformats.org/officeDocument/2006/relationships/hyperlink" Target="https://portal.ukf.sk/kvalita/index.php?r=projekty/projekty/view&amp;id=3003" TargetMode="External"/><Relationship Id="rId3" Type="http://schemas.openxmlformats.org/officeDocument/2006/relationships/hyperlink" Target="https://portal.ukf.sk/kvalita/index.php?r=projekty/projekty/view&amp;id=2639" TargetMode="External"/><Relationship Id="rId21" Type="http://schemas.openxmlformats.org/officeDocument/2006/relationships/hyperlink" Target="https://portal.ukf.sk/kvalita/index.php?r=projekty/projekty/view&amp;id=3007" TargetMode="External"/><Relationship Id="rId7" Type="http://schemas.openxmlformats.org/officeDocument/2006/relationships/hyperlink" Target="https://portal.ukf.sk/kvalita/index.php?r=projekty/projekty/view&amp;id=3027" TargetMode="External"/><Relationship Id="rId12" Type="http://schemas.openxmlformats.org/officeDocument/2006/relationships/hyperlink" Target="https://portal.ukf.sk/kvalita/index.php?r=projekty/projekty/view&amp;id=2857" TargetMode="External"/><Relationship Id="rId17" Type="http://schemas.openxmlformats.org/officeDocument/2006/relationships/hyperlink" Target="https://portal.ukf.sk/kvalita/index.php?r=projekty/projekty/view&amp;id=3004" TargetMode="External"/><Relationship Id="rId25" Type="http://schemas.openxmlformats.org/officeDocument/2006/relationships/hyperlink" Target="https://portal.ukf.sk/kvalita/index.php?r=projekty/projekty/view&amp;id=3010" TargetMode="External"/><Relationship Id="rId2" Type="http://schemas.openxmlformats.org/officeDocument/2006/relationships/hyperlink" Target="https://portal.ukf.sk/kvalita/index.php?r=projekty/projekty/view&amp;id=2673" TargetMode="External"/><Relationship Id="rId16" Type="http://schemas.openxmlformats.org/officeDocument/2006/relationships/hyperlink" Target="https://portal.ukf.sk/kvalita/index.php?r=projekty/projekty/view&amp;id=3022" TargetMode="External"/><Relationship Id="rId20" Type="http://schemas.openxmlformats.org/officeDocument/2006/relationships/hyperlink" Target="https://portal.ukf.sk/kvalita/index.php?r=projekty/projekty/view&amp;id=3005" TargetMode="External"/><Relationship Id="rId1" Type="http://schemas.openxmlformats.org/officeDocument/2006/relationships/hyperlink" Target="https://portal.ukf.sk/kvalita/index.php?r=projekty/projekty/view&amp;id=2684" TargetMode="External"/><Relationship Id="rId6" Type="http://schemas.openxmlformats.org/officeDocument/2006/relationships/hyperlink" Target="https://portal.ukf.sk/kvalita/index.php?r=projekty/projekty/view&amp;id=2858" TargetMode="External"/><Relationship Id="rId11" Type="http://schemas.openxmlformats.org/officeDocument/2006/relationships/hyperlink" Target="https://portal.ukf.sk/kvalita/index.php?r=projekty/projekty/view&amp;id=2998" TargetMode="External"/><Relationship Id="rId24" Type="http://schemas.openxmlformats.org/officeDocument/2006/relationships/hyperlink" Target="https://portal.ukf.sk/kvalita/index.php?r=projekty/projekty/view&amp;id=3008" TargetMode="External"/><Relationship Id="rId5" Type="http://schemas.openxmlformats.org/officeDocument/2006/relationships/hyperlink" Target="https://portal.ukf.sk/kvalita/index.php?r=projekty/projekty/view&amp;id=3030" TargetMode="External"/><Relationship Id="rId15" Type="http://schemas.openxmlformats.org/officeDocument/2006/relationships/hyperlink" Target="https://portal.ukf.sk/kvalita/index.php?r=projekty/projekty/view&amp;id=3023" TargetMode="External"/><Relationship Id="rId23" Type="http://schemas.openxmlformats.org/officeDocument/2006/relationships/hyperlink" Target="https://portal.ukf.sk/kvalita/index.php?r=projekty/projekty/view&amp;id=3006" TargetMode="External"/><Relationship Id="rId28" Type="http://schemas.openxmlformats.org/officeDocument/2006/relationships/printerSettings" Target="../printerSettings/printerSettings25.bin"/><Relationship Id="rId10" Type="http://schemas.openxmlformats.org/officeDocument/2006/relationships/hyperlink" Target="https://portal.ukf.sk/kvalita/index.php?r=projekty/projekty/view&amp;id=2957" TargetMode="External"/><Relationship Id="rId19" Type="http://schemas.openxmlformats.org/officeDocument/2006/relationships/hyperlink" Target="https://portal.ukf.sk/kvalita/index.php?r=projekty/projekty/view&amp;id=3041" TargetMode="External"/><Relationship Id="rId4" Type="http://schemas.openxmlformats.org/officeDocument/2006/relationships/hyperlink" Target="https://portal.ukf.sk/kvalita/index.php?r=projekty/projekty/view&amp;id=3031" TargetMode="External"/><Relationship Id="rId9" Type="http://schemas.openxmlformats.org/officeDocument/2006/relationships/hyperlink" Target="https://portal.ukf.sk/kvalita/index.php?r=projekty/projekty/view&amp;id=3021" TargetMode="External"/><Relationship Id="rId14" Type="http://schemas.openxmlformats.org/officeDocument/2006/relationships/hyperlink" Target="https://portal.ukf.sk/kvalita/index.php?r=projekty/projekty/view&amp;id=3028" TargetMode="External"/><Relationship Id="rId22" Type="http://schemas.openxmlformats.org/officeDocument/2006/relationships/hyperlink" Target="https://portal.ukf.sk/kvalita/index.php?r=projekty/projekty/view&amp;id=3009" TargetMode="External"/><Relationship Id="rId27" Type="http://schemas.openxmlformats.org/officeDocument/2006/relationships/hyperlink" Target="https://portal.ukf.sk/kvalita/index.php?r=projekty/projekty/view&amp;id=2941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activeCell="K5" sqref="K5"/>
    </sheetView>
  </sheetViews>
  <sheetFormatPr defaultRowHeight="15.75" x14ac:dyDescent="0.25"/>
  <sheetData>
    <row r="1" spans="1:9" ht="120.75" customHeight="1" x14ac:dyDescent="0.25">
      <c r="A1" s="439" t="s">
        <v>224</v>
      </c>
      <c r="B1" s="439"/>
      <c r="C1" s="439"/>
      <c r="D1" s="439"/>
      <c r="E1" s="439"/>
      <c r="F1" s="439"/>
      <c r="G1" s="439"/>
      <c r="H1" s="439"/>
      <c r="I1" s="439"/>
    </row>
    <row r="2" spans="1:9" ht="61.5" customHeight="1" x14ac:dyDescent="0.25">
      <c r="A2" s="439"/>
      <c r="B2" s="439"/>
      <c r="C2" s="439"/>
      <c r="D2" s="439"/>
      <c r="E2" s="439"/>
      <c r="F2" s="439"/>
      <c r="G2" s="439"/>
      <c r="H2" s="439"/>
      <c r="I2" s="439"/>
    </row>
    <row r="3" spans="1:9" ht="61.5" customHeight="1" x14ac:dyDescent="0.25">
      <c r="A3" s="439"/>
      <c r="B3" s="439"/>
      <c r="C3" s="439"/>
      <c r="D3" s="439"/>
      <c r="E3" s="439"/>
      <c r="F3" s="439"/>
      <c r="G3" s="439"/>
      <c r="H3" s="439"/>
      <c r="I3" s="439"/>
    </row>
    <row r="4" spans="1:9" ht="61.5" customHeight="1" x14ac:dyDescent="0.25"/>
    <row r="5" spans="1:9" ht="45.75" x14ac:dyDescent="0.65">
      <c r="A5" s="437" t="s">
        <v>0</v>
      </c>
      <c r="B5" s="437"/>
      <c r="C5" s="437"/>
      <c r="D5" s="437"/>
      <c r="E5" s="437"/>
      <c r="F5" s="437"/>
      <c r="G5" s="437"/>
      <c r="H5" s="437"/>
      <c r="I5" s="437"/>
    </row>
    <row r="6" spans="1:9" ht="35.25" x14ac:dyDescent="0.5">
      <c r="A6" s="438" t="s">
        <v>324</v>
      </c>
      <c r="B6" s="438"/>
      <c r="C6" s="438"/>
      <c r="D6" s="438"/>
      <c r="E6" s="438"/>
      <c r="F6" s="438"/>
      <c r="G6" s="438"/>
      <c r="H6" s="438"/>
      <c r="I6" s="438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7"/>
  <sheetViews>
    <sheetView workbookViewId="0">
      <selection activeCell="B10" sqref="B10:F10"/>
    </sheetView>
  </sheetViews>
  <sheetFormatPr defaultRowHeight="15.75" x14ac:dyDescent="0.25"/>
  <cols>
    <col min="1" max="1" width="12.125" style="117" customWidth="1"/>
    <col min="2" max="2" width="26.625" style="117" customWidth="1"/>
    <col min="3" max="5" width="8" style="117" customWidth="1"/>
    <col min="6" max="6" width="11.5" style="117" customWidth="1"/>
    <col min="7" max="8" width="8" style="117" customWidth="1"/>
    <col min="9" max="9" width="7.75" style="117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38" t="s">
        <v>1</v>
      </c>
      <c r="B1" s="139"/>
      <c r="C1" s="139"/>
      <c r="D1" s="139"/>
      <c r="E1" s="139"/>
      <c r="F1" s="139"/>
    </row>
    <row r="2" spans="1:20" ht="20.100000000000001" customHeight="1" x14ac:dyDescent="0.25">
      <c r="A2" s="137" t="s">
        <v>2</v>
      </c>
      <c r="B2" s="454" t="s">
        <v>225</v>
      </c>
      <c r="C2" s="454"/>
      <c r="D2" s="454"/>
      <c r="E2" s="454"/>
      <c r="F2" s="454"/>
      <c r="G2" s="119"/>
      <c r="H2" s="119"/>
      <c r="I2" s="118"/>
      <c r="J2" s="120"/>
      <c r="K2" s="120"/>
    </row>
    <row r="3" spans="1:20" ht="20.100000000000001" customHeight="1" x14ac:dyDescent="0.25">
      <c r="A3" s="137" t="s">
        <v>3</v>
      </c>
      <c r="B3" s="453" t="s">
        <v>4</v>
      </c>
      <c r="C3" s="453"/>
      <c r="D3" s="453"/>
      <c r="E3" s="453"/>
      <c r="F3" s="453"/>
      <c r="G3" s="118"/>
      <c r="H3" s="118"/>
      <c r="I3" s="118"/>
      <c r="J3" s="120"/>
      <c r="K3" s="120"/>
    </row>
    <row r="4" spans="1:20" ht="21" customHeight="1" x14ac:dyDescent="0.25">
      <c r="A4" s="137" t="s">
        <v>5</v>
      </c>
      <c r="B4" s="455" t="s">
        <v>264</v>
      </c>
      <c r="C4" s="455"/>
      <c r="D4" s="455"/>
      <c r="E4" s="455"/>
      <c r="F4" s="455"/>
    </row>
    <row r="5" spans="1:20" ht="34.5" customHeight="1" x14ac:dyDescent="0.25">
      <c r="A5" s="137" t="s">
        <v>6</v>
      </c>
      <c r="B5" s="441" t="s">
        <v>226</v>
      </c>
      <c r="C5" s="441"/>
      <c r="D5" s="441"/>
      <c r="E5" s="441"/>
      <c r="F5" s="441"/>
      <c r="G5" s="118"/>
      <c r="H5" s="118"/>
      <c r="I5" s="118"/>
      <c r="J5" s="120"/>
      <c r="K5" s="120"/>
    </row>
    <row r="6" spans="1:20" ht="24.75" customHeight="1" x14ac:dyDescent="0.25">
      <c r="A6" s="137" t="s">
        <v>7</v>
      </c>
      <c r="B6" s="453" t="s">
        <v>227</v>
      </c>
      <c r="C6" s="453"/>
      <c r="D6" s="453"/>
      <c r="E6" s="453"/>
      <c r="F6" s="453"/>
      <c r="G6" s="118"/>
      <c r="H6" s="118"/>
      <c r="I6" s="118"/>
      <c r="J6" s="120"/>
      <c r="K6" s="120"/>
    </row>
    <row r="7" spans="1:20" ht="20.100000000000001" customHeight="1" x14ac:dyDescent="0.25">
      <c r="A7" s="137" t="s">
        <v>8</v>
      </c>
      <c r="B7" s="453" t="s">
        <v>228</v>
      </c>
      <c r="C7" s="453"/>
      <c r="D7" s="453"/>
      <c r="E7" s="453"/>
      <c r="F7" s="453"/>
      <c r="G7" s="118"/>
      <c r="H7" s="118"/>
      <c r="I7" s="118"/>
      <c r="J7" s="120"/>
      <c r="K7" s="120"/>
    </row>
    <row r="8" spans="1:20" ht="20.100000000000001" customHeight="1" x14ac:dyDescent="0.25">
      <c r="A8" s="137" t="s">
        <v>9</v>
      </c>
      <c r="B8" s="453" t="s">
        <v>265</v>
      </c>
      <c r="C8" s="453"/>
      <c r="D8" s="453"/>
      <c r="E8" s="453"/>
      <c r="F8" s="453"/>
      <c r="G8" s="118"/>
      <c r="H8" s="118"/>
      <c r="I8" s="118"/>
      <c r="J8" s="120"/>
      <c r="K8" s="120"/>
      <c r="L8" s="7"/>
      <c r="M8" s="7"/>
      <c r="N8" s="7"/>
    </row>
    <row r="9" spans="1:20" ht="37.5" customHeight="1" x14ac:dyDescent="0.25">
      <c r="A9" s="137" t="s">
        <v>10</v>
      </c>
      <c r="B9" s="441" t="s">
        <v>229</v>
      </c>
      <c r="C9" s="441"/>
      <c r="D9" s="441"/>
      <c r="E9" s="441"/>
      <c r="F9" s="441"/>
      <c r="G9" s="118"/>
      <c r="H9" s="118"/>
      <c r="I9" s="118"/>
      <c r="J9" s="120"/>
      <c r="K9" s="120"/>
      <c r="L9" s="7"/>
      <c r="M9" s="7"/>
      <c r="N9" s="7"/>
    </row>
    <row r="10" spans="1:20" ht="37.5" customHeight="1" x14ac:dyDescent="0.25">
      <c r="A10" s="137" t="s">
        <v>11</v>
      </c>
      <c r="B10" s="441" t="s">
        <v>277</v>
      </c>
      <c r="C10" s="441"/>
      <c r="D10" s="441"/>
      <c r="E10" s="441"/>
      <c r="F10" s="441"/>
      <c r="G10" s="118"/>
      <c r="H10" s="118"/>
      <c r="I10" s="118"/>
      <c r="J10" s="120"/>
      <c r="K10" s="120"/>
      <c r="L10" s="7"/>
      <c r="M10" s="7"/>
      <c r="N10" s="7"/>
    </row>
    <row r="11" spans="1:20" ht="20.100000000000001" customHeight="1" x14ac:dyDescent="0.25">
      <c r="A11" s="137" t="s">
        <v>12</v>
      </c>
      <c r="B11" s="453" t="s">
        <v>230</v>
      </c>
      <c r="C11" s="453"/>
      <c r="D11" s="453"/>
      <c r="E11" s="453"/>
      <c r="F11" s="453"/>
      <c r="G11" s="121"/>
      <c r="H11" s="121"/>
      <c r="I11" s="121"/>
      <c r="J11" s="121"/>
      <c r="K11" s="121"/>
      <c r="L11" s="7"/>
      <c r="M11" s="7"/>
      <c r="N11" s="7"/>
    </row>
    <row r="12" spans="1:20" ht="20.100000000000001" customHeight="1" x14ac:dyDescent="0.25">
      <c r="A12" s="137" t="s">
        <v>13</v>
      </c>
      <c r="B12" s="441" t="s">
        <v>231</v>
      </c>
      <c r="C12" s="441"/>
      <c r="D12" s="441"/>
      <c r="E12" s="441"/>
      <c r="F12" s="441"/>
      <c r="G12" s="121"/>
      <c r="H12" s="121"/>
      <c r="I12" s="121"/>
      <c r="J12" s="121"/>
      <c r="K12" s="121"/>
      <c r="L12" s="7"/>
      <c r="M12" s="7"/>
      <c r="N12" s="7"/>
    </row>
    <row r="13" spans="1:20" ht="18.75" customHeight="1" x14ac:dyDescent="0.25">
      <c r="A13" s="137" t="s">
        <v>14</v>
      </c>
      <c r="B13" s="449" t="s">
        <v>232</v>
      </c>
      <c r="C13" s="449"/>
      <c r="D13" s="449"/>
      <c r="E13" s="449"/>
      <c r="F13" s="449"/>
      <c r="G13" s="133"/>
      <c r="H13" s="133"/>
      <c r="I13" s="133"/>
      <c r="J13" s="120"/>
      <c r="K13" s="120"/>
      <c r="L13" s="7"/>
      <c r="M13" s="7"/>
      <c r="N13" s="7"/>
    </row>
    <row r="14" spans="1:20" ht="23.25" customHeight="1" x14ac:dyDescent="0.25">
      <c r="A14" s="137" t="s">
        <v>15</v>
      </c>
      <c r="B14" s="450" t="s">
        <v>16</v>
      </c>
      <c r="C14" s="450"/>
      <c r="D14" s="450"/>
      <c r="E14" s="450"/>
      <c r="F14" s="450"/>
      <c r="G14" s="122"/>
      <c r="H14" s="122"/>
      <c r="I14" s="122"/>
      <c r="J14" s="122"/>
      <c r="K14" s="122"/>
    </row>
    <row r="15" spans="1:20" ht="32.25" customHeight="1" x14ac:dyDescent="0.25">
      <c r="A15" s="137" t="s">
        <v>17</v>
      </c>
      <c r="B15" s="451" t="s">
        <v>278</v>
      </c>
      <c r="C15" s="451"/>
      <c r="D15" s="451"/>
      <c r="E15" s="451"/>
      <c r="F15" s="451"/>
      <c r="G15" s="123"/>
      <c r="H15" s="123"/>
      <c r="I15" s="123"/>
      <c r="J15" s="123"/>
      <c r="K15" s="123"/>
      <c r="L15" s="7"/>
      <c r="M15" s="7"/>
      <c r="N15" s="7"/>
    </row>
    <row r="16" spans="1:20" ht="33.75" customHeight="1" x14ac:dyDescent="0.25">
      <c r="A16" s="137" t="s">
        <v>18</v>
      </c>
      <c r="B16" s="452" t="s">
        <v>233</v>
      </c>
      <c r="C16" s="452"/>
      <c r="D16" s="452"/>
      <c r="E16" s="452"/>
      <c r="F16" s="452"/>
      <c r="G16" s="124"/>
      <c r="H16" s="124"/>
      <c r="I16" s="124"/>
      <c r="J16" s="124"/>
      <c r="K16" s="125"/>
      <c r="L16" s="125"/>
      <c r="M16" s="125"/>
      <c r="N16" s="125"/>
      <c r="O16" s="125"/>
      <c r="P16" s="125"/>
      <c r="Q16" s="125"/>
      <c r="R16" s="125"/>
      <c r="S16" s="125"/>
      <c r="T16" s="125"/>
    </row>
    <row r="17" spans="1:11" ht="22.5" customHeight="1" x14ac:dyDescent="0.25">
      <c r="A17" s="137" t="s">
        <v>19</v>
      </c>
      <c r="B17" s="442" t="s">
        <v>266</v>
      </c>
      <c r="C17" s="442"/>
      <c r="D17" s="442"/>
      <c r="E17" s="442"/>
      <c r="F17" s="442"/>
      <c r="G17" s="126"/>
      <c r="H17" s="126"/>
      <c r="I17" s="126"/>
      <c r="J17" s="126"/>
      <c r="K17" s="126"/>
    </row>
    <row r="18" spans="1:11" ht="20.100000000000001" customHeight="1" x14ac:dyDescent="0.25">
      <c r="A18" s="137" t="s">
        <v>20</v>
      </c>
      <c r="B18" s="442" t="s">
        <v>267</v>
      </c>
      <c r="C18" s="442"/>
      <c r="D18" s="442"/>
      <c r="E18" s="442"/>
      <c r="F18" s="442"/>
      <c r="G18" s="126"/>
      <c r="H18" s="126"/>
      <c r="I18" s="126"/>
      <c r="J18" s="127"/>
      <c r="K18" s="127"/>
    </row>
    <row r="19" spans="1:11" ht="24.75" customHeight="1" x14ac:dyDescent="0.25">
      <c r="A19" s="137" t="s">
        <v>21</v>
      </c>
      <c r="B19" s="443" t="s">
        <v>234</v>
      </c>
      <c r="C19" s="443"/>
      <c r="D19" s="443"/>
      <c r="E19" s="443"/>
      <c r="F19" s="443"/>
      <c r="G19" s="134"/>
      <c r="H19" s="134"/>
      <c r="I19" s="134"/>
      <c r="J19" s="128"/>
      <c r="K19" s="128"/>
    </row>
    <row r="20" spans="1:11" ht="42" customHeight="1" x14ac:dyDescent="0.25">
      <c r="A20" s="137" t="s">
        <v>22</v>
      </c>
      <c r="B20" s="444" t="s">
        <v>235</v>
      </c>
      <c r="C20" s="444"/>
      <c r="D20" s="444"/>
      <c r="E20" s="444"/>
      <c r="F20" s="444"/>
      <c r="G20" s="135"/>
      <c r="H20" s="135"/>
      <c r="I20" s="135"/>
      <c r="J20" s="129"/>
      <c r="K20" s="129"/>
    </row>
    <row r="21" spans="1:11" ht="34.5" customHeight="1" x14ac:dyDescent="0.25">
      <c r="A21" s="137" t="s">
        <v>23</v>
      </c>
      <c r="B21" s="443" t="s">
        <v>236</v>
      </c>
      <c r="C21" s="443"/>
      <c r="D21" s="443"/>
      <c r="E21" s="443"/>
      <c r="F21" s="443"/>
      <c r="G21" s="134"/>
      <c r="H21" s="134"/>
      <c r="I21" s="134"/>
      <c r="J21" s="128"/>
      <c r="K21" s="128"/>
    </row>
    <row r="22" spans="1:11" ht="35.25" customHeight="1" x14ac:dyDescent="0.25">
      <c r="A22" s="137" t="s">
        <v>24</v>
      </c>
      <c r="B22" s="443" t="s">
        <v>237</v>
      </c>
      <c r="C22" s="443"/>
      <c r="D22" s="443"/>
      <c r="E22" s="443"/>
      <c r="F22" s="443"/>
      <c r="G22" s="134"/>
      <c r="H22" s="134"/>
      <c r="I22" s="134"/>
      <c r="J22" s="128"/>
      <c r="K22" s="128"/>
    </row>
    <row r="23" spans="1:11" ht="20.100000000000001" customHeight="1" x14ac:dyDescent="0.25">
      <c r="A23" s="137" t="s">
        <v>25</v>
      </c>
      <c r="B23" s="447" t="s">
        <v>238</v>
      </c>
      <c r="C23" s="447"/>
      <c r="D23" s="447"/>
      <c r="E23" s="447"/>
      <c r="F23" s="447"/>
      <c r="G23" s="136"/>
      <c r="H23" s="136"/>
      <c r="I23" s="136"/>
      <c r="J23" s="130"/>
      <c r="K23" s="130"/>
    </row>
    <row r="24" spans="1:11" ht="20.100000000000001" customHeight="1" x14ac:dyDescent="0.25">
      <c r="A24" s="137" t="s">
        <v>26</v>
      </c>
      <c r="B24" s="448" t="s">
        <v>239</v>
      </c>
      <c r="C24" s="448"/>
      <c r="D24" s="448"/>
      <c r="E24" s="448"/>
      <c r="F24" s="448"/>
      <c r="G24" s="123"/>
      <c r="H24" s="123"/>
      <c r="I24" s="123"/>
      <c r="J24" s="131"/>
      <c r="K24" s="131"/>
    </row>
    <row r="25" spans="1:11" ht="20.100000000000001" customHeight="1" x14ac:dyDescent="0.25">
      <c r="A25" s="137" t="s">
        <v>27</v>
      </c>
      <c r="B25" s="446" t="s">
        <v>240</v>
      </c>
      <c r="C25" s="446"/>
      <c r="D25" s="446"/>
      <c r="E25" s="446"/>
      <c r="F25" s="446"/>
      <c r="G25" s="123"/>
      <c r="H25" s="123"/>
      <c r="I25" s="123"/>
      <c r="J25" s="131"/>
      <c r="K25" s="131"/>
    </row>
    <row r="26" spans="1:11" ht="47.25" customHeight="1" x14ac:dyDescent="0.25">
      <c r="A26" s="119" t="s">
        <v>193</v>
      </c>
      <c r="B26" s="445" t="s">
        <v>241</v>
      </c>
      <c r="C26" s="445"/>
      <c r="D26" s="445"/>
      <c r="E26" s="445"/>
      <c r="F26" s="445"/>
      <c r="G26" s="252"/>
    </row>
    <row r="27" spans="1:11" x14ac:dyDescent="0.25">
      <c r="A27" s="119"/>
      <c r="B27" s="440"/>
      <c r="C27" s="440"/>
      <c r="D27" s="440"/>
      <c r="E27" s="440"/>
      <c r="F27" s="440"/>
    </row>
  </sheetData>
  <mergeCells count="26"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27:F27"/>
    <mergeCell ref="B12:F12"/>
    <mergeCell ref="B17:F17"/>
    <mergeCell ref="B18:F18"/>
    <mergeCell ref="B19:F19"/>
    <mergeCell ref="B20:F20"/>
    <mergeCell ref="B26:F2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view="pageBreakPreview" zoomScale="120" zoomScaleNormal="100" zoomScaleSheetLayoutView="120" workbookViewId="0">
      <selection activeCell="C7" sqref="C7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463" t="s">
        <v>242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</row>
    <row r="2" spans="1:12" ht="15.75" customHeight="1" x14ac:dyDescent="0.25">
      <c r="A2" s="464" t="s">
        <v>28</v>
      </c>
      <c r="B2" s="466" t="s">
        <v>29</v>
      </c>
      <c r="C2" s="468" t="s">
        <v>30</v>
      </c>
      <c r="D2" s="468"/>
      <c r="E2" s="468"/>
      <c r="F2" s="468"/>
      <c r="G2" s="468" t="s">
        <v>31</v>
      </c>
      <c r="H2" s="468"/>
      <c r="I2" s="468"/>
      <c r="J2" s="468"/>
      <c r="K2" s="469" t="s">
        <v>32</v>
      </c>
      <c r="L2" s="470"/>
    </row>
    <row r="3" spans="1:12" ht="16.5" thickBot="1" x14ac:dyDescent="0.3">
      <c r="A3" s="465"/>
      <c r="B3" s="467"/>
      <c r="C3" s="194" t="s">
        <v>33</v>
      </c>
      <c r="D3" s="194" t="s">
        <v>34</v>
      </c>
      <c r="E3" s="194" t="s">
        <v>35</v>
      </c>
      <c r="F3" s="194" t="s">
        <v>34</v>
      </c>
      <c r="G3" s="194" t="s">
        <v>33</v>
      </c>
      <c r="H3" s="194" t="s">
        <v>34</v>
      </c>
      <c r="I3" s="194" t="s">
        <v>35</v>
      </c>
      <c r="J3" s="194" t="s">
        <v>34</v>
      </c>
      <c r="K3" s="194" t="s">
        <v>36</v>
      </c>
      <c r="L3" s="195" t="s">
        <v>34</v>
      </c>
    </row>
    <row r="4" spans="1:12" ht="13.5" customHeight="1" x14ac:dyDescent="0.25">
      <c r="A4" s="186" t="s">
        <v>281</v>
      </c>
      <c r="B4" s="12">
        <v>1</v>
      </c>
      <c r="C4" s="22">
        <v>647</v>
      </c>
      <c r="D4" s="22">
        <v>277</v>
      </c>
      <c r="E4" s="22">
        <v>229</v>
      </c>
      <c r="F4" s="22">
        <v>50</v>
      </c>
      <c r="G4" s="22">
        <v>16</v>
      </c>
      <c r="H4" s="22">
        <v>1</v>
      </c>
      <c r="I4" s="22">
        <v>1</v>
      </c>
      <c r="J4" s="22">
        <v>1</v>
      </c>
      <c r="K4" s="74">
        <f t="shared" ref="K4:K27" si="0">+C4+E4+G4+I4</f>
        <v>893</v>
      </c>
      <c r="L4" s="187">
        <f t="shared" ref="L4:L23" si="1">+D4+F4+H4+J4</f>
        <v>329</v>
      </c>
    </row>
    <row r="5" spans="1:12" ht="13.5" customHeight="1" x14ac:dyDescent="0.25">
      <c r="A5" s="183"/>
      <c r="B5" s="45">
        <v>2</v>
      </c>
      <c r="C5" s="14">
        <v>246</v>
      </c>
      <c r="D5" s="14">
        <v>145</v>
      </c>
      <c r="E5" s="14">
        <v>13</v>
      </c>
      <c r="F5" s="14">
        <v>7</v>
      </c>
      <c r="G5" s="14">
        <v>0</v>
      </c>
      <c r="H5" s="14">
        <v>0</v>
      </c>
      <c r="I5" s="14">
        <v>0</v>
      </c>
      <c r="J5" s="14">
        <v>0</v>
      </c>
      <c r="K5" s="43">
        <f t="shared" si="0"/>
        <v>259</v>
      </c>
      <c r="L5" s="184">
        <f t="shared" si="1"/>
        <v>152</v>
      </c>
    </row>
    <row r="6" spans="1:12" ht="13.5" customHeight="1" x14ac:dyDescent="0.25">
      <c r="A6" s="183"/>
      <c r="B6" s="45">
        <v>3</v>
      </c>
      <c r="C6" s="14">
        <v>35</v>
      </c>
      <c r="D6" s="14">
        <v>19</v>
      </c>
      <c r="E6" s="14">
        <v>5</v>
      </c>
      <c r="F6" s="14">
        <v>3</v>
      </c>
      <c r="G6" s="14">
        <v>13</v>
      </c>
      <c r="H6" s="14">
        <v>9</v>
      </c>
      <c r="I6" s="14">
        <v>0</v>
      </c>
      <c r="J6" s="14">
        <v>0</v>
      </c>
      <c r="K6" s="43">
        <f t="shared" si="0"/>
        <v>53</v>
      </c>
      <c r="L6" s="184">
        <f t="shared" si="1"/>
        <v>31</v>
      </c>
    </row>
    <row r="7" spans="1:12" ht="13.5" customHeight="1" x14ac:dyDescent="0.25">
      <c r="A7" s="461" t="s">
        <v>282</v>
      </c>
      <c r="B7" s="462"/>
      <c r="C7" s="285">
        <v>928</v>
      </c>
      <c r="D7" s="285">
        <v>441</v>
      </c>
      <c r="E7" s="285">
        <v>247</v>
      </c>
      <c r="F7" s="285">
        <v>60</v>
      </c>
      <c r="G7" s="285">
        <v>29</v>
      </c>
      <c r="H7" s="285">
        <v>10</v>
      </c>
      <c r="I7" s="285">
        <v>1</v>
      </c>
      <c r="J7" s="285">
        <v>1</v>
      </c>
      <c r="K7" s="43">
        <f t="shared" si="0"/>
        <v>1205</v>
      </c>
      <c r="L7" s="184">
        <f t="shared" si="1"/>
        <v>512</v>
      </c>
    </row>
    <row r="8" spans="1:12" ht="13.5" customHeight="1" x14ac:dyDescent="0.25">
      <c r="A8" s="185" t="s">
        <v>283</v>
      </c>
      <c r="B8" s="45">
        <v>1</v>
      </c>
      <c r="C8" s="14">
        <v>547</v>
      </c>
      <c r="D8" s="14">
        <v>453</v>
      </c>
      <c r="E8" s="14">
        <v>18</v>
      </c>
      <c r="F8" s="14">
        <v>12</v>
      </c>
      <c r="G8" s="14">
        <v>250</v>
      </c>
      <c r="H8" s="14">
        <v>197</v>
      </c>
      <c r="I8" s="14">
        <v>7</v>
      </c>
      <c r="J8" s="14">
        <v>4</v>
      </c>
      <c r="K8" s="43">
        <f t="shared" si="0"/>
        <v>822</v>
      </c>
      <c r="L8" s="184">
        <f t="shared" si="1"/>
        <v>666</v>
      </c>
    </row>
    <row r="9" spans="1:12" ht="13.5" customHeight="1" x14ac:dyDescent="0.25">
      <c r="A9" s="183"/>
      <c r="B9" s="45">
        <v>2</v>
      </c>
      <c r="C9" s="14">
        <v>146</v>
      </c>
      <c r="D9" s="14">
        <v>134</v>
      </c>
      <c r="E9" s="14">
        <v>9</v>
      </c>
      <c r="F9" s="14">
        <v>7</v>
      </c>
      <c r="G9" s="14">
        <v>29</v>
      </c>
      <c r="H9" s="14">
        <v>18</v>
      </c>
      <c r="I9" s="14">
        <v>3</v>
      </c>
      <c r="J9" s="14">
        <v>2</v>
      </c>
      <c r="K9" s="43">
        <f t="shared" si="0"/>
        <v>187</v>
      </c>
      <c r="L9" s="184">
        <f t="shared" si="1"/>
        <v>161</v>
      </c>
    </row>
    <row r="10" spans="1:12" ht="13.5" customHeight="1" x14ac:dyDescent="0.25">
      <c r="A10" s="183"/>
      <c r="B10" s="45">
        <v>3</v>
      </c>
      <c r="C10" s="14">
        <v>6</v>
      </c>
      <c r="D10" s="14">
        <v>6</v>
      </c>
      <c r="E10" s="14">
        <v>0</v>
      </c>
      <c r="F10" s="14">
        <v>0</v>
      </c>
      <c r="G10" s="14">
        <v>2</v>
      </c>
      <c r="H10" s="14">
        <v>2</v>
      </c>
      <c r="I10" s="14">
        <v>0</v>
      </c>
      <c r="J10" s="14">
        <v>0</v>
      </c>
      <c r="K10" s="43">
        <f t="shared" si="0"/>
        <v>8</v>
      </c>
      <c r="L10" s="184">
        <f t="shared" si="1"/>
        <v>8</v>
      </c>
    </row>
    <row r="11" spans="1:12" x14ac:dyDescent="0.25">
      <c r="A11" s="461" t="s">
        <v>284</v>
      </c>
      <c r="B11" s="462"/>
      <c r="C11" s="285">
        <v>699</v>
      </c>
      <c r="D11" s="285">
        <v>593</v>
      </c>
      <c r="E11" s="285">
        <v>27</v>
      </c>
      <c r="F11" s="285">
        <v>19</v>
      </c>
      <c r="G11" s="285">
        <v>281</v>
      </c>
      <c r="H11" s="285">
        <v>217</v>
      </c>
      <c r="I11" s="285">
        <v>10</v>
      </c>
      <c r="J11" s="285">
        <v>6</v>
      </c>
      <c r="K11" s="43">
        <f t="shared" si="0"/>
        <v>1017</v>
      </c>
      <c r="L11" s="184">
        <f t="shared" si="1"/>
        <v>835</v>
      </c>
    </row>
    <row r="12" spans="1:12" x14ac:dyDescent="0.25">
      <c r="A12" s="185" t="s">
        <v>285</v>
      </c>
      <c r="B12" s="45">
        <v>1</v>
      </c>
      <c r="C12" s="14">
        <v>275</v>
      </c>
      <c r="D12" s="14">
        <v>227</v>
      </c>
      <c r="E12" s="14">
        <v>52</v>
      </c>
      <c r="F12" s="14">
        <v>35</v>
      </c>
      <c r="G12" s="14">
        <v>0</v>
      </c>
      <c r="H12" s="14">
        <v>0</v>
      </c>
      <c r="I12" s="14">
        <v>0</v>
      </c>
      <c r="J12" s="14">
        <v>0</v>
      </c>
      <c r="K12" s="43">
        <f t="shared" si="0"/>
        <v>327</v>
      </c>
      <c r="L12" s="184">
        <f t="shared" si="1"/>
        <v>262</v>
      </c>
    </row>
    <row r="13" spans="1:12" x14ac:dyDescent="0.25">
      <c r="A13" s="183"/>
      <c r="B13" s="45">
        <v>2</v>
      </c>
      <c r="C13" s="14">
        <v>120</v>
      </c>
      <c r="D13" s="14">
        <v>100</v>
      </c>
      <c r="E13" s="14">
        <v>8</v>
      </c>
      <c r="F13" s="14">
        <v>4</v>
      </c>
      <c r="G13" s="14">
        <v>33</v>
      </c>
      <c r="H13" s="14">
        <v>33</v>
      </c>
      <c r="I13" s="14">
        <v>0</v>
      </c>
      <c r="J13" s="14">
        <v>0</v>
      </c>
      <c r="K13" s="43">
        <f t="shared" si="0"/>
        <v>161</v>
      </c>
      <c r="L13" s="184">
        <f t="shared" si="1"/>
        <v>137</v>
      </c>
    </row>
    <row r="14" spans="1:12" x14ac:dyDescent="0.25">
      <c r="A14" s="183"/>
      <c r="B14" s="45">
        <v>3</v>
      </c>
      <c r="C14" s="14">
        <v>6</v>
      </c>
      <c r="D14" s="14">
        <v>6</v>
      </c>
      <c r="E14" s="14">
        <v>0</v>
      </c>
      <c r="F14" s="14">
        <v>0</v>
      </c>
      <c r="G14" s="14">
        <v>1</v>
      </c>
      <c r="H14" s="14">
        <v>1</v>
      </c>
      <c r="I14" s="14">
        <v>0</v>
      </c>
      <c r="J14" s="14">
        <v>0</v>
      </c>
      <c r="K14" s="43">
        <f t="shared" si="0"/>
        <v>7</v>
      </c>
      <c r="L14" s="184">
        <f t="shared" si="1"/>
        <v>7</v>
      </c>
    </row>
    <row r="15" spans="1:12" x14ac:dyDescent="0.25">
      <c r="A15" s="461" t="s">
        <v>286</v>
      </c>
      <c r="B15" s="462"/>
      <c r="C15" s="285">
        <v>401</v>
      </c>
      <c r="D15" s="285">
        <v>333</v>
      </c>
      <c r="E15" s="285">
        <v>60</v>
      </c>
      <c r="F15" s="285">
        <v>39</v>
      </c>
      <c r="G15" s="285">
        <v>34</v>
      </c>
      <c r="H15" s="285">
        <v>34</v>
      </c>
      <c r="I15" s="285">
        <v>0</v>
      </c>
      <c r="J15" s="285">
        <v>0</v>
      </c>
      <c r="K15" s="43">
        <f t="shared" si="0"/>
        <v>495</v>
      </c>
      <c r="L15" s="184">
        <f t="shared" si="1"/>
        <v>406</v>
      </c>
    </row>
    <row r="16" spans="1:12" x14ac:dyDescent="0.25">
      <c r="A16" s="185" t="s">
        <v>287</v>
      </c>
      <c r="B16" s="45">
        <v>1</v>
      </c>
      <c r="C16" s="14">
        <v>957</v>
      </c>
      <c r="D16" s="14">
        <v>726</v>
      </c>
      <c r="E16" s="14">
        <v>465</v>
      </c>
      <c r="F16" s="14">
        <v>315</v>
      </c>
      <c r="G16" s="14">
        <v>332</v>
      </c>
      <c r="H16" s="14">
        <v>213</v>
      </c>
      <c r="I16" s="14">
        <v>14</v>
      </c>
      <c r="J16" s="14">
        <v>11</v>
      </c>
      <c r="K16" s="43">
        <f t="shared" si="0"/>
        <v>1768</v>
      </c>
      <c r="L16" s="184">
        <f t="shared" si="1"/>
        <v>1265</v>
      </c>
    </row>
    <row r="17" spans="1:12" x14ac:dyDescent="0.25">
      <c r="A17" s="183"/>
      <c r="B17" s="45">
        <v>2</v>
      </c>
      <c r="C17" s="14">
        <v>351</v>
      </c>
      <c r="D17" s="14">
        <v>270</v>
      </c>
      <c r="E17" s="14">
        <v>56</v>
      </c>
      <c r="F17" s="14">
        <v>47</v>
      </c>
      <c r="G17" s="14">
        <v>188</v>
      </c>
      <c r="H17" s="14">
        <v>135</v>
      </c>
      <c r="I17" s="14">
        <v>4</v>
      </c>
      <c r="J17" s="14">
        <v>4</v>
      </c>
      <c r="K17" s="43">
        <f t="shared" si="0"/>
        <v>599</v>
      </c>
      <c r="L17" s="184">
        <f t="shared" si="1"/>
        <v>456</v>
      </c>
    </row>
    <row r="18" spans="1:12" x14ac:dyDescent="0.25">
      <c r="A18" s="183"/>
      <c r="B18" s="45">
        <v>3</v>
      </c>
      <c r="C18" s="14">
        <v>44</v>
      </c>
      <c r="D18" s="14">
        <v>27</v>
      </c>
      <c r="E18" s="14">
        <v>8</v>
      </c>
      <c r="F18" s="14">
        <v>4</v>
      </c>
      <c r="G18" s="14">
        <v>19</v>
      </c>
      <c r="H18" s="14">
        <v>12</v>
      </c>
      <c r="I18" s="14">
        <v>2</v>
      </c>
      <c r="J18" s="14">
        <v>0</v>
      </c>
      <c r="K18" s="43">
        <f t="shared" si="0"/>
        <v>73</v>
      </c>
      <c r="L18" s="184">
        <f t="shared" si="1"/>
        <v>43</v>
      </c>
    </row>
    <row r="19" spans="1:12" x14ac:dyDescent="0.25">
      <c r="A19" s="461" t="s">
        <v>288</v>
      </c>
      <c r="B19" s="462"/>
      <c r="C19" s="285">
        <v>1352</v>
      </c>
      <c r="D19" s="285">
        <v>1023</v>
      </c>
      <c r="E19" s="285">
        <v>529</v>
      </c>
      <c r="F19" s="285">
        <v>366</v>
      </c>
      <c r="G19" s="285">
        <v>539</v>
      </c>
      <c r="H19" s="285">
        <v>360</v>
      </c>
      <c r="I19" s="285">
        <v>20</v>
      </c>
      <c r="J19" s="285">
        <v>15</v>
      </c>
      <c r="K19" s="43">
        <f t="shared" si="0"/>
        <v>2440</v>
      </c>
      <c r="L19" s="184">
        <f t="shared" si="1"/>
        <v>1764</v>
      </c>
    </row>
    <row r="20" spans="1:12" x14ac:dyDescent="0.25">
      <c r="A20" s="185" t="s">
        <v>289</v>
      </c>
      <c r="B20" s="45">
        <v>1</v>
      </c>
      <c r="C20" s="14">
        <v>872</v>
      </c>
      <c r="D20" s="14">
        <v>678</v>
      </c>
      <c r="E20" s="14">
        <v>107</v>
      </c>
      <c r="F20" s="14">
        <v>86</v>
      </c>
      <c r="G20" s="14">
        <v>549</v>
      </c>
      <c r="H20" s="14">
        <v>504</v>
      </c>
      <c r="I20" s="14">
        <v>8</v>
      </c>
      <c r="J20" s="14">
        <v>8</v>
      </c>
      <c r="K20" s="43">
        <f t="shared" si="0"/>
        <v>1536</v>
      </c>
      <c r="L20" s="184">
        <f t="shared" si="1"/>
        <v>1276</v>
      </c>
    </row>
    <row r="21" spans="1:12" x14ac:dyDescent="0.25">
      <c r="A21" s="183"/>
      <c r="B21" s="45">
        <v>2</v>
      </c>
      <c r="C21" s="14">
        <v>415</v>
      </c>
      <c r="D21" s="14">
        <v>330</v>
      </c>
      <c r="E21" s="14">
        <v>16</v>
      </c>
      <c r="F21" s="14">
        <v>14</v>
      </c>
      <c r="G21" s="14">
        <v>258</v>
      </c>
      <c r="H21" s="14">
        <v>225</v>
      </c>
      <c r="I21" s="14">
        <v>1</v>
      </c>
      <c r="J21" s="14">
        <v>0</v>
      </c>
      <c r="K21" s="43">
        <f t="shared" si="0"/>
        <v>690</v>
      </c>
      <c r="L21" s="184">
        <f t="shared" si="1"/>
        <v>569</v>
      </c>
    </row>
    <row r="22" spans="1:12" x14ac:dyDescent="0.25">
      <c r="A22" s="183"/>
      <c r="B22" s="45">
        <v>3</v>
      </c>
      <c r="C22" s="14">
        <v>17</v>
      </c>
      <c r="D22" s="14">
        <v>13</v>
      </c>
      <c r="E22" s="14">
        <v>2</v>
      </c>
      <c r="F22" s="14">
        <v>1</v>
      </c>
      <c r="G22" s="14">
        <v>15</v>
      </c>
      <c r="H22" s="14">
        <v>10</v>
      </c>
      <c r="I22" s="14">
        <v>3</v>
      </c>
      <c r="J22" s="14">
        <v>2</v>
      </c>
      <c r="K22" s="43">
        <f t="shared" si="0"/>
        <v>37</v>
      </c>
      <c r="L22" s="184">
        <f t="shared" si="1"/>
        <v>26</v>
      </c>
    </row>
    <row r="23" spans="1:12" ht="16.5" thickBot="1" x14ac:dyDescent="0.3">
      <c r="A23" s="461" t="s">
        <v>290</v>
      </c>
      <c r="B23" s="462"/>
      <c r="C23" s="285">
        <v>1304</v>
      </c>
      <c r="D23" s="285">
        <v>1021</v>
      </c>
      <c r="E23" s="285">
        <v>125</v>
      </c>
      <c r="F23" s="285">
        <v>101</v>
      </c>
      <c r="G23" s="285">
        <v>822</v>
      </c>
      <c r="H23" s="285">
        <v>739</v>
      </c>
      <c r="I23" s="285">
        <v>12</v>
      </c>
      <c r="J23" s="285">
        <v>10</v>
      </c>
      <c r="K23" s="43">
        <f t="shared" si="0"/>
        <v>2263</v>
      </c>
      <c r="L23" s="184">
        <f t="shared" si="1"/>
        <v>1871</v>
      </c>
    </row>
    <row r="24" spans="1:12" x14ac:dyDescent="0.25">
      <c r="A24" s="456" t="s">
        <v>37</v>
      </c>
      <c r="B24" s="192">
        <v>1</v>
      </c>
      <c r="C24" s="286">
        <v>3298</v>
      </c>
      <c r="D24" s="286">
        <v>2361</v>
      </c>
      <c r="E24" s="287">
        <v>871</v>
      </c>
      <c r="F24" s="287">
        <v>498</v>
      </c>
      <c r="G24" s="286">
        <v>1147</v>
      </c>
      <c r="H24" s="287">
        <v>915</v>
      </c>
      <c r="I24" s="287">
        <v>30</v>
      </c>
      <c r="J24" s="287">
        <v>24</v>
      </c>
      <c r="K24" s="156">
        <f t="shared" si="0"/>
        <v>5346</v>
      </c>
      <c r="L24" s="288">
        <v>3798</v>
      </c>
    </row>
    <row r="25" spans="1:12" x14ac:dyDescent="0.25">
      <c r="A25" s="457"/>
      <c r="B25" s="104">
        <v>2</v>
      </c>
      <c r="C25" s="286">
        <v>1278</v>
      </c>
      <c r="D25" s="287">
        <v>979</v>
      </c>
      <c r="E25" s="287">
        <v>102</v>
      </c>
      <c r="F25" s="287">
        <v>79</v>
      </c>
      <c r="G25" s="287">
        <v>508</v>
      </c>
      <c r="H25" s="287">
        <v>411</v>
      </c>
      <c r="I25" s="287">
        <v>8</v>
      </c>
      <c r="J25" s="287">
        <v>6</v>
      </c>
      <c r="K25" s="43">
        <f t="shared" si="0"/>
        <v>1896</v>
      </c>
      <c r="L25" s="288">
        <v>1475</v>
      </c>
    </row>
    <row r="26" spans="1:12" ht="16.5" thickBot="1" x14ac:dyDescent="0.3">
      <c r="A26" s="458"/>
      <c r="B26" s="196">
        <v>3</v>
      </c>
      <c r="C26" s="287">
        <v>108</v>
      </c>
      <c r="D26" s="287">
        <v>71</v>
      </c>
      <c r="E26" s="287">
        <v>15</v>
      </c>
      <c r="F26" s="287">
        <v>8</v>
      </c>
      <c r="G26" s="287">
        <v>50</v>
      </c>
      <c r="H26" s="287">
        <v>34</v>
      </c>
      <c r="I26" s="287">
        <v>5</v>
      </c>
      <c r="J26" s="287">
        <v>2</v>
      </c>
      <c r="K26" s="146">
        <f t="shared" si="0"/>
        <v>178</v>
      </c>
      <c r="L26" s="289">
        <v>115</v>
      </c>
    </row>
    <row r="27" spans="1:12" ht="16.5" thickBot="1" x14ac:dyDescent="0.3">
      <c r="A27" s="459" t="s">
        <v>38</v>
      </c>
      <c r="B27" s="460"/>
      <c r="C27" s="153">
        <f>SUM(C24:C26)</f>
        <v>4684</v>
      </c>
      <c r="D27" s="153">
        <v>3411</v>
      </c>
      <c r="E27" s="153">
        <v>988</v>
      </c>
      <c r="F27" s="153">
        <v>585</v>
      </c>
      <c r="G27" s="153">
        <v>1705</v>
      </c>
      <c r="H27" s="153">
        <v>1360</v>
      </c>
      <c r="I27" s="153">
        <v>43</v>
      </c>
      <c r="J27" s="153">
        <v>32</v>
      </c>
      <c r="K27" s="290">
        <f t="shared" si="0"/>
        <v>7420</v>
      </c>
      <c r="L27" s="291">
        <v>5388</v>
      </c>
    </row>
    <row r="28" spans="1:12" s="53" customFormat="1" x14ac:dyDescent="0.25">
      <c r="A28" s="63"/>
      <c r="C28" s="51"/>
    </row>
    <row r="29" spans="1:12" x14ac:dyDescent="0.25">
      <c r="A29" t="s">
        <v>39</v>
      </c>
    </row>
  </sheetData>
  <mergeCells count="13">
    <mergeCell ref="A1:L1"/>
    <mergeCell ref="A2:A3"/>
    <mergeCell ref="B2:B3"/>
    <mergeCell ref="C2:F2"/>
    <mergeCell ref="G2:J2"/>
    <mergeCell ref="K2:L2"/>
    <mergeCell ref="A24:A26"/>
    <mergeCell ref="A27:B27"/>
    <mergeCell ref="A7:B7"/>
    <mergeCell ref="A11:B11"/>
    <mergeCell ref="A15:B15"/>
    <mergeCell ref="A19:B19"/>
    <mergeCell ref="A23:B23"/>
  </mergeCells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view="pageBreakPreview" zoomScale="140" zoomScaleNormal="100" zoomScaleSheetLayoutView="140" workbookViewId="0">
      <selection activeCell="J20" sqref="J20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471" t="s">
        <v>40</v>
      </c>
      <c r="B1" s="472"/>
      <c r="C1" s="472"/>
      <c r="D1" s="472"/>
      <c r="E1" s="472"/>
      <c r="F1" s="472"/>
      <c r="G1" s="472"/>
    </row>
    <row r="2" spans="1:7" ht="16.5" thickBot="1" x14ac:dyDescent="0.3">
      <c r="A2" s="473" t="s">
        <v>30</v>
      </c>
      <c r="B2" s="473"/>
      <c r="C2" s="473"/>
      <c r="D2" s="473"/>
      <c r="E2" s="473"/>
      <c r="F2" s="473"/>
      <c r="G2" s="473"/>
    </row>
    <row r="3" spans="1:7" ht="16.5" thickBot="1" x14ac:dyDescent="0.3">
      <c r="A3" s="96" t="s">
        <v>41</v>
      </c>
      <c r="B3" s="77">
        <v>2024</v>
      </c>
      <c r="C3" s="77">
        <v>2023</v>
      </c>
      <c r="D3" s="77">
        <v>2022</v>
      </c>
      <c r="E3" s="77">
        <v>2021</v>
      </c>
      <c r="F3" s="77">
        <v>2020</v>
      </c>
      <c r="G3" s="77">
        <v>2019</v>
      </c>
    </row>
    <row r="4" spans="1:7" x14ac:dyDescent="0.25">
      <c r="A4" s="102">
        <v>1</v>
      </c>
      <c r="B4" s="292">
        <v>4169</v>
      </c>
      <c r="C4" s="292">
        <v>3948</v>
      </c>
      <c r="D4" s="292">
        <v>3780</v>
      </c>
      <c r="E4" s="292">
        <v>3715</v>
      </c>
      <c r="F4" s="293">
        <v>3770</v>
      </c>
      <c r="G4" s="293">
        <v>3759</v>
      </c>
    </row>
    <row r="5" spans="1:7" x14ac:dyDescent="0.25">
      <c r="A5" s="38">
        <v>2</v>
      </c>
      <c r="B5" s="294">
        <v>1380</v>
      </c>
      <c r="C5" s="294">
        <v>1362</v>
      </c>
      <c r="D5" s="294">
        <v>1491</v>
      </c>
      <c r="E5" s="294">
        <v>1580</v>
      </c>
      <c r="F5" s="295">
        <v>1538</v>
      </c>
      <c r="G5" s="295">
        <v>1652</v>
      </c>
    </row>
    <row r="6" spans="1:7" x14ac:dyDescent="0.25">
      <c r="A6" s="38">
        <v>3</v>
      </c>
      <c r="B6" s="292">
        <v>123</v>
      </c>
      <c r="C6" s="292">
        <v>123</v>
      </c>
      <c r="D6" s="292">
        <v>117</v>
      </c>
      <c r="E6" s="292">
        <v>137</v>
      </c>
      <c r="F6" s="293">
        <v>143</v>
      </c>
      <c r="G6" s="293">
        <v>151</v>
      </c>
    </row>
    <row r="7" spans="1:7" x14ac:dyDescent="0.25">
      <c r="A7" s="283" t="s">
        <v>32</v>
      </c>
      <c r="B7" s="296">
        <v>5672</v>
      </c>
      <c r="C7" s="296">
        <v>5433</v>
      </c>
      <c r="D7" s="296">
        <v>5388</v>
      </c>
      <c r="E7" s="296">
        <v>5432</v>
      </c>
      <c r="F7" s="296">
        <v>5451</v>
      </c>
      <c r="G7" s="296">
        <v>5562</v>
      </c>
    </row>
    <row r="8" spans="1:7" ht="16.5" thickBot="1" x14ac:dyDescent="0.3">
      <c r="A8" s="473" t="s">
        <v>31</v>
      </c>
      <c r="B8" s="473"/>
      <c r="C8" s="473"/>
      <c r="D8" s="473"/>
      <c r="E8" s="473"/>
      <c r="F8" s="473"/>
      <c r="G8" s="473"/>
    </row>
    <row r="9" spans="1:7" ht="16.5" thickBot="1" x14ac:dyDescent="0.3">
      <c r="A9" s="100" t="s">
        <v>41</v>
      </c>
      <c r="B9" s="103">
        <v>2024</v>
      </c>
      <c r="C9" s="103">
        <v>2023</v>
      </c>
      <c r="D9" s="103">
        <v>2022</v>
      </c>
      <c r="E9" s="103">
        <v>2021</v>
      </c>
      <c r="F9" s="103">
        <v>2020</v>
      </c>
      <c r="G9" s="103">
        <v>2019</v>
      </c>
    </row>
    <row r="10" spans="1:7" x14ac:dyDescent="0.25">
      <c r="A10" s="102">
        <v>1</v>
      </c>
      <c r="B10" s="292">
        <v>1177</v>
      </c>
      <c r="C10" s="292">
        <v>1033</v>
      </c>
      <c r="D10" s="292">
        <v>929</v>
      </c>
      <c r="E10" s="292">
        <v>1021</v>
      </c>
      <c r="F10" s="297">
        <v>996</v>
      </c>
      <c r="G10" s="297">
        <v>995</v>
      </c>
    </row>
    <row r="11" spans="1:7" x14ac:dyDescent="0.25">
      <c r="A11" s="38">
        <v>2</v>
      </c>
      <c r="B11" s="292">
        <v>516</v>
      </c>
      <c r="C11" s="292">
        <v>492</v>
      </c>
      <c r="D11" s="292">
        <v>454</v>
      </c>
      <c r="E11" s="292">
        <v>340</v>
      </c>
      <c r="F11" s="293">
        <v>391</v>
      </c>
      <c r="G11" s="293">
        <v>381</v>
      </c>
    </row>
    <row r="12" spans="1:7" x14ac:dyDescent="0.25">
      <c r="A12" s="38">
        <v>3</v>
      </c>
      <c r="B12" s="292">
        <v>55</v>
      </c>
      <c r="C12" s="292">
        <v>52</v>
      </c>
      <c r="D12" s="292">
        <v>65</v>
      </c>
      <c r="E12" s="292">
        <v>71</v>
      </c>
      <c r="F12" s="293">
        <v>83</v>
      </c>
      <c r="G12" s="293">
        <v>91</v>
      </c>
    </row>
    <row r="13" spans="1:7" x14ac:dyDescent="0.25">
      <c r="A13" s="283" t="s">
        <v>32</v>
      </c>
      <c r="B13" s="298">
        <v>1748</v>
      </c>
      <c r="C13" s="298">
        <v>1577</v>
      </c>
      <c r="D13" s="298">
        <v>1448</v>
      </c>
      <c r="E13" s="298">
        <v>1432</v>
      </c>
      <c r="F13" s="298">
        <v>1470</v>
      </c>
      <c r="G13" s="298">
        <v>1467</v>
      </c>
    </row>
    <row r="14" spans="1:7" ht="16.5" thickBot="1" x14ac:dyDescent="0.3">
      <c r="A14" s="474" t="s">
        <v>42</v>
      </c>
      <c r="B14" s="474"/>
      <c r="C14" s="474"/>
      <c r="D14" s="474"/>
      <c r="E14" s="474"/>
      <c r="F14" s="474"/>
      <c r="G14" s="474"/>
    </row>
    <row r="15" spans="1:7" ht="16.5" thickBot="1" x14ac:dyDescent="0.3">
      <c r="A15" s="100" t="s">
        <v>43</v>
      </c>
      <c r="B15" s="103">
        <v>2024</v>
      </c>
      <c r="C15" s="103">
        <v>2023</v>
      </c>
      <c r="D15" s="103">
        <v>2022</v>
      </c>
      <c r="E15" s="103">
        <v>2021</v>
      </c>
      <c r="F15" s="103">
        <v>2020</v>
      </c>
      <c r="G15" s="103">
        <v>2019</v>
      </c>
    </row>
    <row r="16" spans="1:7" x14ac:dyDescent="0.25">
      <c r="A16" s="299">
        <v>1</v>
      </c>
      <c r="B16" s="182">
        <f t="shared" ref="B16:G18" si="0">+B10+B4</f>
        <v>5346</v>
      </c>
      <c r="C16" s="182">
        <f t="shared" si="0"/>
        <v>4981</v>
      </c>
      <c r="D16" s="182">
        <f t="shared" si="0"/>
        <v>4709</v>
      </c>
      <c r="E16" s="182">
        <f t="shared" si="0"/>
        <v>4736</v>
      </c>
      <c r="F16" s="182">
        <f t="shared" si="0"/>
        <v>4766</v>
      </c>
      <c r="G16" s="182">
        <f t="shared" si="0"/>
        <v>4754</v>
      </c>
    </row>
    <row r="17" spans="1:7" x14ac:dyDescent="0.25">
      <c r="A17" s="299">
        <v>2</v>
      </c>
      <c r="B17" s="182">
        <f t="shared" si="0"/>
        <v>1896</v>
      </c>
      <c r="C17" s="182">
        <f t="shared" si="0"/>
        <v>1854</v>
      </c>
      <c r="D17" s="182">
        <f t="shared" si="0"/>
        <v>1945</v>
      </c>
      <c r="E17" s="182">
        <f t="shared" si="0"/>
        <v>1920</v>
      </c>
      <c r="F17" s="182">
        <f t="shared" si="0"/>
        <v>1929</v>
      </c>
      <c r="G17" s="182">
        <f t="shared" si="0"/>
        <v>2033</v>
      </c>
    </row>
    <row r="18" spans="1:7" x14ac:dyDescent="0.25">
      <c r="A18" s="283">
        <v>3</v>
      </c>
      <c r="B18" s="182">
        <f t="shared" si="0"/>
        <v>178</v>
      </c>
      <c r="C18" s="182">
        <f t="shared" si="0"/>
        <v>175</v>
      </c>
      <c r="D18" s="182">
        <f t="shared" si="0"/>
        <v>182</v>
      </c>
      <c r="E18" s="182">
        <f t="shared" si="0"/>
        <v>208</v>
      </c>
      <c r="F18" s="182">
        <f t="shared" si="0"/>
        <v>226</v>
      </c>
      <c r="G18" s="182">
        <f t="shared" si="0"/>
        <v>242</v>
      </c>
    </row>
    <row r="19" spans="1:7" x14ac:dyDescent="0.25">
      <c r="A19" s="283" t="s">
        <v>32</v>
      </c>
      <c r="B19" s="62">
        <f t="shared" ref="B19:G19" si="1">SUM(B16:B18)</f>
        <v>7420</v>
      </c>
      <c r="C19" s="62">
        <f t="shared" si="1"/>
        <v>7010</v>
      </c>
      <c r="D19" s="62">
        <f t="shared" si="1"/>
        <v>6836</v>
      </c>
      <c r="E19" s="62">
        <f t="shared" si="1"/>
        <v>6864</v>
      </c>
      <c r="F19" s="62">
        <f t="shared" si="1"/>
        <v>6921</v>
      </c>
      <c r="G19" s="62">
        <f t="shared" si="1"/>
        <v>7029</v>
      </c>
    </row>
    <row r="20" spans="1:7" s="53" customFormat="1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t="s">
        <v>39</v>
      </c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"/>
  <sheetViews>
    <sheetView view="pageBreakPreview" topLeftCell="A7" zoomScale="130" zoomScaleNormal="100" zoomScaleSheetLayoutView="130" workbookViewId="0">
      <selection activeCell="P27" sqref="P27"/>
    </sheetView>
  </sheetViews>
  <sheetFormatPr defaultRowHeight="15.75" x14ac:dyDescent="0.25"/>
  <cols>
    <col min="1" max="1" width="17.75" customWidth="1"/>
    <col min="2" max="2" width="10.5" customWidth="1"/>
    <col min="3" max="3" width="4.75" customWidth="1"/>
    <col min="4" max="4" width="5" customWidth="1"/>
    <col min="5" max="5" width="4.75" customWidth="1"/>
    <col min="6" max="6" width="5" customWidth="1"/>
    <col min="7" max="7" width="4.75" customWidth="1"/>
    <col min="8" max="8" width="5" customWidth="1"/>
    <col min="9" max="9" width="4.75" customWidth="1"/>
    <col min="10" max="10" width="5" customWidth="1"/>
    <col min="11" max="11" width="5.875" customWidth="1"/>
    <col min="12" max="12" width="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475" t="s">
        <v>268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</row>
    <row r="2" spans="1:13" x14ac:dyDescent="0.25">
      <c r="A2" s="479" t="s">
        <v>28</v>
      </c>
      <c r="B2" s="476" t="s">
        <v>44</v>
      </c>
      <c r="C2" s="476" t="s">
        <v>30</v>
      </c>
      <c r="D2" s="476"/>
      <c r="E2" s="476"/>
      <c r="F2" s="476"/>
      <c r="G2" s="476" t="s">
        <v>31</v>
      </c>
      <c r="H2" s="476"/>
      <c r="I2" s="476"/>
      <c r="J2" s="476"/>
      <c r="K2" s="477" t="s">
        <v>32</v>
      </c>
      <c r="L2" s="478"/>
      <c r="M2" s="4"/>
    </row>
    <row r="3" spans="1:13" ht="48" thickBot="1" x14ac:dyDescent="0.3">
      <c r="A3" s="480"/>
      <c r="B3" s="481"/>
      <c r="C3" s="188" t="s">
        <v>33</v>
      </c>
      <c r="D3" s="189" t="s">
        <v>34</v>
      </c>
      <c r="E3" s="188" t="s">
        <v>35</v>
      </c>
      <c r="F3" s="189" t="s">
        <v>34</v>
      </c>
      <c r="G3" s="188" t="s">
        <v>33</v>
      </c>
      <c r="H3" s="189" t="s">
        <v>34</v>
      </c>
      <c r="I3" s="188" t="s">
        <v>35</v>
      </c>
      <c r="J3" s="189" t="s">
        <v>34</v>
      </c>
      <c r="K3" s="141" t="s">
        <v>36</v>
      </c>
      <c r="L3" s="190" t="s">
        <v>34</v>
      </c>
      <c r="M3" s="4"/>
    </row>
    <row r="4" spans="1:13" x14ac:dyDescent="0.25">
      <c r="A4" s="300" t="s">
        <v>281</v>
      </c>
      <c r="B4" s="12">
        <v>1</v>
      </c>
      <c r="C4" s="301">
        <v>140</v>
      </c>
      <c r="D4" s="301">
        <v>80</v>
      </c>
      <c r="E4" s="301">
        <v>7</v>
      </c>
      <c r="F4" s="301">
        <v>7</v>
      </c>
      <c r="G4" s="301">
        <v>6</v>
      </c>
      <c r="H4" s="301">
        <v>0</v>
      </c>
      <c r="I4" s="301">
        <v>2</v>
      </c>
      <c r="J4" s="301">
        <v>2</v>
      </c>
      <c r="K4" s="302">
        <v>155</v>
      </c>
      <c r="L4" s="302">
        <v>89</v>
      </c>
    </row>
    <row r="5" spans="1:13" x14ac:dyDescent="0.25">
      <c r="A5" s="144"/>
      <c r="B5" s="45">
        <v>2</v>
      </c>
      <c r="C5" s="301">
        <v>126</v>
      </c>
      <c r="D5" s="301">
        <v>78</v>
      </c>
      <c r="E5" s="301">
        <v>1</v>
      </c>
      <c r="F5" s="301">
        <v>0</v>
      </c>
      <c r="G5" s="301">
        <v>10</v>
      </c>
      <c r="H5" s="301">
        <v>0</v>
      </c>
      <c r="I5" s="301">
        <v>0</v>
      </c>
      <c r="J5" s="301">
        <v>0</v>
      </c>
      <c r="K5" s="303">
        <v>137</v>
      </c>
      <c r="L5" s="303">
        <v>78</v>
      </c>
    </row>
    <row r="6" spans="1:13" x14ac:dyDescent="0.25">
      <c r="A6" s="144"/>
      <c r="B6" s="45">
        <v>3</v>
      </c>
      <c r="C6" s="301">
        <v>13</v>
      </c>
      <c r="D6" s="301">
        <v>9</v>
      </c>
      <c r="E6" s="301">
        <v>2</v>
      </c>
      <c r="F6" s="301">
        <v>0</v>
      </c>
      <c r="G6" s="301">
        <v>1</v>
      </c>
      <c r="H6" s="301">
        <v>1</v>
      </c>
      <c r="I6" s="301">
        <v>1</v>
      </c>
      <c r="J6" s="301">
        <v>1</v>
      </c>
      <c r="K6" s="303">
        <v>17</v>
      </c>
      <c r="L6" s="303">
        <v>11</v>
      </c>
    </row>
    <row r="7" spans="1:13" x14ac:dyDescent="0.25">
      <c r="A7" s="461" t="s">
        <v>291</v>
      </c>
      <c r="B7" s="462"/>
      <c r="C7" s="307">
        <v>279</v>
      </c>
      <c r="D7" s="307">
        <v>167</v>
      </c>
      <c r="E7" s="307">
        <v>10</v>
      </c>
      <c r="F7" s="307">
        <v>7</v>
      </c>
      <c r="G7" s="307">
        <v>17</v>
      </c>
      <c r="H7" s="307">
        <v>1</v>
      </c>
      <c r="I7" s="307">
        <v>3</v>
      </c>
      <c r="J7" s="307">
        <v>3</v>
      </c>
      <c r="K7" s="308">
        <v>309</v>
      </c>
      <c r="L7" s="308">
        <v>178</v>
      </c>
    </row>
    <row r="8" spans="1:13" x14ac:dyDescent="0.25">
      <c r="A8" s="185" t="s">
        <v>283</v>
      </c>
      <c r="B8" s="45">
        <v>1</v>
      </c>
      <c r="C8" s="304">
        <v>136</v>
      </c>
      <c r="D8" s="302">
        <v>129</v>
      </c>
      <c r="E8" s="302">
        <v>7</v>
      </c>
      <c r="F8" s="302">
        <v>6</v>
      </c>
      <c r="G8" s="302">
        <v>27</v>
      </c>
      <c r="H8" s="302">
        <v>20</v>
      </c>
      <c r="I8" s="302">
        <v>0</v>
      </c>
      <c r="J8" s="302">
        <v>0</v>
      </c>
      <c r="K8" s="302">
        <v>170</v>
      </c>
      <c r="L8" s="302">
        <v>155</v>
      </c>
    </row>
    <row r="9" spans="1:13" x14ac:dyDescent="0.25">
      <c r="A9" s="144"/>
      <c r="B9" s="45">
        <v>2</v>
      </c>
      <c r="C9" s="305">
        <v>58</v>
      </c>
      <c r="D9" s="303">
        <v>53</v>
      </c>
      <c r="E9" s="303">
        <v>1</v>
      </c>
      <c r="F9" s="303">
        <v>1</v>
      </c>
      <c r="G9" s="303">
        <v>14</v>
      </c>
      <c r="H9" s="303">
        <v>12</v>
      </c>
      <c r="I9" s="303">
        <v>0</v>
      </c>
      <c r="J9" s="303">
        <v>0</v>
      </c>
      <c r="K9" s="303">
        <v>73</v>
      </c>
      <c r="L9" s="303">
        <v>66</v>
      </c>
    </row>
    <row r="10" spans="1:13" x14ac:dyDescent="0.25">
      <c r="A10" s="144"/>
      <c r="B10" s="45">
        <v>3</v>
      </c>
      <c r="C10" s="305">
        <v>1</v>
      </c>
      <c r="D10" s="303">
        <v>1</v>
      </c>
      <c r="E10" s="303">
        <v>0</v>
      </c>
      <c r="F10" s="303">
        <v>0</v>
      </c>
      <c r="G10" s="303">
        <v>1</v>
      </c>
      <c r="H10" s="303">
        <v>0</v>
      </c>
      <c r="I10" s="303">
        <v>0</v>
      </c>
      <c r="J10" s="303">
        <v>0</v>
      </c>
      <c r="K10" s="303">
        <v>2</v>
      </c>
      <c r="L10" s="303">
        <v>1</v>
      </c>
    </row>
    <row r="11" spans="1:13" x14ac:dyDescent="0.25">
      <c r="A11" s="461" t="s">
        <v>292</v>
      </c>
      <c r="B11" s="462"/>
      <c r="C11" s="307">
        <v>195</v>
      </c>
      <c r="D11" s="307">
        <v>183</v>
      </c>
      <c r="E11" s="307">
        <v>8</v>
      </c>
      <c r="F11" s="307">
        <v>7</v>
      </c>
      <c r="G11" s="307">
        <v>42</v>
      </c>
      <c r="H11" s="307">
        <v>32</v>
      </c>
      <c r="I11" s="307">
        <v>0</v>
      </c>
      <c r="J11" s="307">
        <v>0</v>
      </c>
      <c r="K11" s="308">
        <v>245</v>
      </c>
      <c r="L11" s="308">
        <v>222</v>
      </c>
    </row>
    <row r="12" spans="1:13" x14ac:dyDescent="0.25">
      <c r="A12" s="185" t="s">
        <v>285</v>
      </c>
      <c r="B12" s="45">
        <v>1</v>
      </c>
      <c r="C12" s="304">
        <v>72</v>
      </c>
      <c r="D12" s="304">
        <v>65</v>
      </c>
      <c r="E12" s="304">
        <v>6</v>
      </c>
      <c r="F12" s="304">
        <v>4</v>
      </c>
      <c r="G12" s="304">
        <v>0</v>
      </c>
      <c r="H12" s="304">
        <v>0</v>
      </c>
      <c r="I12" s="304">
        <v>0</v>
      </c>
      <c r="J12" s="304">
        <v>0</v>
      </c>
      <c r="K12" s="304">
        <v>78</v>
      </c>
      <c r="L12" s="304">
        <v>69</v>
      </c>
    </row>
    <row r="13" spans="1:13" x14ac:dyDescent="0.25">
      <c r="A13" s="144"/>
      <c r="B13" s="45">
        <v>2</v>
      </c>
      <c r="C13" s="304">
        <v>61</v>
      </c>
      <c r="D13" s="304">
        <v>49</v>
      </c>
      <c r="E13" s="304">
        <v>1</v>
      </c>
      <c r="F13" s="304">
        <v>1</v>
      </c>
      <c r="G13" s="304">
        <v>4</v>
      </c>
      <c r="H13" s="304">
        <v>4</v>
      </c>
      <c r="I13" s="304">
        <v>0</v>
      </c>
      <c r="J13" s="304">
        <v>0</v>
      </c>
      <c r="K13" s="304">
        <v>66</v>
      </c>
      <c r="L13" s="304">
        <v>54</v>
      </c>
    </row>
    <row r="14" spans="1:13" x14ac:dyDescent="0.25">
      <c r="A14" s="144"/>
      <c r="B14" s="45">
        <v>3</v>
      </c>
      <c r="C14" s="304">
        <v>3</v>
      </c>
      <c r="D14" s="304">
        <v>0</v>
      </c>
      <c r="E14" s="304">
        <v>0</v>
      </c>
      <c r="F14" s="304">
        <v>0</v>
      </c>
      <c r="G14" s="304">
        <v>1</v>
      </c>
      <c r="H14" s="304">
        <v>1</v>
      </c>
      <c r="I14" s="304">
        <v>0</v>
      </c>
      <c r="J14" s="304">
        <v>0</v>
      </c>
      <c r="K14" s="304">
        <v>4</v>
      </c>
      <c r="L14" s="304">
        <v>1</v>
      </c>
    </row>
    <row r="15" spans="1:13" x14ac:dyDescent="0.25">
      <c r="A15" s="461" t="s">
        <v>293</v>
      </c>
      <c r="B15" s="462"/>
      <c r="C15" s="307">
        <v>136</v>
      </c>
      <c r="D15" s="307">
        <v>114</v>
      </c>
      <c r="E15" s="307">
        <v>7</v>
      </c>
      <c r="F15" s="307">
        <v>5</v>
      </c>
      <c r="G15" s="307">
        <v>5</v>
      </c>
      <c r="H15" s="307">
        <v>5</v>
      </c>
      <c r="I15" s="307">
        <v>0</v>
      </c>
      <c r="J15" s="307">
        <v>0</v>
      </c>
      <c r="K15" s="308">
        <v>148</v>
      </c>
      <c r="L15" s="308">
        <v>124</v>
      </c>
    </row>
    <row r="16" spans="1:13" x14ac:dyDescent="0.25">
      <c r="A16" s="185" t="s">
        <v>287</v>
      </c>
      <c r="B16" s="45">
        <v>1</v>
      </c>
      <c r="C16" s="301">
        <v>193</v>
      </c>
      <c r="D16" s="301">
        <v>155</v>
      </c>
      <c r="E16" s="301">
        <v>49</v>
      </c>
      <c r="F16" s="301">
        <v>41</v>
      </c>
      <c r="G16" s="301">
        <v>55</v>
      </c>
      <c r="H16" s="301">
        <v>35</v>
      </c>
      <c r="I16" s="301">
        <v>2</v>
      </c>
      <c r="J16" s="301">
        <v>2</v>
      </c>
      <c r="K16" s="304">
        <v>299</v>
      </c>
      <c r="L16" s="304">
        <v>233</v>
      </c>
    </row>
    <row r="17" spans="1:12" x14ac:dyDescent="0.25">
      <c r="A17" s="144"/>
      <c r="B17" s="45">
        <v>2</v>
      </c>
      <c r="C17" s="301">
        <v>172</v>
      </c>
      <c r="D17" s="301">
        <v>138</v>
      </c>
      <c r="E17" s="301">
        <v>13</v>
      </c>
      <c r="F17" s="301">
        <v>13</v>
      </c>
      <c r="G17" s="301">
        <v>53</v>
      </c>
      <c r="H17" s="301">
        <v>41</v>
      </c>
      <c r="I17" s="301">
        <v>0</v>
      </c>
      <c r="J17" s="301">
        <v>0</v>
      </c>
      <c r="K17" s="304">
        <v>238</v>
      </c>
      <c r="L17" s="304">
        <v>192</v>
      </c>
    </row>
    <row r="18" spans="1:12" x14ac:dyDescent="0.25">
      <c r="A18" s="144"/>
      <c r="B18" s="45">
        <v>3</v>
      </c>
      <c r="C18" s="301">
        <v>16</v>
      </c>
      <c r="D18" s="301">
        <v>9</v>
      </c>
      <c r="E18" s="301">
        <v>1</v>
      </c>
      <c r="F18" s="301">
        <v>1</v>
      </c>
      <c r="G18" s="301">
        <v>4</v>
      </c>
      <c r="H18" s="301">
        <v>2</v>
      </c>
      <c r="I18" s="301">
        <v>1</v>
      </c>
      <c r="J18" s="301">
        <v>1</v>
      </c>
      <c r="K18" s="304">
        <v>22</v>
      </c>
      <c r="L18" s="304">
        <v>13</v>
      </c>
    </row>
    <row r="19" spans="1:12" x14ac:dyDescent="0.25">
      <c r="A19" s="461" t="s">
        <v>294</v>
      </c>
      <c r="B19" s="462"/>
      <c r="C19" s="307">
        <v>381</v>
      </c>
      <c r="D19" s="307">
        <v>302</v>
      </c>
      <c r="E19" s="307">
        <v>63</v>
      </c>
      <c r="F19" s="307">
        <v>55</v>
      </c>
      <c r="G19" s="307">
        <v>112</v>
      </c>
      <c r="H19" s="307">
        <v>78</v>
      </c>
      <c r="I19" s="307">
        <v>3</v>
      </c>
      <c r="J19" s="307">
        <v>3</v>
      </c>
      <c r="K19" s="308">
        <v>559</v>
      </c>
      <c r="L19" s="308">
        <v>438</v>
      </c>
    </row>
    <row r="20" spans="1:12" x14ac:dyDescent="0.25">
      <c r="A20" s="185" t="s">
        <v>289</v>
      </c>
      <c r="B20" s="45">
        <v>1</v>
      </c>
      <c r="C20" s="301">
        <v>274</v>
      </c>
      <c r="D20" s="301">
        <v>222</v>
      </c>
      <c r="E20" s="301">
        <v>12</v>
      </c>
      <c r="F20" s="301">
        <v>11</v>
      </c>
      <c r="G20" s="301">
        <v>98</v>
      </c>
      <c r="H20" s="301">
        <v>84</v>
      </c>
      <c r="I20" s="301">
        <v>0</v>
      </c>
      <c r="J20" s="301">
        <v>0</v>
      </c>
      <c r="K20" s="306">
        <v>384</v>
      </c>
      <c r="L20" s="306">
        <v>317</v>
      </c>
    </row>
    <row r="21" spans="1:12" x14ac:dyDescent="0.25">
      <c r="A21" s="144"/>
      <c r="B21" s="45">
        <v>2</v>
      </c>
      <c r="C21" s="301">
        <v>163</v>
      </c>
      <c r="D21" s="301">
        <v>131</v>
      </c>
      <c r="E21" s="301">
        <v>4</v>
      </c>
      <c r="F21" s="301">
        <v>3</v>
      </c>
      <c r="G21" s="301">
        <v>49</v>
      </c>
      <c r="H21" s="301">
        <v>46</v>
      </c>
      <c r="I21" s="301">
        <v>1</v>
      </c>
      <c r="J21" s="301">
        <v>1</v>
      </c>
      <c r="K21" s="306">
        <v>217</v>
      </c>
      <c r="L21" s="306">
        <v>181</v>
      </c>
    </row>
    <row r="22" spans="1:12" x14ac:dyDescent="0.25">
      <c r="A22" s="144"/>
      <c r="B22" s="45">
        <v>3</v>
      </c>
      <c r="C22" s="301">
        <v>4</v>
      </c>
      <c r="D22" s="301">
        <v>2</v>
      </c>
      <c r="E22" s="301">
        <v>0</v>
      </c>
      <c r="F22" s="301">
        <v>0</v>
      </c>
      <c r="G22" s="301">
        <v>1</v>
      </c>
      <c r="H22" s="301">
        <v>0</v>
      </c>
      <c r="I22" s="301">
        <v>0</v>
      </c>
      <c r="J22" s="301">
        <v>0</v>
      </c>
      <c r="K22" s="306">
        <v>5</v>
      </c>
      <c r="L22" s="306">
        <v>2</v>
      </c>
    </row>
    <row r="23" spans="1:12" ht="16.5" thickBot="1" x14ac:dyDescent="0.3">
      <c r="A23" s="461" t="s">
        <v>295</v>
      </c>
      <c r="B23" s="462"/>
      <c r="C23" s="309">
        <v>441</v>
      </c>
      <c r="D23" s="309">
        <v>355</v>
      </c>
      <c r="E23" s="309">
        <v>16</v>
      </c>
      <c r="F23" s="309">
        <v>14</v>
      </c>
      <c r="G23" s="309">
        <v>148</v>
      </c>
      <c r="H23" s="309">
        <v>130</v>
      </c>
      <c r="I23" s="309">
        <v>1</v>
      </c>
      <c r="J23" s="309">
        <v>1</v>
      </c>
      <c r="K23" s="309">
        <v>606</v>
      </c>
      <c r="L23" s="309">
        <v>500</v>
      </c>
    </row>
    <row r="24" spans="1:12" x14ac:dyDescent="0.25">
      <c r="A24" s="242" t="s">
        <v>45</v>
      </c>
      <c r="B24" s="192">
        <v>1</v>
      </c>
      <c r="C24" s="307">
        <v>815</v>
      </c>
      <c r="D24" s="307">
        <v>651</v>
      </c>
      <c r="E24" s="307">
        <v>81</v>
      </c>
      <c r="F24" s="307">
        <v>69</v>
      </c>
      <c r="G24" s="307">
        <v>186</v>
      </c>
      <c r="H24" s="307">
        <v>139</v>
      </c>
      <c r="I24" s="307">
        <v>4</v>
      </c>
      <c r="J24" s="307">
        <v>4</v>
      </c>
      <c r="K24" s="310">
        <v>1086</v>
      </c>
      <c r="L24" s="308">
        <v>863</v>
      </c>
    </row>
    <row r="25" spans="1:12" x14ac:dyDescent="0.25">
      <c r="A25" s="243"/>
      <c r="B25" s="104">
        <v>2</v>
      </c>
      <c r="C25" s="307">
        <v>580</v>
      </c>
      <c r="D25" s="307">
        <v>449</v>
      </c>
      <c r="E25" s="307">
        <v>20</v>
      </c>
      <c r="F25" s="307">
        <v>18</v>
      </c>
      <c r="G25" s="307">
        <v>130</v>
      </c>
      <c r="H25" s="307">
        <v>103</v>
      </c>
      <c r="I25" s="307">
        <v>1</v>
      </c>
      <c r="J25" s="307">
        <v>1</v>
      </c>
      <c r="K25" s="308">
        <v>731</v>
      </c>
      <c r="L25" s="308">
        <v>571</v>
      </c>
    </row>
    <row r="26" spans="1:12" ht="16.5" thickBot="1" x14ac:dyDescent="0.3">
      <c r="A26" s="193"/>
      <c r="B26" s="110">
        <v>3</v>
      </c>
      <c r="C26" s="307">
        <v>37</v>
      </c>
      <c r="D26" s="307">
        <v>21</v>
      </c>
      <c r="E26" s="307">
        <v>3</v>
      </c>
      <c r="F26" s="307">
        <v>1</v>
      </c>
      <c r="G26" s="307">
        <v>8</v>
      </c>
      <c r="H26" s="307">
        <v>4</v>
      </c>
      <c r="I26" s="307">
        <v>2</v>
      </c>
      <c r="J26" s="307">
        <v>2</v>
      </c>
      <c r="K26" s="308">
        <v>50</v>
      </c>
      <c r="L26" s="308">
        <v>28</v>
      </c>
    </row>
    <row r="27" spans="1:12" ht="16.5" thickBot="1" x14ac:dyDescent="0.3">
      <c r="A27" s="459" t="s">
        <v>46</v>
      </c>
      <c r="B27" s="460"/>
      <c r="C27" s="308">
        <v>1432</v>
      </c>
      <c r="D27" s="308">
        <v>1121</v>
      </c>
      <c r="E27" s="308">
        <v>104</v>
      </c>
      <c r="F27" s="308">
        <v>88</v>
      </c>
      <c r="G27" s="308">
        <v>324</v>
      </c>
      <c r="H27" s="308">
        <v>246</v>
      </c>
      <c r="I27" s="308">
        <v>7</v>
      </c>
      <c r="J27" s="308">
        <v>7</v>
      </c>
      <c r="K27" s="308">
        <v>1867</v>
      </c>
      <c r="L27" s="308">
        <v>1462</v>
      </c>
    </row>
    <row r="28" spans="1:12" x14ac:dyDescent="0.25">
      <c r="A28" s="16"/>
    </row>
    <row r="29" spans="1:12" x14ac:dyDescent="0.25">
      <c r="A29" t="s">
        <v>39</v>
      </c>
    </row>
  </sheetData>
  <mergeCells count="12">
    <mergeCell ref="A27:B27"/>
    <mergeCell ref="A7:B7"/>
    <mergeCell ref="A11:B11"/>
    <mergeCell ref="A15:B15"/>
    <mergeCell ref="A19:B19"/>
    <mergeCell ref="A23:B23"/>
    <mergeCell ref="A1:L1"/>
    <mergeCell ref="C2:F2"/>
    <mergeCell ref="G2:J2"/>
    <mergeCell ref="K2:L2"/>
    <mergeCell ref="A2:A3"/>
    <mergeCell ref="B2:B3"/>
  </mergeCells>
  <phoneticPr fontId="2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1"/>
  <sheetViews>
    <sheetView view="pageBreakPreview" zoomScaleNormal="100" zoomScaleSheetLayoutView="100" workbookViewId="0">
      <selection activeCell="A23" sqref="A23:XFD30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85" t="s">
        <v>243</v>
      </c>
      <c r="B1" s="485"/>
      <c r="C1" s="485"/>
      <c r="D1" s="485"/>
      <c r="E1" s="485"/>
      <c r="F1" s="485"/>
      <c r="G1" s="485"/>
      <c r="H1" s="485"/>
      <c r="I1" s="485"/>
      <c r="J1" s="485"/>
    </row>
    <row r="2" spans="1:11" ht="16.5" thickBot="1" x14ac:dyDescent="0.3">
      <c r="A2" s="482" t="s">
        <v>30</v>
      </c>
      <c r="B2" s="482"/>
      <c r="C2" s="482"/>
      <c r="D2" s="482"/>
      <c r="E2" s="482"/>
      <c r="F2" s="482"/>
      <c r="G2" s="482"/>
      <c r="H2" s="482"/>
      <c r="I2" s="482"/>
      <c r="J2" s="482"/>
      <c r="K2" s="15"/>
    </row>
    <row r="3" spans="1:11" ht="30.75" thickBot="1" x14ac:dyDescent="0.3">
      <c r="A3" s="65" t="s">
        <v>47</v>
      </c>
      <c r="B3" s="70" t="s">
        <v>48</v>
      </c>
      <c r="C3" s="70" t="s">
        <v>49</v>
      </c>
      <c r="D3" s="71" t="s">
        <v>50</v>
      </c>
      <c r="E3" s="71" t="s">
        <v>51</v>
      </c>
      <c r="F3" s="71" t="s">
        <v>52</v>
      </c>
      <c r="G3" s="72" t="s">
        <v>53</v>
      </c>
      <c r="H3" s="72" t="s">
        <v>54</v>
      </c>
      <c r="I3" s="72" t="s">
        <v>55</v>
      </c>
      <c r="J3" s="73" t="s">
        <v>56</v>
      </c>
    </row>
    <row r="4" spans="1:11" x14ac:dyDescent="0.25">
      <c r="A4" s="311" t="s">
        <v>296</v>
      </c>
      <c r="B4" s="312">
        <v>80</v>
      </c>
      <c r="C4" s="312">
        <v>82</v>
      </c>
      <c r="D4" s="312">
        <v>82</v>
      </c>
      <c r="E4" s="312">
        <v>82</v>
      </c>
      <c r="F4" s="312">
        <v>21</v>
      </c>
      <c r="G4" s="106">
        <f>IFERROR(C4/B4,0)</f>
        <v>1.0249999999999999</v>
      </c>
      <c r="H4" s="106">
        <f>IFERROR(E4/D4,0)</f>
        <v>1</v>
      </c>
      <c r="I4" s="106">
        <f>IFERROR(F4/E4,0)</f>
        <v>0.25609756097560976</v>
      </c>
      <c r="J4" s="106">
        <f>IFERROR(F4/B4,0)</f>
        <v>0.26250000000000001</v>
      </c>
    </row>
    <row r="5" spans="1:11" x14ac:dyDescent="0.25">
      <c r="A5" s="311" t="s">
        <v>297</v>
      </c>
      <c r="B5" s="312">
        <v>30</v>
      </c>
      <c r="C5" s="312">
        <v>37</v>
      </c>
      <c r="D5" s="312">
        <v>37</v>
      </c>
      <c r="E5" s="312">
        <v>37</v>
      </c>
      <c r="F5" s="312">
        <v>13</v>
      </c>
      <c r="G5" s="107">
        <f>IFERROR(C5/B5,0)</f>
        <v>1.2333333333333334</v>
      </c>
      <c r="H5" s="107">
        <f t="shared" ref="H5:H22" si="0">IFERROR(E5/D5,0)</f>
        <v>1</v>
      </c>
      <c r="I5" s="107">
        <f t="shared" ref="I5:I22" si="1">IFERROR(F5/E5,0)</f>
        <v>0.35135135135135137</v>
      </c>
      <c r="J5" s="107">
        <f t="shared" ref="J5:J22" si="2">IFERROR(F5/B5,0)</f>
        <v>0.43333333333333335</v>
      </c>
    </row>
    <row r="6" spans="1:11" x14ac:dyDescent="0.25">
      <c r="A6" s="311" t="s">
        <v>298</v>
      </c>
      <c r="B6" s="312">
        <v>90</v>
      </c>
      <c r="C6" s="312">
        <v>179</v>
      </c>
      <c r="D6" s="312">
        <v>179</v>
      </c>
      <c r="E6" s="312">
        <v>130</v>
      </c>
      <c r="F6" s="312">
        <v>68</v>
      </c>
      <c r="G6" s="107">
        <f t="shared" ref="G6:G23" si="3">IFERROR(C6/B6,0)</f>
        <v>1.9888888888888889</v>
      </c>
      <c r="H6" s="107">
        <f t="shared" si="0"/>
        <v>0.72625698324022347</v>
      </c>
      <c r="I6" s="107">
        <f t="shared" si="1"/>
        <v>0.52307692307692311</v>
      </c>
      <c r="J6" s="107">
        <f t="shared" si="2"/>
        <v>0.75555555555555554</v>
      </c>
    </row>
    <row r="7" spans="1:11" x14ac:dyDescent="0.25">
      <c r="A7" s="311" t="s">
        <v>299</v>
      </c>
      <c r="B7" s="312">
        <v>195</v>
      </c>
      <c r="C7" s="312">
        <v>520</v>
      </c>
      <c r="D7" s="312">
        <v>520</v>
      </c>
      <c r="E7" s="312">
        <v>397</v>
      </c>
      <c r="F7" s="312">
        <v>175</v>
      </c>
      <c r="G7" s="107">
        <f t="shared" si="3"/>
        <v>2.6666666666666665</v>
      </c>
      <c r="H7" s="107">
        <f t="shared" si="0"/>
        <v>0.76346153846153841</v>
      </c>
      <c r="I7" s="107">
        <f t="shared" si="1"/>
        <v>0.44080604534005036</v>
      </c>
      <c r="J7" s="107">
        <f t="shared" si="2"/>
        <v>0.89743589743589747</v>
      </c>
    </row>
    <row r="8" spans="1:11" x14ac:dyDescent="0.25">
      <c r="A8" s="311" t="s">
        <v>300</v>
      </c>
      <c r="B8" s="312">
        <v>65</v>
      </c>
      <c r="C8" s="312">
        <v>187.5</v>
      </c>
      <c r="D8" s="312">
        <v>187.5</v>
      </c>
      <c r="E8" s="312">
        <v>187.5</v>
      </c>
      <c r="F8" s="312">
        <v>92.5</v>
      </c>
      <c r="G8" s="107">
        <f t="shared" si="3"/>
        <v>2.8846153846153846</v>
      </c>
      <c r="H8" s="107">
        <f t="shared" si="0"/>
        <v>1</v>
      </c>
      <c r="I8" s="107">
        <f t="shared" si="1"/>
        <v>0.49333333333333335</v>
      </c>
      <c r="J8" s="107">
        <f t="shared" si="2"/>
        <v>1.4230769230769231</v>
      </c>
    </row>
    <row r="9" spans="1:11" x14ac:dyDescent="0.25">
      <c r="A9" s="311" t="s">
        <v>301</v>
      </c>
      <c r="B9" s="312">
        <v>20</v>
      </c>
      <c r="C9" s="312">
        <v>10</v>
      </c>
      <c r="D9" s="312">
        <v>10</v>
      </c>
      <c r="E9" s="312">
        <v>10</v>
      </c>
      <c r="F9" s="312">
        <v>3</v>
      </c>
      <c r="G9" s="107">
        <f t="shared" si="3"/>
        <v>0.5</v>
      </c>
      <c r="H9" s="107">
        <f t="shared" si="0"/>
        <v>1</v>
      </c>
      <c r="I9" s="107">
        <f t="shared" si="1"/>
        <v>0.3</v>
      </c>
      <c r="J9" s="107">
        <f t="shared" si="2"/>
        <v>0.15</v>
      </c>
    </row>
    <row r="10" spans="1:11" x14ac:dyDescent="0.25">
      <c r="A10" s="311" t="s">
        <v>302</v>
      </c>
      <c r="B10" s="312">
        <v>55</v>
      </c>
      <c r="C10" s="312">
        <v>115.5</v>
      </c>
      <c r="D10" s="312">
        <v>115.5</v>
      </c>
      <c r="E10" s="312">
        <v>114</v>
      </c>
      <c r="F10" s="312">
        <v>49.5</v>
      </c>
      <c r="G10" s="107">
        <f t="shared" si="3"/>
        <v>2.1</v>
      </c>
      <c r="H10" s="107">
        <f t="shared" si="0"/>
        <v>0.98701298701298701</v>
      </c>
      <c r="I10" s="107">
        <f t="shared" si="1"/>
        <v>0.43421052631578949</v>
      </c>
      <c r="J10" s="107">
        <f t="shared" si="2"/>
        <v>0.9</v>
      </c>
    </row>
    <row r="11" spans="1:11" x14ac:dyDescent="0.25">
      <c r="A11" s="311" t="s">
        <v>303</v>
      </c>
      <c r="B11" s="312">
        <v>120</v>
      </c>
      <c r="C11" s="312">
        <v>560</v>
      </c>
      <c r="D11" s="312">
        <v>560</v>
      </c>
      <c r="E11" s="312">
        <v>336</v>
      </c>
      <c r="F11" s="312">
        <v>171</v>
      </c>
      <c r="G11" s="107">
        <f t="shared" si="3"/>
        <v>4.666666666666667</v>
      </c>
      <c r="H11" s="107">
        <f t="shared" si="0"/>
        <v>0.6</v>
      </c>
      <c r="I11" s="107">
        <f t="shared" si="1"/>
        <v>0.5089285714285714</v>
      </c>
      <c r="J11" s="107">
        <f t="shared" si="2"/>
        <v>1.425</v>
      </c>
    </row>
    <row r="12" spans="1:11" x14ac:dyDescent="0.25">
      <c r="A12" s="311" t="s">
        <v>304</v>
      </c>
      <c r="B12" s="312">
        <v>10</v>
      </c>
      <c r="C12" s="312">
        <v>78</v>
      </c>
      <c r="D12" s="312">
        <v>78</v>
      </c>
      <c r="E12" s="312">
        <v>78</v>
      </c>
      <c r="F12" s="312">
        <v>23</v>
      </c>
      <c r="G12" s="107">
        <f t="shared" si="3"/>
        <v>7.8</v>
      </c>
      <c r="H12" s="107">
        <f t="shared" si="0"/>
        <v>1</v>
      </c>
      <c r="I12" s="107">
        <f t="shared" si="1"/>
        <v>0.29487179487179488</v>
      </c>
      <c r="J12" s="107">
        <f t="shared" si="2"/>
        <v>2.2999999999999998</v>
      </c>
    </row>
    <row r="13" spans="1:11" x14ac:dyDescent="0.25">
      <c r="A13" s="311" t="s">
        <v>305</v>
      </c>
      <c r="B13" s="312">
        <v>114</v>
      </c>
      <c r="C13" s="312">
        <v>273.5</v>
      </c>
      <c r="D13" s="312">
        <v>223.5</v>
      </c>
      <c r="E13" s="312">
        <v>148</v>
      </c>
      <c r="F13" s="312">
        <v>95</v>
      </c>
      <c r="G13" s="107">
        <f t="shared" si="3"/>
        <v>2.3991228070175437</v>
      </c>
      <c r="H13" s="107">
        <f t="shared" si="0"/>
        <v>0.6621923937360179</v>
      </c>
      <c r="I13" s="107">
        <f t="shared" si="1"/>
        <v>0.64189189189189189</v>
      </c>
      <c r="J13" s="107">
        <f t="shared" si="2"/>
        <v>0.83333333333333337</v>
      </c>
    </row>
    <row r="14" spans="1:11" x14ac:dyDescent="0.25">
      <c r="A14" s="311" t="s">
        <v>306</v>
      </c>
      <c r="B14" s="312">
        <v>70</v>
      </c>
      <c r="C14" s="312">
        <v>233</v>
      </c>
      <c r="D14" s="312">
        <v>233</v>
      </c>
      <c r="E14" s="312">
        <v>112</v>
      </c>
      <c r="F14" s="312">
        <v>59</v>
      </c>
      <c r="G14" s="107">
        <f t="shared" si="3"/>
        <v>3.3285714285714287</v>
      </c>
      <c r="H14" s="107">
        <f t="shared" si="0"/>
        <v>0.48068669527896996</v>
      </c>
      <c r="I14" s="107">
        <f t="shared" si="1"/>
        <v>0.5267857142857143</v>
      </c>
      <c r="J14" s="107">
        <f t="shared" si="2"/>
        <v>0.84285714285714286</v>
      </c>
    </row>
    <row r="15" spans="1:11" x14ac:dyDescent="0.25">
      <c r="A15" s="311" t="s">
        <v>307</v>
      </c>
      <c r="B15" s="312">
        <v>15</v>
      </c>
      <c r="C15" s="312">
        <v>62.5</v>
      </c>
      <c r="D15" s="312">
        <v>62.5</v>
      </c>
      <c r="E15" s="312">
        <v>62.5</v>
      </c>
      <c r="F15" s="312">
        <v>26</v>
      </c>
      <c r="G15" s="107">
        <f t="shared" si="3"/>
        <v>4.166666666666667</v>
      </c>
      <c r="H15" s="107">
        <f t="shared" si="0"/>
        <v>1</v>
      </c>
      <c r="I15" s="107">
        <f t="shared" si="1"/>
        <v>0.41599999999999998</v>
      </c>
      <c r="J15" s="107">
        <f t="shared" si="2"/>
        <v>1.7333333333333334</v>
      </c>
    </row>
    <row r="16" spans="1:11" x14ac:dyDescent="0.25">
      <c r="A16" s="311" t="s">
        <v>308</v>
      </c>
      <c r="B16" s="312">
        <v>40</v>
      </c>
      <c r="C16" s="312">
        <v>471</v>
      </c>
      <c r="D16" s="312">
        <v>471</v>
      </c>
      <c r="E16" s="312">
        <v>117</v>
      </c>
      <c r="F16" s="312">
        <v>64</v>
      </c>
      <c r="G16" s="107">
        <f t="shared" si="3"/>
        <v>11.775</v>
      </c>
      <c r="H16" s="107">
        <f t="shared" si="0"/>
        <v>0.24840764331210191</v>
      </c>
      <c r="I16" s="107">
        <f t="shared" si="1"/>
        <v>0.54700854700854706</v>
      </c>
      <c r="J16" s="107">
        <f t="shared" si="2"/>
        <v>1.6</v>
      </c>
    </row>
    <row r="17" spans="1:10" x14ac:dyDescent="0.25">
      <c r="A17" s="311" t="s">
        <v>309</v>
      </c>
      <c r="B17" s="312">
        <v>50</v>
      </c>
      <c r="C17" s="312">
        <v>76</v>
      </c>
      <c r="D17" s="312">
        <v>76</v>
      </c>
      <c r="E17" s="312">
        <v>74</v>
      </c>
      <c r="F17" s="312">
        <v>37</v>
      </c>
      <c r="G17" s="107">
        <f t="shared" si="3"/>
        <v>1.52</v>
      </c>
      <c r="H17" s="107">
        <f t="shared" si="0"/>
        <v>0.97368421052631582</v>
      </c>
      <c r="I17" s="107">
        <f t="shared" si="1"/>
        <v>0.5</v>
      </c>
      <c r="J17" s="107">
        <f t="shared" si="2"/>
        <v>0.74</v>
      </c>
    </row>
    <row r="18" spans="1:10" x14ac:dyDescent="0.25">
      <c r="A18" s="311" t="s">
        <v>310</v>
      </c>
      <c r="B18" s="312">
        <v>1684</v>
      </c>
      <c r="C18" s="312">
        <v>1431</v>
      </c>
      <c r="D18" s="312">
        <v>1375</v>
      </c>
      <c r="E18" s="312">
        <v>1287</v>
      </c>
      <c r="F18" s="312">
        <v>624</v>
      </c>
      <c r="G18" s="107">
        <f t="shared" si="3"/>
        <v>0.8497624703087886</v>
      </c>
      <c r="H18" s="107">
        <f t="shared" si="0"/>
        <v>0.93600000000000005</v>
      </c>
      <c r="I18" s="107">
        <f t="shared" si="1"/>
        <v>0.48484848484848486</v>
      </c>
      <c r="J18" s="107">
        <f t="shared" si="2"/>
        <v>0.37054631828978624</v>
      </c>
    </row>
    <row r="19" spans="1:10" x14ac:dyDescent="0.25">
      <c r="A19" s="311" t="s">
        <v>311</v>
      </c>
      <c r="B19" s="312">
        <v>50</v>
      </c>
      <c r="C19" s="312">
        <v>208</v>
      </c>
      <c r="D19" s="312">
        <v>208</v>
      </c>
      <c r="E19" s="312">
        <v>184</v>
      </c>
      <c r="F19" s="312">
        <v>88</v>
      </c>
      <c r="G19" s="107">
        <f t="shared" si="3"/>
        <v>4.16</v>
      </c>
      <c r="H19" s="107">
        <f t="shared" si="0"/>
        <v>0.88461538461538458</v>
      </c>
      <c r="I19" s="107">
        <f t="shared" si="1"/>
        <v>0.47826086956521741</v>
      </c>
      <c r="J19" s="107">
        <f t="shared" si="2"/>
        <v>1.76</v>
      </c>
    </row>
    <row r="20" spans="1:10" x14ac:dyDescent="0.25">
      <c r="A20" s="311" t="s">
        <v>312</v>
      </c>
      <c r="B20" s="312">
        <v>30</v>
      </c>
      <c r="C20" s="312">
        <v>27</v>
      </c>
      <c r="D20" s="312">
        <v>27</v>
      </c>
      <c r="E20" s="312">
        <v>27</v>
      </c>
      <c r="F20" s="312">
        <v>10</v>
      </c>
      <c r="G20" s="107">
        <f t="shared" si="3"/>
        <v>0.9</v>
      </c>
      <c r="H20" s="107">
        <f t="shared" si="0"/>
        <v>1</v>
      </c>
      <c r="I20" s="107">
        <f t="shared" si="1"/>
        <v>0.37037037037037035</v>
      </c>
      <c r="J20" s="107">
        <f t="shared" si="2"/>
        <v>0.33333333333333331</v>
      </c>
    </row>
    <row r="21" spans="1:10" x14ac:dyDescent="0.25">
      <c r="A21" s="311" t="s">
        <v>313</v>
      </c>
      <c r="B21" s="312">
        <v>30</v>
      </c>
      <c r="C21" s="312">
        <v>57</v>
      </c>
      <c r="D21" s="312">
        <v>37</v>
      </c>
      <c r="E21" s="312">
        <v>35</v>
      </c>
      <c r="F21" s="312">
        <v>21</v>
      </c>
      <c r="G21" s="107">
        <f t="shared" si="3"/>
        <v>1.9</v>
      </c>
      <c r="H21" s="107">
        <f t="shared" si="0"/>
        <v>0.94594594594594594</v>
      </c>
      <c r="I21" s="107">
        <f t="shared" si="1"/>
        <v>0.6</v>
      </c>
      <c r="J21" s="107">
        <f t="shared" si="2"/>
        <v>0.7</v>
      </c>
    </row>
    <row r="22" spans="1:10" x14ac:dyDescent="0.25">
      <c r="A22" s="311" t="s">
        <v>314</v>
      </c>
      <c r="B22" s="312">
        <v>45</v>
      </c>
      <c r="C22" s="312">
        <v>128</v>
      </c>
      <c r="D22" s="312">
        <v>128</v>
      </c>
      <c r="E22" s="312">
        <v>54</v>
      </c>
      <c r="F22" s="312">
        <v>38</v>
      </c>
      <c r="G22" s="107">
        <f t="shared" si="3"/>
        <v>2.8444444444444446</v>
      </c>
      <c r="H22" s="107">
        <f t="shared" si="0"/>
        <v>0.421875</v>
      </c>
      <c r="I22" s="107">
        <f t="shared" si="1"/>
        <v>0.70370370370370372</v>
      </c>
      <c r="J22" s="107">
        <f t="shared" si="2"/>
        <v>0.84444444444444444</v>
      </c>
    </row>
    <row r="23" spans="1:10" x14ac:dyDescent="0.25">
      <c r="A23" s="105" t="s">
        <v>32</v>
      </c>
      <c r="B23" s="42">
        <f>+SUM(B4:B22)</f>
        <v>2793</v>
      </c>
      <c r="C23" s="42">
        <f>+SUM(C4:C22)</f>
        <v>4736</v>
      </c>
      <c r="D23" s="42">
        <f>+SUM(D4:D22)</f>
        <v>4610</v>
      </c>
      <c r="E23" s="42">
        <f>+SUM(E4:E22)</f>
        <v>3472</v>
      </c>
      <c r="F23" s="42">
        <f>+SUM(F4:F22)</f>
        <v>1678</v>
      </c>
      <c r="G23" s="107">
        <f t="shared" si="3"/>
        <v>1.6956677407805227</v>
      </c>
      <c r="H23" s="107">
        <f t="shared" ref="H23:I23" si="4">IFERROR(E23/D23,0)</f>
        <v>0.75314533622559654</v>
      </c>
      <c r="I23" s="107">
        <f t="shared" si="4"/>
        <v>0.48329493087557601</v>
      </c>
      <c r="J23" s="107">
        <f>IFERROR(F23/B23,0)</f>
        <v>0.60078768349445044</v>
      </c>
    </row>
    <row r="24" spans="1:10" x14ac:dyDescent="0.25">
      <c r="A24" s="28"/>
      <c r="B24" s="29"/>
      <c r="C24" s="29"/>
      <c r="D24" s="29"/>
      <c r="E24" s="29"/>
      <c r="F24" s="29"/>
      <c r="G24" s="29"/>
      <c r="H24" s="29"/>
      <c r="J24" s="29"/>
    </row>
    <row r="25" spans="1:10" ht="16.5" thickBot="1" x14ac:dyDescent="0.3">
      <c r="A25" s="483" t="s">
        <v>31</v>
      </c>
      <c r="B25" s="484"/>
      <c r="C25" s="484"/>
      <c r="D25" s="484"/>
      <c r="E25" s="484"/>
      <c r="F25" s="484"/>
      <c r="G25" s="484"/>
      <c r="H25" s="484"/>
      <c r="I25" s="484"/>
      <c r="J25" s="484"/>
    </row>
    <row r="26" spans="1:10" ht="32.25" thickBot="1" x14ac:dyDescent="0.3">
      <c r="A26" s="65" t="s">
        <v>47</v>
      </c>
      <c r="B26" s="66" t="s">
        <v>48</v>
      </c>
      <c r="C26" s="66" t="s">
        <v>49</v>
      </c>
      <c r="D26" s="67" t="s">
        <v>50</v>
      </c>
      <c r="E26" s="67" t="s">
        <v>51</v>
      </c>
      <c r="F26" s="67" t="s">
        <v>52</v>
      </c>
      <c r="G26" s="68" t="s">
        <v>53</v>
      </c>
      <c r="H26" s="68" t="s">
        <v>54</v>
      </c>
      <c r="I26" s="68" t="s">
        <v>55</v>
      </c>
      <c r="J26" s="69" t="s">
        <v>56</v>
      </c>
    </row>
    <row r="27" spans="1:10" x14ac:dyDescent="0.25">
      <c r="A27" s="311" t="s">
        <v>299</v>
      </c>
      <c r="B27" s="312">
        <v>25</v>
      </c>
      <c r="C27" s="312">
        <v>42</v>
      </c>
      <c r="D27" s="312">
        <v>42</v>
      </c>
      <c r="E27" s="312">
        <v>42</v>
      </c>
      <c r="F27" s="312">
        <v>28</v>
      </c>
      <c r="G27" s="106">
        <f>IFERROR(C27/B27,0)</f>
        <v>1.68</v>
      </c>
      <c r="H27" s="106">
        <f>IFERROR(E27/D27,0)</f>
        <v>1</v>
      </c>
      <c r="I27" s="106">
        <f>IFERROR(F27/E27,0)</f>
        <v>0.66666666666666663</v>
      </c>
      <c r="J27" s="106">
        <f>IFERROR(F27/B27,0)</f>
        <v>1.1200000000000001</v>
      </c>
    </row>
    <row r="28" spans="1:10" x14ac:dyDescent="0.25">
      <c r="A28" s="311" t="s">
        <v>300</v>
      </c>
      <c r="B28" s="312">
        <v>20</v>
      </c>
      <c r="C28" s="312">
        <v>55</v>
      </c>
      <c r="D28" s="312">
        <v>55</v>
      </c>
      <c r="E28" s="312">
        <v>55</v>
      </c>
      <c r="F28" s="312">
        <v>42</v>
      </c>
      <c r="G28" s="107">
        <f t="shared" ref="G28:G36" si="5">IFERROR(C28/B28,0)</f>
        <v>2.75</v>
      </c>
      <c r="H28" s="107">
        <f t="shared" ref="H28:H36" si="6">IFERROR(E28/D28,0)</f>
        <v>1</v>
      </c>
      <c r="I28" s="107">
        <f t="shared" ref="I28:I36" si="7">IFERROR(F28/E28,0)</f>
        <v>0.76363636363636367</v>
      </c>
      <c r="J28" s="107">
        <f t="shared" ref="J28:J36" si="8">IFERROR(F28/B28,0)</f>
        <v>2.1</v>
      </c>
    </row>
    <row r="29" spans="1:10" x14ac:dyDescent="0.25">
      <c r="A29" s="311" t="s">
        <v>302</v>
      </c>
      <c r="B29" s="312">
        <v>25</v>
      </c>
      <c r="C29" s="312">
        <v>28</v>
      </c>
      <c r="D29" s="312">
        <v>28</v>
      </c>
      <c r="E29" s="312">
        <v>27</v>
      </c>
      <c r="F29" s="312">
        <v>21</v>
      </c>
      <c r="G29" s="107">
        <f t="shared" si="5"/>
        <v>1.1200000000000001</v>
      </c>
      <c r="H29" s="107">
        <f t="shared" si="6"/>
        <v>0.9642857142857143</v>
      </c>
      <c r="I29" s="107">
        <f t="shared" si="7"/>
        <v>0.77777777777777779</v>
      </c>
      <c r="J29" s="107">
        <f t="shared" si="8"/>
        <v>0.84</v>
      </c>
    </row>
    <row r="30" spans="1:10" x14ac:dyDescent="0.25">
      <c r="A30" s="311" t="s">
        <v>305</v>
      </c>
      <c r="B30" s="312">
        <v>35</v>
      </c>
      <c r="C30" s="312">
        <v>65</v>
      </c>
      <c r="D30" s="312">
        <v>65</v>
      </c>
      <c r="E30" s="312">
        <v>65</v>
      </c>
      <c r="F30" s="312">
        <v>33</v>
      </c>
      <c r="G30" s="107">
        <f t="shared" si="5"/>
        <v>1.8571428571428572</v>
      </c>
      <c r="H30" s="107">
        <f t="shared" si="6"/>
        <v>1</v>
      </c>
      <c r="I30" s="107">
        <f t="shared" si="7"/>
        <v>0.50769230769230766</v>
      </c>
      <c r="J30" s="107">
        <f t="shared" si="8"/>
        <v>0.94285714285714284</v>
      </c>
    </row>
    <row r="31" spans="1:10" x14ac:dyDescent="0.25">
      <c r="A31" s="311" t="s">
        <v>306</v>
      </c>
      <c r="B31" s="312">
        <v>35</v>
      </c>
      <c r="C31" s="312">
        <v>67</v>
      </c>
      <c r="D31" s="312">
        <v>67</v>
      </c>
      <c r="E31" s="312">
        <v>45</v>
      </c>
      <c r="F31" s="312">
        <v>37</v>
      </c>
      <c r="G31" s="107">
        <f t="shared" si="5"/>
        <v>1.9142857142857144</v>
      </c>
      <c r="H31" s="107">
        <f t="shared" si="6"/>
        <v>0.67164179104477617</v>
      </c>
      <c r="I31" s="107">
        <f t="shared" si="7"/>
        <v>0.82222222222222219</v>
      </c>
      <c r="J31" s="107">
        <f t="shared" si="8"/>
        <v>1.0571428571428572</v>
      </c>
    </row>
    <row r="32" spans="1:10" ht="19.5" customHeight="1" x14ac:dyDescent="0.25">
      <c r="A32" s="311" t="s">
        <v>307</v>
      </c>
      <c r="B32" s="312">
        <v>10</v>
      </c>
      <c r="C32" s="312">
        <v>16</v>
      </c>
      <c r="D32" s="312">
        <v>16</v>
      </c>
      <c r="E32" s="312">
        <v>16</v>
      </c>
      <c r="F32" s="312">
        <v>6</v>
      </c>
      <c r="G32" s="107">
        <f t="shared" si="5"/>
        <v>1.6</v>
      </c>
      <c r="H32" s="107">
        <f t="shared" si="6"/>
        <v>1</v>
      </c>
      <c r="I32" s="107">
        <f t="shared" si="7"/>
        <v>0.375</v>
      </c>
      <c r="J32" s="107">
        <f t="shared" si="8"/>
        <v>0.6</v>
      </c>
    </row>
    <row r="33" spans="1:10" ht="18" customHeight="1" x14ac:dyDescent="0.25">
      <c r="A33" s="311" t="s">
        <v>309</v>
      </c>
      <c r="B33" s="312">
        <v>40</v>
      </c>
      <c r="C33" s="312">
        <v>40</v>
      </c>
      <c r="D33" s="312">
        <v>40</v>
      </c>
      <c r="E33" s="312">
        <v>40</v>
      </c>
      <c r="F33" s="312">
        <v>28</v>
      </c>
      <c r="G33" s="107">
        <f t="shared" si="5"/>
        <v>1</v>
      </c>
      <c r="H33" s="107">
        <f t="shared" si="6"/>
        <v>1</v>
      </c>
      <c r="I33" s="107">
        <f t="shared" si="7"/>
        <v>0.7</v>
      </c>
      <c r="J33" s="107">
        <f t="shared" si="8"/>
        <v>0.7</v>
      </c>
    </row>
    <row r="34" spans="1:10" ht="17.25" customHeight="1" x14ac:dyDescent="0.25">
      <c r="A34" s="311" t="s">
        <v>310</v>
      </c>
      <c r="B34" s="312">
        <v>220</v>
      </c>
      <c r="C34" s="312">
        <v>426</v>
      </c>
      <c r="D34" s="312">
        <v>426</v>
      </c>
      <c r="E34" s="312">
        <v>328</v>
      </c>
      <c r="F34" s="312">
        <v>222</v>
      </c>
      <c r="G34" s="107">
        <f t="shared" si="5"/>
        <v>1.9363636363636363</v>
      </c>
      <c r="H34" s="107">
        <f t="shared" si="6"/>
        <v>0.7699530516431925</v>
      </c>
      <c r="I34" s="107">
        <f t="shared" si="7"/>
        <v>0.67682926829268297</v>
      </c>
      <c r="J34" s="107">
        <f t="shared" si="8"/>
        <v>1.009090909090909</v>
      </c>
    </row>
    <row r="35" spans="1:10" ht="17.25" customHeight="1" x14ac:dyDescent="0.25">
      <c r="A35" s="311" t="s">
        <v>311</v>
      </c>
      <c r="B35" s="312">
        <v>30</v>
      </c>
      <c r="C35" s="312">
        <v>29</v>
      </c>
      <c r="D35" s="312">
        <v>29</v>
      </c>
      <c r="E35" s="312">
        <v>25</v>
      </c>
      <c r="F35" s="312">
        <v>14</v>
      </c>
      <c r="G35" s="107">
        <f t="shared" si="5"/>
        <v>0.96666666666666667</v>
      </c>
      <c r="H35" s="107">
        <f t="shared" si="6"/>
        <v>0.86206896551724133</v>
      </c>
      <c r="I35" s="107">
        <f t="shared" si="7"/>
        <v>0.56000000000000005</v>
      </c>
      <c r="J35" s="107">
        <f t="shared" si="8"/>
        <v>0.46666666666666667</v>
      </c>
    </row>
    <row r="36" spans="1:10" x14ac:dyDescent="0.25">
      <c r="A36" s="311" t="s">
        <v>314</v>
      </c>
      <c r="B36" s="312">
        <v>25</v>
      </c>
      <c r="C36" s="312">
        <v>101</v>
      </c>
      <c r="D36" s="312">
        <v>101</v>
      </c>
      <c r="E36" s="312">
        <v>38</v>
      </c>
      <c r="F36" s="312">
        <v>35</v>
      </c>
      <c r="G36" s="107">
        <f t="shared" si="5"/>
        <v>4.04</v>
      </c>
      <c r="H36" s="107">
        <f t="shared" si="6"/>
        <v>0.37623762376237624</v>
      </c>
      <c r="I36" s="107">
        <f t="shared" si="7"/>
        <v>0.92105263157894735</v>
      </c>
      <c r="J36" s="107">
        <f t="shared" si="8"/>
        <v>1.4</v>
      </c>
    </row>
    <row r="37" spans="1:10" ht="17.25" customHeight="1" x14ac:dyDescent="0.25">
      <c r="A37" s="105" t="s">
        <v>32</v>
      </c>
      <c r="B37" s="42">
        <f>+SUM(B27:B36)</f>
        <v>465</v>
      </c>
      <c r="C37" s="42">
        <f>+SUM(C27:C36)</f>
        <v>869</v>
      </c>
      <c r="D37" s="42">
        <f>+SUM(D27:D36)</f>
        <v>869</v>
      </c>
      <c r="E37" s="42">
        <f>+SUM(E27:E36)</f>
        <v>681</v>
      </c>
      <c r="F37" s="42">
        <f>+SUM(F27:F36)</f>
        <v>466</v>
      </c>
      <c r="G37" s="107">
        <f t="shared" ref="G37" si="9">IFERROR(C37/B37,0)</f>
        <v>1.8688172043010753</v>
      </c>
      <c r="H37" s="107">
        <f t="shared" ref="H37" si="10">IFERROR(E37/D37,0)</f>
        <v>0.78365937859608747</v>
      </c>
      <c r="I37" s="107">
        <f t="shared" ref="I37" si="11">IFERROR(F37/E37,0)</f>
        <v>0.68428781204111599</v>
      </c>
      <c r="J37" s="107">
        <f t="shared" ref="J37" si="12">IFERROR(F37/B37,0)</f>
        <v>1.0021505376344086</v>
      </c>
    </row>
    <row r="39" spans="1:10" ht="16.5" thickBot="1" x14ac:dyDescent="0.3">
      <c r="A39" s="98" t="s">
        <v>57</v>
      </c>
      <c r="B39" s="6"/>
      <c r="C39" s="6"/>
      <c r="D39" s="6"/>
      <c r="E39" s="6"/>
    </row>
    <row r="40" spans="1:10" ht="63.75" thickBot="1" x14ac:dyDescent="0.3">
      <c r="A40" s="75" t="s">
        <v>47</v>
      </c>
      <c r="B40" s="76" t="s">
        <v>49</v>
      </c>
      <c r="C40" s="77" t="s">
        <v>50</v>
      </c>
      <c r="D40" s="77" t="s">
        <v>51</v>
      </c>
      <c r="E40" s="77" t="s">
        <v>52</v>
      </c>
      <c r="F40" s="78" t="s">
        <v>58</v>
      </c>
      <c r="G40" s="78" t="s">
        <v>59</v>
      </c>
      <c r="H40" s="78" t="s">
        <v>60</v>
      </c>
      <c r="I40" s="79" t="s">
        <v>61</v>
      </c>
    </row>
    <row r="41" spans="1:10" x14ac:dyDescent="0.25">
      <c r="A41" s="311" t="s">
        <v>296</v>
      </c>
      <c r="B41" s="312">
        <v>19</v>
      </c>
      <c r="C41" s="312">
        <v>19</v>
      </c>
      <c r="D41" s="312">
        <v>19</v>
      </c>
      <c r="E41" s="312">
        <v>5</v>
      </c>
      <c r="F41" s="108">
        <f t="shared" ref="F41:F50" si="13">+IFERROR(B41/(C4+C27),0)*100</f>
        <v>15.32258064516129</v>
      </c>
      <c r="G41" s="108">
        <f t="shared" ref="G41:G50" si="14">+IFERROR(C41/(D4+D27),0)*100</f>
        <v>15.32258064516129</v>
      </c>
      <c r="H41" s="108">
        <f t="shared" ref="H41:H50" si="15">+IFERROR(D41/(E4+E27),0)*100</f>
        <v>15.32258064516129</v>
      </c>
      <c r="I41" s="108">
        <f t="shared" ref="I41:I50" si="16">+IFERROR(E41/(F4+F27),0)*100</f>
        <v>10.204081632653061</v>
      </c>
    </row>
    <row r="42" spans="1:10" x14ac:dyDescent="0.25">
      <c r="A42" s="311" t="s">
        <v>297</v>
      </c>
      <c r="B42" s="312">
        <v>12</v>
      </c>
      <c r="C42" s="312">
        <v>12</v>
      </c>
      <c r="D42" s="312">
        <v>12</v>
      </c>
      <c r="E42" s="312">
        <v>5</v>
      </c>
      <c r="F42" s="109">
        <f t="shared" si="13"/>
        <v>13.043478260869565</v>
      </c>
      <c r="G42" s="109">
        <f t="shared" si="14"/>
        <v>13.043478260869565</v>
      </c>
      <c r="H42" s="109">
        <f t="shared" si="15"/>
        <v>13.043478260869565</v>
      </c>
      <c r="I42" s="109">
        <f t="shared" si="16"/>
        <v>9.0909090909090917</v>
      </c>
    </row>
    <row r="43" spans="1:10" x14ac:dyDescent="0.25">
      <c r="A43" s="311" t="s">
        <v>298</v>
      </c>
      <c r="B43" s="312">
        <v>108</v>
      </c>
      <c r="C43" s="312">
        <v>108</v>
      </c>
      <c r="D43" s="312">
        <v>71</v>
      </c>
      <c r="E43" s="312">
        <v>36</v>
      </c>
      <c r="F43" s="109">
        <f t="shared" si="13"/>
        <v>52.173913043478258</v>
      </c>
      <c r="G43" s="109">
        <f t="shared" si="14"/>
        <v>52.173913043478258</v>
      </c>
      <c r="H43" s="109">
        <f t="shared" si="15"/>
        <v>45.222929936305732</v>
      </c>
      <c r="I43" s="109">
        <f t="shared" si="16"/>
        <v>40.449438202247187</v>
      </c>
    </row>
    <row r="44" spans="1:10" x14ac:dyDescent="0.25">
      <c r="A44" s="311" t="s">
        <v>299</v>
      </c>
      <c r="B44" s="312">
        <v>201</v>
      </c>
      <c r="C44" s="312">
        <v>201</v>
      </c>
      <c r="D44" s="312">
        <v>142</v>
      </c>
      <c r="E44" s="312">
        <v>65</v>
      </c>
      <c r="F44" s="109">
        <f t="shared" si="13"/>
        <v>34.358974358974358</v>
      </c>
      <c r="G44" s="109">
        <f t="shared" si="14"/>
        <v>34.358974358974358</v>
      </c>
      <c r="H44" s="109">
        <f t="shared" si="15"/>
        <v>30.735930735930733</v>
      </c>
      <c r="I44" s="109">
        <f t="shared" si="16"/>
        <v>31.25</v>
      </c>
    </row>
    <row r="45" spans="1:10" x14ac:dyDescent="0.25">
      <c r="A45" s="311" t="s">
        <v>300</v>
      </c>
      <c r="B45" s="312">
        <v>108</v>
      </c>
      <c r="C45" s="312">
        <v>108</v>
      </c>
      <c r="D45" s="312">
        <v>108</v>
      </c>
      <c r="E45" s="312">
        <v>56.5</v>
      </c>
      <c r="F45" s="109">
        <f t="shared" si="13"/>
        <v>42.436149312377211</v>
      </c>
      <c r="G45" s="109">
        <f t="shared" si="14"/>
        <v>42.436149312377211</v>
      </c>
      <c r="H45" s="109">
        <f t="shared" si="15"/>
        <v>46.451612903225808</v>
      </c>
      <c r="I45" s="109">
        <f t="shared" si="16"/>
        <v>43.62934362934363</v>
      </c>
    </row>
    <row r="46" spans="1:10" x14ac:dyDescent="0.25">
      <c r="A46" s="311" t="s">
        <v>301</v>
      </c>
      <c r="B46" s="312">
        <v>4</v>
      </c>
      <c r="C46" s="312">
        <v>4</v>
      </c>
      <c r="D46" s="312">
        <v>4</v>
      </c>
      <c r="E46" s="312">
        <v>1</v>
      </c>
      <c r="F46" s="109">
        <f t="shared" si="13"/>
        <v>15.384615384615385</v>
      </c>
      <c r="G46" s="109">
        <f t="shared" si="14"/>
        <v>15.384615384615385</v>
      </c>
      <c r="H46" s="109">
        <f t="shared" si="15"/>
        <v>15.384615384615385</v>
      </c>
      <c r="I46" s="109">
        <f t="shared" si="16"/>
        <v>11.111111111111111</v>
      </c>
    </row>
    <row r="47" spans="1:10" x14ac:dyDescent="0.25">
      <c r="A47" s="311" t="s">
        <v>302</v>
      </c>
      <c r="B47" s="312">
        <v>21</v>
      </c>
      <c r="C47" s="312">
        <v>21</v>
      </c>
      <c r="D47" s="312">
        <v>20</v>
      </c>
      <c r="E47" s="312">
        <v>11</v>
      </c>
      <c r="F47" s="109">
        <f t="shared" si="13"/>
        <v>13.504823151125404</v>
      </c>
      <c r="G47" s="109">
        <f t="shared" si="14"/>
        <v>13.504823151125404</v>
      </c>
      <c r="H47" s="109">
        <f t="shared" si="15"/>
        <v>12.987012987012985</v>
      </c>
      <c r="I47" s="109">
        <f t="shared" si="16"/>
        <v>14.193548387096774</v>
      </c>
    </row>
    <row r="48" spans="1:10" x14ac:dyDescent="0.25">
      <c r="A48" s="311" t="s">
        <v>303</v>
      </c>
      <c r="B48" s="312">
        <v>299</v>
      </c>
      <c r="C48" s="312">
        <v>299</v>
      </c>
      <c r="D48" s="312">
        <v>177</v>
      </c>
      <c r="E48" s="312">
        <v>85</v>
      </c>
      <c r="F48" s="109">
        <f t="shared" si="13"/>
        <v>30.324543610547668</v>
      </c>
      <c r="G48" s="109">
        <f t="shared" si="14"/>
        <v>30.324543610547668</v>
      </c>
      <c r="H48" s="109">
        <f t="shared" si="15"/>
        <v>26.656626506024097</v>
      </c>
      <c r="I48" s="109">
        <f t="shared" si="16"/>
        <v>21.628498727735369</v>
      </c>
    </row>
    <row r="49" spans="1:9" x14ac:dyDescent="0.25">
      <c r="A49" s="311" t="s">
        <v>304</v>
      </c>
      <c r="B49" s="312">
        <v>61</v>
      </c>
      <c r="C49" s="312">
        <v>61</v>
      </c>
      <c r="D49" s="312">
        <v>61</v>
      </c>
      <c r="E49" s="312">
        <v>20</v>
      </c>
      <c r="F49" s="109">
        <f t="shared" si="13"/>
        <v>57.009345794392516</v>
      </c>
      <c r="G49" s="109">
        <f t="shared" si="14"/>
        <v>57.009345794392516</v>
      </c>
      <c r="H49" s="109">
        <f t="shared" si="15"/>
        <v>59.22330097087378</v>
      </c>
      <c r="I49" s="109">
        <f t="shared" si="16"/>
        <v>54.054054054054056</v>
      </c>
    </row>
    <row r="50" spans="1:9" x14ac:dyDescent="0.25">
      <c r="A50" s="311" t="s">
        <v>305</v>
      </c>
      <c r="B50" s="312">
        <v>79.5</v>
      </c>
      <c r="C50" s="312">
        <v>64.5</v>
      </c>
      <c r="D50" s="312">
        <v>34.5</v>
      </c>
      <c r="E50" s="312">
        <v>28.5</v>
      </c>
      <c r="F50" s="109">
        <f t="shared" si="13"/>
        <v>21.2283044058745</v>
      </c>
      <c r="G50" s="109">
        <f t="shared" si="14"/>
        <v>19.876733436055467</v>
      </c>
      <c r="H50" s="109">
        <f t="shared" si="15"/>
        <v>18.548387096774192</v>
      </c>
      <c r="I50" s="109">
        <f t="shared" si="16"/>
        <v>21.923076923076923</v>
      </c>
    </row>
    <row r="51" spans="1:9" x14ac:dyDescent="0.25">
      <c r="A51" s="311" t="s">
        <v>306</v>
      </c>
      <c r="B51" s="312">
        <v>8</v>
      </c>
      <c r="C51" s="312">
        <v>8</v>
      </c>
      <c r="D51" s="312">
        <v>2</v>
      </c>
      <c r="E51" s="312">
        <v>2</v>
      </c>
      <c r="F51" s="109">
        <f>+IFERROR(B51/(C14+#REF!),0)*100</f>
        <v>0</v>
      </c>
      <c r="G51" s="109">
        <f>+IFERROR(C51/(D14+#REF!),0)*100</f>
        <v>0</v>
      </c>
      <c r="H51" s="109">
        <f>+IFERROR(D51/(E14+#REF!),0)*100</f>
        <v>0</v>
      </c>
      <c r="I51" s="109">
        <f>+IFERROR(E51/(F14+#REF!),0)*100</f>
        <v>0</v>
      </c>
    </row>
    <row r="52" spans="1:9" x14ac:dyDescent="0.25">
      <c r="A52" s="311" t="s">
        <v>307</v>
      </c>
      <c r="B52" s="312">
        <v>34.5</v>
      </c>
      <c r="C52" s="312">
        <v>34.5</v>
      </c>
      <c r="D52" s="312">
        <v>34.5</v>
      </c>
      <c r="E52" s="312">
        <v>11</v>
      </c>
      <c r="F52" s="109">
        <f>+IFERROR(B52/(C15+#REF!),0)*100</f>
        <v>0</v>
      </c>
      <c r="G52" s="109">
        <f>+IFERROR(C52/(D15+#REF!),0)*100</f>
        <v>0</v>
      </c>
      <c r="H52" s="109">
        <f>+IFERROR(D52/(E15+#REF!),0)*100</f>
        <v>0</v>
      </c>
      <c r="I52" s="109">
        <f>+IFERROR(E52/(F15+#REF!),0)*100</f>
        <v>0</v>
      </c>
    </row>
    <row r="53" spans="1:9" x14ac:dyDescent="0.25">
      <c r="A53" s="311" t="s">
        <v>308</v>
      </c>
      <c r="B53" s="312">
        <v>26</v>
      </c>
      <c r="C53" s="312">
        <v>26</v>
      </c>
      <c r="D53" s="312">
        <v>0</v>
      </c>
      <c r="E53" s="312">
        <v>0</v>
      </c>
      <c r="F53" s="109">
        <f>+IFERROR(B53/(C16+#REF!),0)*100</f>
        <v>0</v>
      </c>
      <c r="G53" s="109">
        <f>+IFERROR(C53/(D16+#REF!),0)*100</f>
        <v>0</v>
      </c>
      <c r="H53" s="109">
        <f>+IFERROR(D53/(E16+#REF!),0)*100</f>
        <v>0</v>
      </c>
      <c r="I53" s="109">
        <f>+IFERROR(E53/(F16+#REF!),0)*100</f>
        <v>0</v>
      </c>
    </row>
    <row r="54" spans="1:9" x14ac:dyDescent="0.25">
      <c r="A54" s="311" t="s">
        <v>309</v>
      </c>
      <c r="B54" s="312">
        <v>7</v>
      </c>
      <c r="C54" s="312">
        <v>7</v>
      </c>
      <c r="D54" s="312">
        <v>5</v>
      </c>
      <c r="E54" s="312">
        <v>4</v>
      </c>
      <c r="F54" s="109">
        <f>+IFERROR(B54/(C17+#REF!),0)*100</f>
        <v>0</v>
      </c>
      <c r="G54" s="109">
        <f>+IFERROR(C54/(D17+#REF!),0)*100</f>
        <v>0</v>
      </c>
      <c r="H54" s="109">
        <f>+IFERROR(D54/(E17+#REF!),0)*100</f>
        <v>0</v>
      </c>
      <c r="I54" s="109">
        <f>+IFERROR(E54/(F17+#REF!),0)*100</f>
        <v>0</v>
      </c>
    </row>
    <row r="55" spans="1:9" x14ac:dyDescent="0.25">
      <c r="A55" s="311" t="s">
        <v>310</v>
      </c>
      <c r="B55" s="312">
        <v>170</v>
      </c>
      <c r="C55" s="312">
        <v>168</v>
      </c>
      <c r="D55" s="312">
        <v>154</v>
      </c>
      <c r="E55" s="312">
        <v>73</v>
      </c>
      <c r="F55" s="109">
        <f>+IFERROR(B55/(C18+#REF!),0)*100</f>
        <v>0</v>
      </c>
      <c r="G55" s="109">
        <f>+IFERROR(C55/(D18+#REF!),0)*100</f>
        <v>0</v>
      </c>
      <c r="H55" s="109">
        <f>+IFERROR(D55/(E18+#REF!),0)*100</f>
        <v>0</v>
      </c>
      <c r="I55" s="109">
        <f>+IFERROR(E55/(F18+#REF!),0)*100</f>
        <v>0</v>
      </c>
    </row>
    <row r="56" spans="1:9" x14ac:dyDescent="0.25">
      <c r="A56" s="311" t="s">
        <v>311</v>
      </c>
      <c r="B56" s="312">
        <v>143</v>
      </c>
      <c r="C56" s="312">
        <v>143</v>
      </c>
      <c r="D56" s="312">
        <v>125</v>
      </c>
      <c r="E56" s="312">
        <v>58</v>
      </c>
      <c r="F56" s="109">
        <f>+IFERROR(B56/(C19+#REF!),0)*100</f>
        <v>0</v>
      </c>
      <c r="G56" s="109">
        <f>+IFERROR(C56/(D19+#REF!),0)*100</f>
        <v>0</v>
      </c>
      <c r="H56" s="109">
        <f>+IFERROR(D56/(E19+#REF!),0)*100</f>
        <v>0</v>
      </c>
      <c r="I56" s="109">
        <f>+IFERROR(E56/(F19+#REF!),0)*100</f>
        <v>0</v>
      </c>
    </row>
    <row r="57" spans="1:9" x14ac:dyDescent="0.25">
      <c r="A57" s="311" t="s">
        <v>312</v>
      </c>
      <c r="B57" s="312">
        <v>10</v>
      </c>
      <c r="C57" s="312">
        <v>10</v>
      </c>
      <c r="D57" s="312">
        <v>10</v>
      </c>
      <c r="E57" s="312">
        <v>4</v>
      </c>
      <c r="F57" s="109">
        <f>+IFERROR(B57/(C20+#REF!),0)*100</f>
        <v>0</v>
      </c>
      <c r="G57" s="109">
        <f>+IFERROR(C57/(D20+#REF!),0)*100</f>
        <v>0</v>
      </c>
      <c r="H57" s="109">
        <f>+IFERROR(D57/(E20+#REF!),0)*100</f>
        <v>0</v>
      </c>
      <c r="I57" s="109">
        <f>+IFERROR(E57/(F20+#REF!),0)*100</f>
        <v>0</v>
      </c>
    </row>
    <row r="58" spans="1:9" x14ac:dyDescent="0.25">
      <c r="A58" s="311" t="s">
        <v>313</v>
      </c>
      <c r="B58" s="312">
        <v>16</v>
      </c>
      <c r="C58" s="312">
        <v>9</v>
      </c>
      <c r="D58" s="312">
        <v>7</v>
      </c>
      <c r="E58" s="312">
        <v>4</v>
      </c>
      <c r="F58" s="109">
        <f>+IFERROR(B58/(C21+#REF!),0)*100</f>
        <v>0</v>
      </c>
      <c r="G58" s="109">
        <f>+IFERROR(C58/(D21+#REF!),0)*100</f>
        <v>0</v>
      </c>
      <c r="H58" s="109">
        <f>+IFERROR(D58/(E21+#REF!),0)*100</f>
        <v>0</v>
      </c>
      <c r="I58" s="109">
        <f>+IFERROR(E58/(F21+#REF!),0)*100</f>
        <v>0</v>
      </c>
    </row>
    <row r="59" spans="1:9" x14ac:dyDescent="0.25">
      <c r="A59" s="311" t="s">
        <v>314</v>
      </c>
      <c r="B59" s="312">
        <v>2</v>
      </c>
      <c r="C59" s="312">
        <v>2</v>
      </c>
      <c r="D59" s="312">
        <v>1</v>
      </c>
      <c r="E59" s="312">
        <v>1</v>
      </c>
      <c r="F59" s="109">
        <f>+IFERROR(B59/(C22+#REF!),0)*100</f>
        <v>0</v>
      </c>
      <c r="G59" s="109">
        <f>+IFERROR(C59/(D22+#REF!),0)*100</f>
        <v>0</v>
      </c>
      <c r="H59" s="109">
        <f>+IFERROR(D59/(E22+#REF!),0)*100</f>
        <v>0</v>
      </c>
      <c r="I59" s="109">
        <f>+IFERROR(E59/(F22+#REF!),0)*100</f>
        <v>0</v>
      </c>
    </row>
    <row r="60" spans="1:9" x14ac:dyDescent="0.25">
      <c r="A60" s="105" t="s">
        <v>32</v>
      </c>
      <c r="B60" s="42">
        <f>+SUM(B41:B59)</f>
        <v>1329</v>
      </c>
      <c r="C60" s="42">
        <f>+SUM(C41:C59)</f>
        <v>1305</v>
      </c>
      <c r="D60" s="42">
        <f>+SUM(D41:D59)</f>
        <v>987</v>
      </c>
      <c r="E60" s="42">
        <f>+SUM(E41:E59)</f>
        <v>470</v>
      </c>
      <c r="F60" s="109">
        <f>+IFERROR(B60/(C23+C37),0)*100</f>
        <v>23.710972346119537</v>
      </c>
      <c r="G60" s="109">
        <f>+IFERROR(C60/(D23+D37),0)*100</f>
        <v>23.818215002737723</v>
      </c>
      <c r="H60" s="109">
        <f>+IFERROR(D60/(E23+E37),0)*100</f>
        <v>23.765952323621477</v>
      </c>
      <c r="I60" s="109">
        <f>+IFERROR(E60/(F23+F37),0)*100</f>
        <v>21.921641791044777</v>
      </c>
    </row>
    <row r="61" spans="1:9" x14ac:dyDescent="0.25">
      <c r="A61" s="21"/>
      <c r="B61" s="7"/>
      <c r="C61" s="7"/>
      <c r="D61" s="7"/>
      <c r="I61" s="7"/>
    </row>
  </sheetData>
  <mergeCells count="3">
    <mergeCell ref="A2:J2"/>
    <mergeCell ref="A25:J25"/>
    <mergeCell ref="A1:J1"/>
  </mergeCells>
  <phoneticPr fontId="2" type="noConversion"/>
  <pageMargins left="0.75" right="0.75" top="0.17" bottom="0.17" header="0.17" footer="0.17"/>
  <pageSetup paperSize="9" scale="99" fitToHeight="0" orientation="landscape" r:id="rId1"/>
  <headerFooter alignWithMargins="0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9"/>
  <sheetViews>
    <sheetView view="pageBreakPreview" topLeftCell="A25" zoomScaleNormal="100" zoomScaleSheetLayoutView="100" workbookViewId="0">
      <selection activeCell="F81" sqref="F81"/>
    </sheetView>
  </sheetViews>
  <sheetFormatPr defaultRowHeight="15.75" x14ac:dyDescent="0.25"/>
  <cols>
    <col min="1" max="1" width="27.125" customWidth="1"/>
    <col min="2" max="10" width="10.625" customWidth="1"/>
  </cols>
  <sheetData>
    <row r="1" spans="1:10" ht="20.25" x14ac:dyDescent="0.3">
      <c r="A1" s="471" t="s">
        <v>244</v>
      </c>
      <c r="B1" s="471"/>
      <c r="C1" s="471"/>
      <c r="D1" s="471"/>
      <c r="E1" s="471"/>
      <c r="F1" s="471"/>
      <c r="G1" s="471"/>
      <c r="H1" s="471"/>
      <c r="I1" s="471"/>
      <c r="J1" s="471"/>
    </row>
    <row r="2" spans="1:10" ht="16.5" thickBot="1" x14ac:dyDescent="0.3">
      <c r="A2" s="483" t="s">
        <v>30</v>
      </c>
      <c r="B2" s="483"/>
      <c r="C2" s="483"/>
      <c r="D2" s="483"/>
      <c r="E2" s="483"/>
      <c r="F2" s="483"/>
      <c r="G2" s="483"/>
      <c r="H2" s="483"/>
      <c r="I2" s="483"/>
      <c r="J2" s="483"/>
    </row>
    <row r="3" spans="1:10" ht="32.25" thickBot="1" x14ac:dyDescent="0.3">
      <c r="A3" s="65" t="s">
        <v>47</v>
      </c>
      <c r="B3" s="66" t="s">
        <v>48</v>
      </c>
      <c r="C3" s="66" t="s">
        <v>49</v>
      </c>
      <c r="D3" s="67" t="s">
        <v>50</v>
      </c>
      <c r="E3" s="67" t="s">
        <v>51</v>
      </c>
      <c r="F3" s="67" t="s">
        <v>52</v>
      </c>
      <c r="G3" s="68" t="s">
        <v>53</v>
      </c>
      <c r="H3" s="68" t="s">
        <v>54</v>
      </c>
      <c r="I3" s="68" t="s">
        <v>55</v>
      </c>
      <c r="J3" s="69" t="s">
        <v>56</v>
      </c>
    </row>
    <row r="4" spans="1:10" x14ac:dyDescent="0.25">
      <c r="A4" s="311" t="s">
        <v>296</v>
      </c>
      <c r="B4" s="312">
        <v>40</v>
      </c>
      <c r="C4" s="312">
        <v>20</v>
      </c>
      <c r="D4" s="312">
        <v>20</v>
      </c>
      <c r="E4" s="312">
        <v>20</v>
      </c>
      <c r="F4" s="312">
        <v>17</v>
      </c>
      <c r="G4" s="106">
        <f>IFERROR(C4/B4,0)</f>
        <v>0.5</v>
      </c>
      <c r="H4" s="106">
        <f>IFERROR(E4/D4,0)</f>
        <v>1</v>
      </c>
      <c r="I4" s="106">
        <f>IFERROR(F4/E4,0)</f>
        <v>0.85</v>
      </c>
      <c r="J4" s="106">
        <f>IFERROR(F4/B4,0)</f>
        <v>0.42499999999999999</v>
      </c>
    </row>
    <row r="5" spans="1:10" x14ac:dyDescent="0.25">
      <c r="A5" s="311" t="s">
        <v>297</v>
      </c>
      <c r="B5" s="312">
        <v>30</v>
      </c>
      <c r="C5" s="312">
        <v>7</v>
      </c>
      <c r="D5" s="312">
        <v>7</v>
      </c>
      <c r="E5" s="312">
        <v>7</v>
      </c>
      <c r="F5" s="312">
        <v>7</v>
      </c>
      <c r="G5" s="107">
        <f t="shared" ref="G5:G20" si="0">IFERROR(C5/B5,0)</f>
        <v>0.23333333333333334</v>
      </c>
      <c r="H5" s="107">
        <f t="shared" ref="H5:H20" si="1">IFERROR(E5/D5,0)</f>
        <v>1</v>
      </c>
      <c r="I5" s="107">
        <f t="shared" ref="I5:I20" si="2">IFERROR(F5/E5,0)</f>
        <v>1</v>
      </c>
      <c r="J5" s="107">
        <f t="shared" ref="J5:J20" si="3">IFERROR(F5/B5,0)</f>
        <v>0.23333333333333334</v>
      </c>
    </row>
    <row r="6" spans="1:10" x14ac:dyDescent="0.25">
      <c r="A6" s="311" t="s">
        <v>298</v>
      </c>
      <c r="B6" s="312">
        <v>50</v>
      </c>
      <c r="C6" s="312">
        <v>33</v>
      </c>
      <c r="D6" s="312">
        <v>33</v>
      </c>
      <c r="E6" s="312">
        <v>33</v>
      </c>
      <c r="F6" s="312">
        <v>30</v>
      </c>
      <c r="G6" s="107">
        <f t="shared" si="0"/>
        <v>0.66</v>
      </c>
      <c r="H6" s="107">
        <f t="shared" si="1"/>
        <v>1</v>
      </c>
      <c r="I6" s="107">
        <f t="shared" si="2"/>
        <v>0.90909090909090906</v>
      </c>
      <c r="J6" s="107">
        <f t="shared" si="3"/>
        <v>0.6</v>
      </c>
    </row>
    <row r="7" spans="1:10" x14ac:dyDescent="0.25">
      <c r="A7" s="311" t="s">
        <v>299</v>
      </c>
      <c r="B7" s="312">
        <v>140</v>
      </c>
      <c r="C7" s="312">
        <v>103</v>
      </c>
      <c r="D7" s="312">
        <v>103</v>
      </c>
      <c r="E7" s="312">
        <v>102</v>
      </c>
      <c r="F7" s="312">
        <v>77</v>
      </c>
      <c r="G7" s="107">
        <f t="shared" si="0"/>
        <v>0.73571428571428577</v>
      </c>
      <c r="H7" s="107">
        <f t="shared" si="1"/>
        <v>0.99029126213592233</v>
      </c>
      <c r="I7" s="107">
        <f t="shared" si="2"/>
        <v>0.75490196078431371</v>
      </c>
      <c r="J7" s="107">
        <f t="shared" si="3"/>
        <v>0.55000000000000004</v>
      </c>
    </row>
    <row r="8" spans="1:10" x14ac:dyDescent="0.25">
      <c r="A8" s="311" t="s">
        <v>300</v>
      </c>
      <c r="B8" s="312">
        <v>35</v>
      </c>
      <c r="C8" s="312">
        <v>9</v>
      </c>
      <c r="D8" s="312">
        <v>9</v>
      </c>
      <c r="E8" s="312">
        <v>9</v>
      </c>
      <c r="F8" s="312">
        <v>7</v>
      </c>
      <c r="G8" s="107">
        <f t="shared" si="0"/>
        <v>0.25714285714285712</v>
      </c>
      <c r="H8" s="107">
        <f t="shared" si="1"/>
        <v>1</v>
      </c>
      <c r="I8" s="107">
        <f t="shared" si="2"/>
        <v>0.77777777777777779</v>
      </c>
      <c r="J8" s="107">
        <f t="shared" si="3"/>
        <v>0.2</v>
      </c>
    </row>
    <row r="9" spans="1:10" x14ac:dyDescent="0.25">
      <c r="A9" s="311" t="s">
        <v>301</v>
      </c>
      <c r="B9" s="312">
        <v>20</v>
      </c>
      <c r="C9" s="312">
        <v>3</v>
      </c>
      <c r="D9" s="312">
        <v>3</v>
      </c>
      <c r="E9" s="312">
        <v>3</v>
      </c>
      <c r="F9" s="312">
        <v>3</v>
      </c>
      <c r="G9" s="107">
        <f t="shared" si="0"/>
        <v>0.15</v>
      </c>
      <c r="H9" s="107">
        <f t="shared" si="1"/>
        <v>1</v>
      </c>
      <c r="I9" s="107">
        <f t="shared" si="2"/>
        <v>1</v>
      </c>
      <c r="J9" s="107">
        <f t="shared" si="3"/>
        <v>0.15</v>
      </c>
    </row>
    <row r="10" spans="1:10" x14ac:dyDescent="0.25">
      <c r="A10" s="311" t="s">
        <v>302</v>
      </c>
      <c r="B10" s="312">
        <v>50</v>
      </c>
      <c r="C10" s="312">
        <v>24</v>
      </c>
      <c r="D10" s="312">
        <v>24</v>
      </c>
      <c r="E10" s="312">
        <v>24</v>
      </c>
      <c r="F10" s="312">
        <v>22</v>
      </c>
      <c r="G10" s="107">
        <f t="shared" si="0"/>
        <v>0.48</v>
      </c>
      <c r="H10" s="107">
        <f t="shared" si="1"/>
        <v>1</v>
      </c>
      <c r="I10" s="107">
        <f t="shared" si="2"/>
        <v>0.91666666666666663</v>
      </c>
      <c r="J10" s="107">
        <f t="shared" si="3"/>
        <v>0.44</v>
      </c>
    </row>
    <row r="11" spans="1:10" x14ac:dyDescent="0.25">
      <c r="A11" s="311" t="s">
        <v>303</v>
      </c>
      <c r="B11" s="312">
        <v>60</v>
      </c>
      <c r="C11" s="312">
        <v>44</v>
      </c>
      <c r="D11" s="312">
        <v>44</v>
      </c>
      <c r="E11" s="312">
        <v>44</v>
      </c>
      <c r="F11" s="312">
        <v>34</v>
      </c>
      <c r="G11" s="107">
        <f t="shared" si="0"/>
        <v>0.73333333333333328</v>
      </c>
      <c r="H11" s="107">
        <f t="shared" si="1"/>
        <v>1</v>
      </c>
      <c r="I11" s="107">
        <f t="shared" si="2"/>
        <v>0.77272727272727271</v>
      </c>
      <c r="J11" s="107">
        <f t="shared" si="3"/>
        <v>0.56666666666666665</v>
      </c>
    </row>
    <row r="12" spans="1:10" x14ac:dyDescent="0.25">
      <c r="A12" s="311" t="s">
        <v>304</v>
      </c>
      <c r="B12" s="312">
        <v>10</v>
      </c>
      <c r="C12" s="312">
        <v>1</v>
      </c>
      <c r="D12" s="312">
        <v>1</v>
      </c>
      <c r="E12" s="312">
        <v>1</v>
      </c>
      <c r="F12" s="312">
        <v>1</v>
      </c>
      <c r="G12" s="107">
        <f t="shared" si="0"/>
        <v>0.1</v>
      </c>
      <c r="H12" s="107">
        <f t="shared" si="1"/>
        <v>1</v>
      </c>
      <c r="I12" s="107">
        <f t="shared" si="2"/>
        <v>1</v>
      </c>
      <c r="J12" s="107">
        <f t="shared" si="3"/>
        <v>0.1</v>
      </c>
    </row>
    <row r="13" spans="1:10" x14ac:dyDescent="0.25">
      <c r="A13" s="311" t="s">
        <v>305</v>
      </c>
      <c r="B13" s="312">
        <v>55</v>
      </c>
      <c r="C13" s="312">
        <v>67</v>
      </c>
      <c r="D13" s="312">
        <v>67</v>
      </c>
      <c r="E13" s="312">
        <v>67</v>
      </c>
      <c r="F13" s="312">
        <v>56</v>
      </c>
      <c r="G13" s="107">
        <f t="shared" si="0"/>
        <v>1.2181818181818183</v>
      </c>
      <c r="H13" s="107">
        <f t="shared" si="1"/>
        <v>1</v>
      </c>
      <c r="I13" s="107">
        <f t="shared" si="2"/>
        <v>0.83582089552238803</v>
      </c>
      <c r="J13" s="107">
        <f t="shared" si="3"/>
        <v>1.0181818181818181</v>
      </c>
    </row>
    <row r="14" spans="1:10" x14ac:dyDescent="0.25">
      <c r="A14" s="311" t="s">
        <v>307</v>
      </c>
      <c r="B14" s="312">
        <v>10</v>
      </c>
      <c r="C14" s="312">
        <v>11</v>
      </c>
      <c r="D14" s="312">
        <v>11</v>
      </c>
      <c r="E14" s="312">
        <v>11</v>
      </c>
      <c r="F14" s="312">
        <v>7</v>
      </c>
      <c r="G14" s="107">
        <f t="shared" si="0"/>
        <v>1.1000000000000001</v>
      </c>
      <c r="H14" s="107">
        <f t="shared" si="1"/>
        <v>1</v>
      </c>
      <c r="I14" s="107">
        <f t="shared" si="2"/>
        <v>0.63636363636363635</v>
      </c>
      <c r="J14" s="107">
        <f t="shared" si="3"/>
        <v>0.7</v>
      </c>
    </row>
    <row r="15" spans="1:10" x14ac:dyDescent="0.25">
      <c r="A15" s="311" t="s">
        <v>308</v>
      </c>
      <c r="B15" s="312">
        <v>50</v>
      </c>
      <c r="C15" s="312">
        <v>90</v>
      </c>
      <c r="D15" s="312">
        <v>90</v>
      </c>
      <c r="E15" s="312">
        <v>67</v>
      </c>
      <c r="F15" s="312">
        <v>42</v>
      </c>
      <c r="G15" s="107">
        <f t="shared" si="0"/>
        <v>1.8</v>
      </c>
      <c r="H15" s="107">
        <f t="shared" si="1"/>
        <v>0.74444444444444446</v>
      </c>
      <c r="I15" s="107">
        <f t="shared" si="2"/>
        <v>0.62686567164179108</v>
      </c>
      <c r="J15" s="107">
        <f t="shared" si="3"/>
        <v>0.84</v>
      </c>
    </row>
    <row r="16" spans="1:10" x14ac:dyDescent="0.25">
      <c r="A16" s="311" t="s">
        <v>309</v>
      </c>
      <c r="B16" s="312">
        <v>50</v>
      </c>
      <c r="C16" s="312">
        <v>42</v>
      </c>
      <c r="D16" s="312">
        <v>42</v>
      </c>
      <c r="E16" s="312">
        <v>42</v>
      </c>
      <c r="F16" s="312">
        <v>35</v>
      </c>
      <c r="G16" s="107">
        <f t="shared" si="0"/>
        <v>0.84</v>
      </c>
      <c r="H16" s="107">
        <f t="shared" si="1"/>
        <v>1</v>
      </c>
      <c r="I16" s="107">
        <f t="shared" si="2"/>
        <v>0.83333333333333337</v>
      </c>
      <c r="J16" s="107">
        <f t="shared" si="3"/>
        <v>0.7</v>
      </c>
    </row>
    <row r="17" spans="1:10" x14ac:dyDescent="0.25">
      <c r="A17" s="311" t="s">
        <v>310</v>
      </c>
      <c r="B17" s="312">
        <v>902</v>
      </c>
      <c r="C17" s="312">
        <v>409</v>
      </c>
      <c r="D17" s="312">
        <v>409</v>
      </c>
      <c r="E17" s="312">
        <v>403</v>
      </c>
      <c r="F17" s="312">
        <v>337</v>
      </c>
      <c r="G17" s="107">
        <f t="shared" si="0"/>
        <v>0.45343680709534367</v>
      </c>
      <c r="H17" s="107">
        <f t="shared" si="1"/>
        <v>0.9853300733496333</v>
      </c>
      <c r="I17" s="107">
        <f t="shared" si="2"/>
        <v>0.83622828784119108</v>
      </c>
      <c r="J17" s="107">
        <f t="shared" si="3"/>
        <v>0.3736141906873614</v>
      </c>
    </row>
    <row r="18" spans="1:10" x14ac:dyDescent="0.25">
      <c r="A18" s="311" t="s">
        <v>311</v>
      </c>
      <c r="B18" s="312">
        <v>40</v>
      </c>
      <c r="C18" s="312">
        <v>32</v>
      </c>
      <c r="D18" s="312">
        <v>32</v>
      </c>
      <c r="E18" s="312">
        <v>32</v>
      </c>
      <c r="F18" s="312">
        <v>17</v>
      </c>
      <c r="G18" s="107">
        <f t="shared" si="0"/>
        <v>0.8</v>
      </c>
      <c r="H18" s="107">
        <f t="shared" si="1"/>
        <v>1</v>
      </c>
      <c r="I18" s="107">
        <f t="shared" si="2"/>
        <v>0.53125</v>
      </c>
      <c r="J18" s="107">
        <f t="shared" si="3"/>
        <v>0.42499999999999999</v>
      </c>
    </row>
    <row r="19" spans="1:10" x14ac:dyDescent="0.25">
      <c r="A19" s="311" t="s">
        <v>312</v>
      </c>
      <c r="B19" s="312">
        <v>30</v>
      </c>
      <c r="C19" s="312">
        <v>4</v>
      </c>
      <c r="D19" s="312">
        <v>4</v>
      </c>
      <c r="E19" s="312">
        <v>4</v>
      </c>
      <c r="F19" s="312">
        <v>4</v>
      </c>
      <c r="G19" s="107">
        <f t="shared" si="0"/>
        <v>0.13333333333333333</v>
      </c>
      <c r="H19" s="107">
        <f t="shared" si="1"/>
        <v>1</v>
      </c>
      <c r="I19" s="107">
        <f t="shared" si="2"/>
        <v>1</v>
      </c>
      <c r="J19" s="107">
        <f t="shared" si="3"/>
        <v>0.13333333333333333</v>
      </c>
    </row>
    <row r="20" spans="1:10" x14ac:dyDescent="0.25">
      <c r="A20" s="311" t="s">
        <v>313</v>
      </c>
      <c r="B20" s="312">
        <v>15</v>
      </c>
      <c r="C20" s="312">
        <v>20</v>
      </c>
      <c r="D20" s="312">
        <v>20</v>
      </c>
      <c r="E20" s="312">
        <v>19</v>
      </c>
      <c r="F20" s="312">
        <v>19</v>
      </c>
      <c r="G20" s="107">
        <f t="shared" si="0"/>
        <v>1.3333333333333333</v>
      </c>
      <c r="H20" s="107">
        <f t="shared" si="1"/>
        <v>0.95</v>
      </c>
      <c r="I20" s="107">
        <f t="shared" si="2"/>
        <v>1</v>
      </c>
      <c r="J20" s="107">
        <f t="shared" si="3"/>
        <v>1.2666666666666666</v>
      </c>
    </row>
    <row r="21" spans="1:10" x14ac:dyDescent="0.25">
      <c r="A21" s="105" t="s">
        <v>32</v>
      </c>
      <c r="B21" s="43">
        <f>SUM(B4:B20)</f>
        <v>1587</v>
      </c>
      <c r="C21" s="43">
        <f>SUM(C4:C20)</f>
        <v>919</v>
      </c>
      <c r="D21" s="43">
        <f>SUM(D4:D20)</f>
        <v>919</v>
      </c>
      <c r="E21" s="43">
        <f>SUM(E4:E20)</f>
        <v>888</v>
      </c>
      <c r="F21" s="43">
        <f>SUM(F4:F20)</f>
        <v>715</v>
      </c>
      <c r="G21" s="107">
        <f>IFERROR(C21/B21,0)</f>
        <v>0.57908002520478896</v>
      </c>
      <c r="H21" s="107">
        <f t="shared" ref="H21:I21" si="4">IFERROR(E21/D21,0)</f>
        <v>0.96626768226332971</v>
      </c>
      <c r="I21" s="107">
        <f t="shared" si="4"/>
        <v>0.80518018018018023</v>
      </c>
      <c r="J21" s="107">
        <f>IFERROR(F21/B21,0)</f>
        <v>0.45053560176433521</v>
      </c>
    </row>
    <row r="22" spans="1:10" x14ac:dyDescent="0.25">
      <c r="A22" s="34"/>
      <c r="B22" s="7"/>
      <c r="C22" s="7"/>
      <c r="D22" s="7"/>
      <c r="E22" s="7"/>
      <c r="F22" s="7"/>
      <c r="G22" s="7"/>
      <c r="H22" s="7"/>
      <c r="J22" s="7"/>
    </row>
    <row r="23" spans="1:10" ht="16.5" thickBot="1" x14ac:dyDescent="0.3">
      <c r="A23" s="483" t="s">
        <v>31</v>
      </c>
      <c r="B23" s="484"/>
      <c r="C23" s="484"/>
      <c r="D23" s="484"/>
      <c r="E23" s="484"/>
      <c r="F23" s="484"/>
      <c r="G23" s="484"/>
      <c r="H23" s="484"/>
      <c r="I23" s="484"/>
      <c r="J23" s="484"/>
    </row>
    <row r="24" spans="1:10" ht="32.25" thickBot="1" x14ac:dyDescent="0.3">
      <c r="A24" s="65" t="s">
        <v>47</v>
      </c>
      <c r="B24" s="66" t="s">
        <v>48</v>
      </c>
      <c r="C24" s="66" t="s">
        <v>49</v>
      </c>
      <c r="D24" s="67" t="s">
        <v>50</v>
      </c>
      <c r="E24" s="67" t="s">
        <v>51</v>
      </c>
      <c r="F24" s="67" t="s">
        <v>52</v>
      </c>
      <c r="G24" s="80" t="s">
        <v>53</v>
      </c>
      <c r="H24" s="80" t="s">
        <v>54</v>
      </c>
      <c r="I24" s="80" t="s">
        <v>55</v>
      </c>
      <c r="J24" s="81" t="s">
        <v>56</v>
      </c>
    </row>
    <row r="25" spans="1:10" x14ac:dyDescent="0.25">
      <c r="A25" s="311" t="s">
        <v>299</v>
      </c>
      <c r="B25" s="312">
        <v>15</v>
      </c>
      <c r="C25" s="312">
        <v>12</v>
      </c>
      <c r="D25" s="312">
        <v>12</v>
      </c>
      <c r="E25" s="312">
        <v>12</v>
      </c>
      <c r="F25" s="312">
        <v>9</v>
      </c>
      <c r="G25" s="106">
        <f>IFERROR(C25/B25,0)</f>
        <v>0.8</v>
      </c>
      <c r="H25" s="106">
        <f>IFERROR(E25/D25,0)</f>
        <v>1</v>
      </c>
      <c r="I25" s="106">
        <f>IFERROR(F25/E25,0)</f>
        <v>0.75</v>
      </c>
      <c r="J25" s="106">
        <f>IFERROR(F25/B25,0)</f>
        <v>0.6</v>
      </c>
    </row>
    <row r="26" spans="1:10" x14ac:dyDescent="0.25">
      <c r="A26" s="311" t="s">
        <v>300</v>
      </c>
      <c r="B26" s="312">
        <v>15</v>
      </c>
      <c r="C26" s="312">
        <v>33</v>
      </c>
      <c r="D26" s="312">
        <v>33</v>
      </c>
      <c r="E26" s="312">
        <v>33</v>
      </c>
      <c r="F26" s="312">
        <v>22</v>
      </c>
      <c r="G26" s="107">
        <f t="shared" ref="G26:G32" si="5">IFERROR(C26/B26,0)</f>
        <v>2.2000000000000002</v>
      </c>
      <c r="H26" s="107">
        <f t="shared" ref="H26:H32" si="6">IFERROR(E26/D26,0)</f>
        <v>1</v>
      </c>
      <c r="I26" s="107">
        <f t="shared" ref="I26:I32" si="7">IFERROR(F26/E26,0)</f>
        <v>0.66666666666666663</v>
      </c>
      <c r="J26" s="107">
        <f t="shared" ref="J26:J32" si="8">IFERROR(F26/B26,0)</f>
        <v>1.4666666666666666</v>
      </c>
    </row>
    <row r="27" spans="1:10" x14ac:dyDescent="0.25">
      <c r="A27" s="311" t="s">
        <v>302</v>
      </c>
      <c r="B27" s="312">
        <v>15</v>
      </c>
      <c r="C27" s="312">
        <v>8</v>
      </c>
      <c r="D27" s="312">
        <v>8</v>
      </c>
      <c r="E27" s="312">
        <v>8</v>
      </c>
      <c r="F27" s="312">
        <v>6</v>
      </c>
      <c r="G27" s="107">
        <f t="shared" si="5"/>
        <v>0.53333333333333333</v>
      </c>
      <c r="H27" s="107">
        <f t="shared" si="6"/>
        <v>1</v>
      </c>
      <c r="I27" s="107">
        <f t="shared" si="7"/>
        <v>0.75</v>
      </c>
      <c r="J27" s="107">
        <f t="shared" si="8"/>
        <v>0.4</v>
      </c>
    </row>
    <row r="28" spans="1:10" x14ac:dyDescent="0.25">
      <c r="A28" s="311" t="s">
        <v>305</v>
      </c>
      <c r="B28" s="312">
        <v>30</v>
      </c>
      <c r="C28" s="312">
        <v>30</v>
      </c>
      <c r="D28" s="312">
        <v>30</v>
      </c>
      <c r="E28" s="312">
        <v>30</v>
      </c>
      <c r="F28" s="312">
        <v>18</v>
      </c>
      <c r="G28" s="107">
        <f t="shared" si="5"/>
        <v>1</v>
      </c>
      <c r="H28" s="107">
        <f t="shared" si="6"/>
        <v>1</v>
      </c>
      <c r="I28" s="107">
        <f t="shared" si="7"/>
        <v>0.6</v>
      </c>
      <c r="J28" s="107">
        <f t="shared" si="8"/>
        <v>0.6</v>
      </c>
    </row>
    <row r="29" spans="1:10" x14ac:dyDescent="0.25">
      <c r="A29" s="311" t="s">
        <v>307</v>
      </c>
      <c r="B29" s="312">
        <v>15</v>
      </c>
      <c r="C29" s="312">
        <v>1</v>
      </c>
      <c r="D29" s="312">
        <v>1</v>
      </c>
      <c r="E29" s="312">
        <v>0</v>
      </c>
      <c r="F29" s="312">
        <v>0</v>
      </c>
      <c r="G29" s="107">
        <f t="shared" si="5"/>
        <v>6.6666666666666666E-2</v>
      </c>
      <c r="H29" s="107">
        <f t="shared" si="6"/>
        <v>0</v>
      </c>
      <c r="I29" s="107">
        <f t="shared" si="7"/>
        <v>0</v>
      </c>
      <c r="J29" s="107">
        <f t="shared" si="8"/>
        <v>0</v>
      </c>
    </row>
    <row r="30" spans="1:10" x14ac:dyDescent="0.25">
      <c r="A30" s="311" t="s">
        <v>309</v>
      </c>
      <c r="B30" s="312">
        <v>40</v>
      </c>
      <c r="C30" s="312">
        <v>12</v>
      </c>
      <c r="D30" s="312">
        <v>12</v>
      </c>
      <c r="E30" s="312">
        <v>12</v>
      </c>
      <c r="F30" s="312">
        <v>8</v>
      </c>
      <c r="G30" s="107">
        <f t="shared" si="5"/>
        <v>0.3</v>
      </c>
      <c r="H30" s="107">
        <f t="shared" si="6"/>
        <v>1</v>
      </c>
      <c r="I30" s="107">
        <f t="shared" si="7"/>
        <v>0.66666666666666663</v>
      </c>
      <c r="J30" s="107">
        <f t="shared" si="8"/>
        <v>0.2</v>
      </c>
    </row>
    <row r="31" spans="1:10" x14ac:dyDescent="0.25">
      <c r="A31" s="311" t="s">
        <v>310</v>
      </c>
      <c r="B31" s="312">
        <v>170</v>
      </c>
      <c r="C31" s="312">
        <v>196</v>
      </c>
      <c r="D31" s="312">
        <v>196</v>
      </c>
      <c r="E31" s="312">
        <v>191</v>
      </c>
      <c r="F31" s="312">
        <v>127</v>
      </c>
      <c r="G31" s="107">
        <f t="shared" si="5"/>
        <v>1.1529411764705881</v>
      </c>
      <c r="H31" s="107">
        <f t="shared" si="6"/>
        <v>0.97448979591836737</v>
      </c>
      <c r="I31" s="107">
        <f t="shared" si="7"/>
        <v>0.66492146596858637</v>
      </c>
      <c r="J31" s="107">
        <f t="shared" si="8"/>
        <v>0.74705882352941178</v>
      </c>
    </row>
    <row r="32" spans="1:10" x14ac:dyDescent="0.25">
      <c r="A32" s="311" t="s">
        <v>311</v>
      </c>
      <c r="B32" s="312">
        <v>15</v>
      </c>
      <c r="C32" s="312">
        <v>8</v>
      </c>
      <c r="D32" s="312">
        <v>8</v>
      </c>
      <c r="E32" s="312">
        <v>8</v>
      </c>
      <c r="F32" s="312">
        <v>5</v>
      </c>
      <c r="G32" s="107">
        <f t="shared" si="5"/>
        <v>0.53333333333333333</v>
      </c>
      <c r="H32" s="107">
        <f t="shared" si="6"/>
        <v>1</v>
      </c>
      <c r="I32" s="107">
        <f t="shared" si="7"/>
        <v>0.625</v>
      </c>
      <c r="J32" s="107">
        <f t="shared" si="8"/>
        <v>0.33333333333333331</v>
      </c>
    </row>
    <row r="33" spans="1:10" x14ac:dyDescent="0.25">
      <c r="A33" s="105" t="s">
        <v>32</v>
      </c>
      <c r="B33" s="43">
        <f>SUM(B25:B32)</f>
        <v>315</v>
      </c>
      <c r="C33" s="43">
        <f>SUM(C25:C32)</f>
        <v>300</v>
      </c>
      <c r="D33" s="43">
        <f>SUM(D25:D32)</f>
        <v>300</v>
      </c>
      <c r="E33" s="43">
        <f>SUM(E25:E32)</f>
        <v>294</v>
      </c>
      <c r="F33" s="43">
        <f>SUM(F25:F32)</f>
        <v>195</v>
      </c>
      <c r="G33" s="107">
        <f>IFERROR(C33/B33,0)</f>
        <v>0.95238095238095233</v>
      </c>
      <c r="H33" s="107">
        <f>IFERROR(E33/D33,0)</f>
        <v>0.98</v>
      </c>
      <c r="I33" s="107">
        <f>IFERROR(F33/E33,0)</f>
        <v>0.66326530612244894</v>
      </c>
      <c r="J33" s="107">
        <f>IFERROR(F33/B33,0)</f>
        <v>0.61904761904761907</v>
      </c>
    </row>
    <row r="34" spans="1:10" x14ac:dyDescent="0.25">
      <c r="J34" s="7"/>
    </row>
    <row r="35" spans="1:10" ht="16.5" thickBot="1" x14ac:dyDescent="0.3">
      <c r="A35" s="486" t="s">
        <v>62</v>
      </c>
      <c r="B35" s="487"/>
      <c r="C35" s="487"/>
      <c r="D35" s="487"/>
      <c r="E35" s="488"/>
    </row>
    <row r="36" spans="1:10" ht="63.75" thickBot="1" x14ac:dyDescent="0.3">
      <c r="A36" s="75" t="s">
        <v>47</v>
      </c>
      <c r="B36" s="76" t="s">
        <v>49</v>
      </c>
      <c r="C36" s="77" t="s">
        <v>50</v>
      </c>
      <c r="D36" s="77" t="s">
        <v>51</v>
      </c>
      <c r="E36" s="77" t="s">
        <v>52</v>
      </c>
      <c r="F36" s="78" t="s">
        <v>58</v>
      </c>
      <c r="G36" s="78" t="s">
        <v>59</v>
      </c>
      <c r="H36" s="78" t="s">
        <v>60</v>
      </c>
      <c r="I36" s="79" t="s">
        <v>61</v>
      </c>
    </row>
    <row r="37" spans="1:10" x14ac:dyDescent="0.25">
      <c r="A37" s="311" t="s">
        <v>296</v>
      </c>
      <c r="B37" s="312">
        <v>11</v>
      </c>
      <c r="C37" s="312">
        <v>11</v>
      </c>
      <c r="D37" s="312">
        <v>11</v>
      </c>
      <c r="E37" s="312">
        <v>9</v>
      </c>
      <c r="F37" s="108">
        <f t="shared" ref="F37:I44" si="9">+IFERROR(B37/(C4+C25),0)*100</f>
        <v>34.375</v>
      </c>
      <c r="G37" s="108">
        <f t="shared" si="9"/>
        <v>34.375</v>
      </c>
      <c r="H37" s="108">
        <f t="shared" si="9"/>
        <v>34.375</v>
      </c>
      <c r="I37" s="108">
        <f t="shared" si="9"/>
        <v>34.615384615384613</v>
      </c>
    </row>
    <row r="38" spans="1:10" x14ac:dyDescent="0.25">
      <c r="A38" s="311" t="s">
        <v>297</v>
      </c>
      <c r="B38" s="312">
        <v>3</v>
      </c>
      <c r="C38" s="312">
        <v>3</v>
      </c>
      <c r="D38" s="312">
        <v>3</v>
      </c>
      <c r="E38" s="312">
        <v>3</v>
      </c>
      <c r="F38" s="109">
        <f t="shared" si="9"/>
        <v>7.5</v>
      </c>
      <c r="G38" s="109">
        <f t="shared" si="9"/>
        <v>7.5</v>
      </c>
      <c r="H38" s="109">
        <f t="shared" si="9"/>
        <v>7.5</v>
      </c>
      <c r="I38" s="109">
        <f t="shared" si="9"/>
        <v>10.344827586206897</v>
      </c>
    </row>
    <row r="39" spans="1:10" x14ac:dyDescent="0.25">
      <c r="A39" s="311" t="s">
        <v>298</v>
      </c>
      <c r="B39" s="312">
        <v>24</v>
      </c>
      <c r="C39" s="312">
        <v>24</v>
      </c>
      <c r="D39" s="312">
        <v>24</v>
      </c>
      <c r="E39" s="312">
        <v>24</v>
      </c>
      <c r="F39" s="109">
        <f t="shared" si="9"/>
        <v>58.536585365853654</v>
      </c>
      <c r="G39" s="109">
        <f t="shared" si="9"/>
        <v>58.536585365853654</v>
      </c>
      <c r="H39" s="109">
        <f t="shared" si="9"/>
        <v>58.536585365853654</v>
      </c>
      <c r="I39" s="109">
        <f t="shared" si="9"/>
        <v>66.666666666666657</v>
      </c>
    </row>
    <row r="40" spans="1:10" x14ac:dyDescent="0.25">
      <c r="A40" s="311" t="s">
        <v>299</v>
      </c>
      <c r="B40" s="312">
        <v>74</v>
      </c>
      <c r="C40" s="312">
        <v>74</v>
      </c>
      <c r="D40" s="312">
        <v>74</v>
      </c>
      <c r="E40" s="312">
        <v>64</v>
      </c>
      <c r="F40" s="109">
        <f t="shared" si="9"/>
        <v>55.639097744360896</v>
      </c>
      <c r="G40" s="109">
        <f t="shared" si="9"/>
        <v>55.639097744360896</v>
      </c>
      <c r="H40" s="109">
        <f t="shared" si="9"/>
        <v>56.060606060606055</v>
      </c>
      <c r="I40" s="109">
        <f t="shared" si="9"/>
        <v>67.368421052631575</v>
      </c>
    </row>
    <row r="41" spans="1:10" x14ac:dyDescent="0.25">
      <c r="A41" s="311" t="s">
        <v>300</v>
      </c>
      <c r="B41" s="312">
        <v>29</v>
      </c>
      <c r="C41" s="312">
        <v>29</v>
      </c>
      <c r="D41" s="312">
        <v>29</v>
      </c>
      <c r="E41" s="312">
        <v>19</v>
      </c>
      <c r="F41" s="109">
        <f t="shared" si="9"/>
        <v>290</v>
      </c>
      <c r="G41" s="109">
        <f t="shared" si="9"/>
        <v>290</v>
      </c>
      <c r="H41" s="109">
        <f t="shared" si="9"/>
        <v>322.22222222222223</v>
      </c>
      <c r="I41" s="109">
        <f t="shared" si="9"/>
        <v>271.42857142857144</v>
      </c>
    </row>
    <row r="42" spans="1:10" x14ac:dyDescent="0.25">
      <c r="A42" s="311" t="s">
        <v>301</v>
      </c>
      <c r="B42" s="312">
        <v>3</v>
      </c>
      <c r="C42" s="312">
        <v>3</v>
      </c>
      <c r="D42" s="312">
        <v>3</v>
      </c>
      <c r="E42" s="312">
        <v>3</v>
      </c>
      <c r="F42" s="109">
        <f t="shared" si="9"/>
        <v>20</v>
      </c>
      <c r="G42" s="109">
        <f t="shared" si="9"/>
        <v>20</v>
      </c>
      <c r="H42" s="109">
        <f t="shared" si="9"/>
        <v>20</v>
      </c>
      <c r="I42" s="109">
        <f t="shared" si="9"/>
        <v>27.27272727272727</v>
      </c>
    </row>
    <row r="43" spans="1:10" x14ac:dyDescent="0.25">
      <c r="A43" s="311" t="s">
        <v>302</v>
      </c>
      <c r="B43" s="312">
        <v>22</v>
      </c>
      <c r="C43" s="312">
        <v>22</v>
      </c>
      <c r="D43" s="312">
        <v>22</v>
      </c>
      <c r="E43" s="312">
        <v>22</v>
      </c>
      <c r="F43" s="109">
        <f t="shared" si="9"/>
        <v>10</v>
      </c>
      <c r="G43" s="109">
        <f t="shared" si="9"/>
        <v>10</v>
      </c>
      <c r="H43" s="109">
        <f t="shared" si="9"/>
        <v>10.232558139534884</v>
      </c>
      <c r="I43" s="109">
        <f t="shared" si="9"/>
        <v>14.76510067114094</v>
      </c>
    </row>
    <row r="44" spans="1:10" x14ac:dyDescent="0.25">
      <c r="A44" s="311" t="s">
        <v>303</v>
      </c>
      <c r="B44" s="312">
        <v>32</v>
      </c>
      <c r="C44" s="312">
        <v>32</v>
      </c>
      <c r="D44" s="312">
        <v>32</v>
      </c>
      <c r="E44" s="312">
        <v>27</v>
      </c>
      <c r="F44" s="109">
        <f t="shared" si="9"/>
        <v>61.53846153846154</v>
      </c>
      <c r="G44" s="109">
        <f t="shared" si="9"/>
        <v>61.53846153846154</v>
      </c>
      <c r="H44" s="109">
        <f t="shared" si="9"/>
        <v>61.53846153846154</v>
      </c>
      <c r="I44" s="109">
        <f t="shared" si="9"/>
        <v>69.230769230769226</v>
      </c>
    </row>
    <row r="45" spans="1:10" x14ac:dyDescent="0.25">
      <c r="A45" s="311" t="s">
        <v>304</v>
      </c>
      <c r="B45" s="312">
        <v>1</v>
      </c>
      <c r="C45" s="312">
        <v>1</v>
      </c>
      <c r="D45" s="312">
        <v>1</v>
      </c>
      <c r="E45" s="312">
        <v>1</v>
      </c>
      <c r="F45" s="109">
        <f>+IFERROR(B45/(C12+#REF!),0)*100</f>
        <v>0</v>
      </c>
      <c r="G45" s="109">
        <f>+IFERROR(C45/(D12+#REF!),0)*100</f>
        <v>0</v>
      </c>
      <c r="H45" s="109">
        <f>+IFERROR(D45/(E12+#REF!),0)*100</f>
        <v>0</v>
      </c>
      <c r="I45" s="109">
        <f>+IFERROR(E45/(F12+#REF!),0)*100</f>
        <v>0</v>
      </c>
    </row>
    <row r="46" spans="1:10" x14ac:dyDescent="0.25">
      <c r="A46" s="311" t="s">
        <v>305</v>
      </c>
      <c r="B46" s="312">
        <v>66</v>
      </c>
      <c r="C46" s="312">
        <v>66</v>
      </c>
      <c r="D46" s="312">
        <v>66</v>
      </c>
      <c r="E46" s="312">
        <v>53</v>
      </c>
      <c r="F46" s="109">
        <f>+IFERROR(B46/(C13+#REF!),0)*100</f>
        <v>0</v>
      </c>
      <c r="G46" s="109">
        <f>+IFERROR(C46/(D13+#REF!),0)*100</f>
        <v>0</v>
      </c>
      <c r="H46" s="109">
        <f>+IFERROR(D46/(E13+#REF!),0)*100</f>
        <v>0</v>
      </c>
      <c r="I46" s="109">
        <f>+IFERROR(E46/(F13+#REF!),0)*100</f>
        <v>0</v>
      </c>
    </row>
    <row r="47" spans="1:10" x14ac:dyDescent="0.25">
      <c r="A47" s="311" t="s">
        <v>307</v>
      </c>
      <c r="B47" s="312">
        <v>4</v>
      </c>
      <c r="C47" s="312">
        <v>4</v>
      </c>
      <c r="D47" s="312">
        <v>4</v>
      </c>
      <c r="E47" s="312">
        <v>3</v>
      </c>
      <c r="F47" s="109">
        <f>+IFERROR(B47/(C14+#REF!),0)*100</f>
        <v>0</v>
      </c>
      <c r="G47" s="109">
        <f>+IFERROR(C47/(D14+#REF!),0)*100</f>
        <v>0</v>
      </c>
      <c r="H47" s="109">
        <f>+IFERROR(D47/(E14+#REF!),0)*100</f>
        <v>0</v>
      </c>
      <c r="I47" s="109">
        <f>+IFERROR(E47/(F14+#REF!),0)*100</f>
        <v>0</v>
      </c>
    </row>
    <row r="48" spans="1:10" x14ac:dyDescent="0.25">
      <c r="A48" s="311" t="s">
        <v>308</v>
      </c>
      <c r="B48" s="312">
        <v>28</v>
      </c>
      <c r="C48" s="312">
        <v>28</v>
      </c>
      <c r="D48" s="312">
        <v>28</v>
      </c>
      <c r="E48" s="312">
        <v>22</v>
      </c>
      <c r="F48" s="109">
        <f>+IFERROR(B48/(C15+#REF!),0)*100</f>
        <v>0</v>
      </c>
      <c r="G48" s="109">
        <f>+IFERROR(C48/(D15+#REF!),0)*100</f>
        <v>0</v>
      </c>
      <c r="H48" s="109">
        <f>+IFERROR(D48/(E15+#REF!),0)*100</f>
        <v>0</v>
      </c>
      <c r="I48" s="109">
        <f>+IFERROR(E48/(F15+#REF!),0)*100</f>
        <v>0</v>
      </c>
    </row>
    <row r="49" spans="1:9" x14ac:dyDescent="0.25">
      <c r="A49" s="311" t="s">
        <v>309</v>
      </c>
      <c r="B49" s="312">
        <v>45</v>
      </c>
      <c r="C49" s="312">
        <v>45</v>
      </c>
      <c r="D49" s="312">
        <v>45</v>
      </c>
      <c r="E49" s="312">
        <v>39</v>
      </c>
      <c r="F49" s="109">
        <f>+IFERROR(B49/(C16+#REF!),0)*100</f>
        <v>0</v>
      </c>
      <c r="G49" s="109">
        <f>+IFERROR(C49/(D16+#REF!),0)*100</f>
        <v>0</v>
      </c>
      <c r="H49" s="109">
        <f>+IFERROR(D49/(E16+#REF!),0)*100</f>
        <v>0</v>
      </c>
      <c r="I49" s="109">
        <f>+IFERROR(E49/(F16+#REF!),0)*100</f>
        <v>0</v>
      </c>
    </row>
    <row r="50" spans="1:9" x14ac:dyDescent="0.25">
      <c r="A50" s="311" t="s">
        <v>310</v>
      </c>
      <c r="B50" s="312">
        <v>443</v>
      </c>
      <c r="C50" s="312">
        <v>443</v>
      </c>
      <c r="D50" s="312">
        <v>441</v>
      </c>
      <c r="E50" s="312">
        <v>370</v>
      </c>
      <c r="F50" s="109">
        <f>+IFERROR(B50/(C17+#REF!),0)*100</f>
        <v>0</v>
      </c>
      <c r="G50" s="109">
        <f>+IFERROR(C50/(D17+#REF!),0)*100</f>
        <v>0</v>
      </c>
      <c r="H50" s="109">
        <f>+IFERROR(D50/(E17+#REF!),0)*100</f>
        <v>0</v>
      </c>
      <c r="I50" s="109">
        <f>+IFERROR(E50/(F17+#REF!),0)*100</f>
        <v>0</v>
      </c>
    </row>
    <row r="51" spans="1:9" x14ac:dyDescent="0.25">
      <c r="A51" s="311" t="s">
        <v>311</v>
      </c>
      <c r="B51" s="312">
        <v>17</v>
      </c>
      <c r="C51" s="312">
        <v>17</v>
      </c>
      <c r="D51" s="312">
        <v>17</v>
      </c>
      <c r="E51" s="312">
        <v>15</v>
      </c>
      <c r="F51" s="109">
        <f>+IFERROR(B51/(C18+#REF!),0)*100</f>
        <v>0</v>
      </c>
      <c r="G51" s="109">
        <f>+IFERROR(C51/(D18+#REF!),0)*100</f>
        <v>0</v>
      </c>
      <c r="H51" s="109">
        <f>+IFERROR(D51/(E18+#REF!),0)*100</f>
        <v>0</v>
      </c>
      <c r="I51" s="109">
        <f>+IFERROR(E51/(F18+#REF!),0)*100</f>
        <v>0</v>
      </c>
    </row>
    <row r="52" spans="1:9" x14ac:dyDescent="0.25">
      <c r="A52" s="311" t="s">
        <v>312</v>
      </c>
      <c r="B52" s="312">
        <v>3</v>
      </c>
      <c r="C52" s="312">
        <v>3</v>
      </c>
      <c r="D52" s="312">
        <v>3</v>
      </c>
      <c r="E52" s="312">
        <v>3</v>
      </c>
      <c r="F52" s="109">
        <f>+IFERROR(B52/(C19+#REF!),0)*100</f>
        <v>0</v>
      </c>
      <c r="G52" s="109">
        <f>+IFERROR(C52/(D19+#REF!),0)*100</f>
        <v>0</v>
      </c>
      <c r="H52" s="109">
        <f>+IFERROR(D52/(E19+#REF!),0)*100</f>
        <v>0</v>
      </c>
      <c r="I52" s="109">
        <f>+IFERROR(E52/(F19+#REF!),0)*100</f>
        <v>0</v>
      </c>
    </row>
    <row r="53" spans="1:9" x14ac:dyDescent="0.25">
      <c r="A53" s="311" t="s">
        <v>313</v>
      </c>
      <c r="B53" s="312">
        <v>19</v>
      </c>
      <c r="C53" s="312">
        <v>19</v>
      </c>
      <c r="D53" s="312">
        <v>18</v>
      </c>
      <c r="E53" s="312">
        <v>18</v>
      </c>
      <c r="F53" s="109">
        <f>+IFERROR(B53/(C20+#REF!),0)*100</f>
        <v>0</v>
      </c>
      <c r="G53" s="109">
        <f>+IFERROR(C53/(D20+#REF!),0)*100</f>
        <v>0</v>
      </c>
      <c r="H53" s="109">
        <f>+IFERROR(D53/(E20+#REF!),0)*100</f>
        <v>0</v>
      </c>
      <c r="I53" s="109">
        <f>+IFERROR(E53/(F20+#REF!),0)*100</f>
        <v>0</v>
      </c>
    </row>
    <row r="54" spans="1:9" x14ac:dyDescent="0.25">
      <c r="A54" s="105" t="s">
        <v>32</v>
      </c>
      <c r="B54" s="43">
        <f>SUM(B37:B53)</f>
        <v>824</v>
      </c>
      <c r="C54" s="43">
        <f>SUM(C37:C53)</f>
        <v>824</v>
      </c>
      <c r="D54" s="43">
        <f>SUM(D37:D53)</f>
        <v>821</v>
      </c>
      <c r="E54" s="43">
        <f>SUM(E37:E53)</f>
        <v>695</v>
      </c>
      <c r="F54" s="109">
        <f>+IFERROR(B54/(C21+C33),0)*100</f>
        <v>67.59639048400328</v>
      </c>
      <c r="G54" s="109">
        <f>+IFERROR(C54/(D21+D33),0)*100</f>
        <v>67.59639048400328</v>
      </c>
      <c r="H54" s="109">
        <f>+IFERROR(D54/(E21+E33),0)*100</f>
        <v>69.458544839255495</v>
      </c>
      <c r="I54" s="109">
        <f>+IFERROR(E54/(F21+F33),0)*100</f>
        <v>76.373626373626365</v>
      </c>
    </row>
    <row r="55" spans="1:9" x14ac:dyDescent="0.25">
      <c r="A55" s="21"/>
      <c r="B55" s="7"/>
      <c r="C55" s="7"/>
      <c r="E55" s="7"/>
      <c r="I55" s="7"/>
    </row>
    <row r="56" spans="1:9" ht="16.5" thickBot="1" x14ac:dyDescent="0.3">
      <c r="A56" s="98" t="s">
        <v>63</v>
      </c>
      <c r="B56" s="6"/>
      <c r="C56" s="6"/>
      <c r="D56" s="6"/>
      <c r="E56" s="6"/>
    </row>
    <row r="57" spans="1:9" ht="63.75" thickBot="1" x14ac:dyDescent="0.3">
      <c r="A57" s="75" t="s">
        <v>47</v>
      </c>
      <c r="B57" s="76" t="s">
        <v>49</v>
      </c>
      <c r="C57" s="77" t="s">
        <v>50</v>
      </c>
      <c r="D57" s="77" t="s">
        <v>51</v>
      </c>
      <c r="E57" s="77" t="s">
        <v>52</v>
      </c>
      <c r="F57" s="78" t="s">
        <v>58</v>
      </c>
      <c r="G57" s="78" t="s">
        <v>59</v>
      </c>
      <c r="H57" s="78" t="s">
        <v>60</v>
      </c>
      <c r="I57" s="79" t="s">
        <v>61</v>
      </c>
    </row>
    <row r="58" spans="1:9" x14ac:dyDescent="0.25">
      <c r="A58" s="311" t="s">
        <v>297</v>
      </c>
      <c r="B58" s="312">
        <v>1</v>
      </c>
      <c r="C58" s="312">
        <v>1</v>
      </c>
      <c r="D58" s="312">
        <v>1</v>
      </c>
      <c r="E58" s="312">
        <v>1</v>
      </c>
      <c r="F58" s="108">
        <f t="shared" ref="F58:I65" si="10">+IFERROR(B58/(C4+C25),0)*100</f>
        <v>3.125</v>
      </c>
      <c r="G58" s="108">
        <f t="shared" si="10"/>
        <v>3.125</v>
      </c>
      <c r="H58" s="108">
        <f t="shared" si="10"/>
        <v>3.125</v>
      </c>
      <c r="I58" s="108">
        <f t="shared" si="10"/>
        <v>3.8461538461538463</v>
      </c>
    </row>
    <row r="59" spans="1:9" x14ac:dyDescent="0.25">
      <c r="A59" s="311" t="s">
        <v>299</v>
      </c>
      <c r="B59" s="312">
        <v>11</v>
      </c>
      <c r="C59" s="312">
        <v>11</v>
      </c>
      <c r="D59" s="312">
        <v>10</v>
      </c>
      <c r="E59" s="312">
        <v>3</v>
      </c>
      <c r="F59" s="109">
        <f t="shared" si="10"/>
        <v>27.500000000000004</v>
      </c>
      <c r="G59" s="109">
        <f t="shared" si="10"/>
        <v>27.500000000000004</v>
      </c>
      <c r="H59" s="109">
        <f t="shared" si="10"/>
        <v>25</v>
      </c>
      <c r="I59" s="109">
        <f t="shared" si="10"/>
        <v>10.344827586206897</v>
      </c>
    </row>
    <row r="60" spans="1:9" x14ac:dyDescent="0.25">
      <c r="A60" s="311" t="s">
        <v>300</v>
      </c>
      <c r="B60" s="312">
        <v>2</v>
      </c>
      <c r="C60" s="312">
        <v>2</v>
      </c>
      <c r="D60" s="312">
        <v>2</v>
      </c>
      <c r="E60" s="312">
        <v>1</v>
      </c>
      <c r="F60" s="109">
        <f t="shared" si="10"/>
        <v>4.8780487804878048</v>
      </c>
      <c r="G60" s="109">
        <f t="shared" si="10"/>
        <v>4.8780487804878048</v>
      </c>
      <c r="H60" s="109">
        <f t="shared" si="10"/>
        <v>4.8780487804878048</v>
      </c>
      <c r="I60" s="109">
        <f t="shared" si="10"/>
        <v>2.7777777777777777</v>
      </c>
    </row>
    <row r="61" spans="1:9" x14ac:dyDescent="0.25">
      <c r="A61" s="311" t="s">
        <v>302</v>
      </c>
      <c r="B61" s="312">
        <v>2</v>
      </c>
      <c r="C61" s="312">
        <v>2</v>
      </c>
      <c r="D61" s="312">
        <v>2</v>
      </c>
      <c r="E61" s="312">
        <v>1</v>
      </c>
      <c r="F61" s="109">
        <f t="shared" si="10"/>
        <v>1.5037593984962405</v>
      </c>
      <c r="G61" s="109">
        <f t="shared" si="10"/>
        <v>1.5037593984962405</v>
      </c>
      <c r="H61" s="109">
        <f t="shared" si="10"/>
        <v>1.5151515151515151</v>
      </c>
      <c r="I61" s="109">
        <f t="shared" si="10"/>
        <v>1.0526315789473684</v>
      </c>
    </row>
    <row r="62" spans="1:9" x14ac:dyDescent="0.25">
      <c r="A62" s="311" t="s">
        <v>303</v>
      </c>
      <c r="B62" s="312">
        <v>3</v>
      </c>
      <c r="C62" s="312">
        <v>3</v>
      </c>
      <c r="D62" s="312">
        <v>3</v>
      </c>
      <c r="E62" s="312">
        <v>2</v>
      </c>
      <c r="F62" s="109">
        <f t="shared" si="10"/>
        <v>30</v>
      </c>
      <c r="G62" s="109">
        <f t="shared" si="10"/>
        <v>30</v>
      </c>
      <c r="H62" s="109">
        <f t="shared" si="10"/>
        <v>33.333333333333329</v>
      </c>
      <c r="I62" s="109">
        <f t="shared" si="10"/>
        <v>28.571428571428569</v>
      </c>
    </row>
    <row r="63" spans="1:9" x14ac:dyDescent="0.25">
      <c r="A63" s="311" t="s">
        <v>305</v>
      </c>
      <c r="B63" s="312">
        <v>1</v>
      </c>
      <c r="C63" s="312">
        <v>1</v>
      </c>
      <c r="D63" s="312">
        <v>1</v>
      </c>
      <c r="E63" s="312">
        <v>1</v>
      </c>
      <c r="F63" s="109">
        <f t="shared" si="10"/>
        <v>6.666666666666667</v>
      </c>
      <c r="G63" s="109">
        <f t="shared" si="10"/>
        <v>6.666666666666667</v>
      </c>
      <c r="H63" s="109">
        <f t="shared" si="10"/>
        <v>6.666666666666667</v>
      </c>
      <c r="I63" s="109">
        <f t="shared" si="10"/>
        <v>9.0909090909090917</v>
      </c>
    </row>
    <row r="64" spans="1:9" x14ac:dyDescent="0.25">
      <c r="A64" s="311" t="s">
        <v>307</v>
      </c>
      <c r="B64" s="312">
        <v>1</v>
      </c>
      <c r="C64" s="312">
        <v>1</v>
      </c>
      <c r="D64" s="312">
        <v>1</v>
      </c>
      <c r="E64" s="312">
        <v>1</v>
      </c>
      <c r="F64" s="109">
        <f t="shared" si="10"/>
        <v>0.45454545454545453</v>
      </c>
      <c r="G64" s="109">
        <f t="shared" si="10"/>
        <v>0.45454545454545453</v>
      </c>
      <c r="H64" s="109">
        <f t="shared" si="10"/>
        <v>0.46511627906976744</v>
      </c>
      <c r="I64" s="109">
        <f t="shared" si="10"/>
        <v>0.67114093959731547</v>
      </c>
    </row>
    <row r="65" spans="1:9" x14ac:dyDescent="0.25">
      <c r="A65" s="311" t="s">
        <v>308</v>
      </c>
      <c r="B65" s="312">
        <v>4</v>
      </c>
      <c r="C65" s="312">
        <v>4</v>
      </c>
      <c r="D65" s="312">
        <v>3</v>
      </c>
      <c r="E65" s="312">
        <v>2</v>
      </c>
      <c r="F65" s="109">
        <f t="shared" si="10"/>
        <v>7.6923076923076925</v>
      </c>
      <c r="G65" s="109">
        <f t="shared" si="10"/>
        <v>7.6923076923076925</v>
      </c>
      <c r="H65" s="109">
        <f t="shared" si="10"/>
        <v>5.7692307692307692</v>
      </c>
      <c r="I65" s="109">
        <f t="shared" si="10"/>
        <v>5.1282051282051277</v>
      </c>
    </row>
    <row r="66" spans="1:9" x14ac:dyDescent="0.25">
      <c r="A66" s="311" t="s">
        <v>309</v>
      </c>
      <c r="B66" s="312">
        <v>2</v>
      </c>
      <c r="C66" s="312">
        <v>2</v>
      </c>
      <c r="D66" s="312">
        <v>2</v>
      </c>
      <c r="E66" s="312">
        <v>2</v>
      </c>
      <c r="F66" s="109">
        <f>+IFERROR(B66/(C12+#REF!),0)*100</f>
        <v>0</v>
      </c>
      <c r="G66" s="109">
        <f>+IFERROR(C66/(D12+#REF!),0)*100</f>
        <v>0</v>
      </c>
      <c r="H66" s="109">
        <f>+IFERROR(D66/(E12+#REF!),0)*100</f>
        <v>0</v>
      </c>
      <c r="I66" s="109">
        <f>+IFERROR(E66/(F12+#REF!),0)*100</f>
        <v>0</v>
      </c>
    </row>
    <row r="67" spans="1:9" x14ac:dyDescent="0.25">
      <c r="A67" s="311" t="s">
        <v>310</v>
      </c>
      <c r="B67" s="312">
        <v>17</v>
      </c>
      <c r="C67" s="312">
        <v>17</v>
      </c>
      <c r="D67" s="312">
        <v>12</v>
      </c>
      <c r="E67" s="312">
        <v>6</v>
      </c>
      <c r="F67" s="109">
        <f>+IFERROR(B67/(C13+#REF!),0)*100</f>
        <v>0</v>
      </c>
      <c r="G67" s="109">
        <f>+IFERROR(C67/(D13+#REF!),0)*100</f>
        <v>0</v>
      </c>
      <c r="H67" s="109">
        <f>+IFERROR(D67/(E13+#REF!),0)*100</f>
        <v>0</v>
      </c>
      <c r="I67" s="109">
        <f>+IFERROR(E67/(F13+#REF!),0)*100</f>
        <v>0</v>
      </c>
    </row>
    <row r="68" spans="1:9" x14ac:dyDescent="0.25">
      <c r="A68" s="311" t="s">
        <v>311</v>
      </c>
      <c r="B68" s="312">
        <v>5</v>
      </c>
      <c r="C68" s="312">
        <v>5</v>
      </c>
      <c r="D68" s="312">
        <v>5</v>
      </c>
      <c r="E68" s="312">
        <v>0</v>
      </c>
      <c r="F68" s="109">
        <f>+IFERROR(B68/(C14+#REF!),0)*100</f>
        <v>0</v>
      </c>
      <c r="G68" s="109">
        <f>+IFERROR(C68/(D14+#REF!),0)*100</f>
        <v>0</v>
      </c>
      <c r="H68" s="109">
        <f>+IFERROR(D68/(E14+#REF!),0)*100</f>
        <v>0</v>
      </c>
      <c r="I68" s="109">
        <f>+IFERROR(E68/(F14+#REF!),0)*100</f>
        <v>0</v>
      </c>
    </row>
    <row r="69" spans="1:9" x14ac:dyDescent="0.25">
      <c r="A69" s="311" t="s">
        <v>312</v>
      </c>
      <c r="B69" s="312">
        <v>1</v>
      </c>
      <c r="C69" s="312">
        <v>1</v>
      </c>
      <c r="D69" s="312">
        <v>1</v>
      </c>
      <c r="E69" s="312">
        <v>1</v>
      </c>
      <c r="F69" s="109">
        <f>+IFERROR(B69/(C15+#REF!),0)*100</f>
        <v>0</v>
      </c>
      <c r="G69" s="109">
        <f>+IFERROR(C69/(D15+#REF!),0)*100</f>
        <v>0</v>
      </c>
      <c r="H69" s="109">
        <f>+IFERROR(D69/(E15+#REF!),0)*100</f>
        <v>0</v>
      </c>
      <c r="I69" s="109">
        <f>+IFERROR(E69/(F15+#REF!),0)*100</f>
        <v>0</v>
      </c>
    </row>
    <row r="70" spans="1:9" x14ac:dyDescent="0.25">
      <c r="A70" s="311" t="s">
        <v>313</v>
      </c>
      <c r="B70" s="312">
        <v>1</v>
      </c>
      <c r="C70" s="312">
        <v>1</v>
      </c>
      <c r="D70" s="312">
        <v>1</v>
      </c>
      <c r="E70" s="312">
        <v>1</v>
      </c>
      <c r="F70" s="109">
        <f>+IFERROR(B70/(C16+#REF!),0)*100</f>
        <v>0</v>
      </c>
      <c r="G70" s="109">
        <f>+IFERROR(C70/(D16+#REF!),0)*100</f>
        <v>0</v>
      </c>
      <c r="H70" s="109">
        <f>+IFERROR(D70/(E16+#REF!),0)*100</f>
        <v>0</v>
      </c>
      <c r="I70" s="109">
        <f>+IFERROR(E70/(F16+#REF!),0)*100</f>
        <v>0</v>
      </c>
    </row>
    <row r="71" spans="1:9" x14ac:dyDescent="0.25">
      <c r="A71" s="105" t="s">
        <v>32</v>
      </c>
      <c r="B71" s="43">
        <f>SUM(B58:B70)</f>
        <v>51</v>
      </c>
      <c r="C71" s="43">
        <f>SUM(C58:C70)</f>
        <v>51</v>
      </c>
      <c r="D71" s="43">
        <f>SUM(D58:D70)</f>
        <v>44</v>
      </c>
      <c r="E71" s="43">
        <f>SUM(E58:E70)</f>
        <v>22</v>
      </c>
      <c r="F71" s="109">
        <f>+IFERROR(B71/(C21+C33),0)*100</f>
        <v>4.1837571780147655</v>
      </c>
      <c r="G71" s="109">
        <f>+IFERROR(C71/(D21+D33),0)*100</f>
        <v>4.1837571780147655</v>
      </c>
      <c r="H71" s="109">
        <f>+IFERROR(D71/(E21+E33),0)*100</f>
        <v>3.7225042301184432</v>
      </c>
      <c r="I71" s="109">
        <f>+IFERROR(E71/(F21+F33),0)*100</f>
        <v>2.4175824175824179</v>
      </c>
    </row>
    <row r="72" spans="1:9" x14ac:dyDescent="0.25">
      <c r="A72" s="21"/>
      <c r="B72" s="7"/>
      <c r="C72" s="7"/>
      <c r="D72" s="7"/>
      <c r="I72" s="7"/>
    </row>
    <row r="73" spans="1:9" x14ac:dyDescent="0.25">
      <c r="A73" s="21"/>
      <c r="B73" s="7"/>
      <c r="C73" s="7"/>
      <c r="D73" s="7"/>
      <c r="E73" s="7"/>
    </row>
    <row r="74" spans="1:9" x14ac:dyDescent="0.25">
      <c r="A74" s="21"/>
      <c r="B74" s="7"/>
      <c r="C74" s="7"/>
      <c r="D74" s="7"/>
      <c r="E74" s="7"/>
    </row>
    <row r="75" spans="1:9" x14ac:dyDescent="0.25">
      <c r="A75" s="21"/>
      <c r="B75" s="7"/>
      <c r="C75" s="7"/>
      <c r="D75" s="7"/>
      <c r="E75" s="7"/>
    </row>
    <row r="76" spans="1:9" x14ac:dyDescent="0.25">
      <c r="A76" s="21"/>
      <c r="B76" s="7"/>
      <c r="C76" s="7"/>
      <c r="D76" s="7"/>
      <c r="E76" s="7"/>
    </row>
    <row r="77" spans="1:9" x14ac:dyDescent="0.25">
      <c r="A77" s="21"/>
      <c r="B77" s="7"/>
      <c r="C77" s="7"/>
      <c r="D77" s="7"/>
      <c r="E77" s="7"/>
    </row>
    <row r="78" spans="1:9" x14ac:dyDescent="0.25">
      <c r="A78" s="10"/>
      <c r="B78" s="7"/>
      <c r="C78" s="7"/>
      <c r="D78" s="7"/>
      <c r="E78" s="7"/>
    </row>
    <row r="79" spans="1:9" x14ac:dyDescent="0.25">
      <c r="A79" s="21"/>
      <c r="B79" s="7"/>
      <c r="C79" s="7"/>
      <c r="D79" s="7"/>
      <c r="E79" s="7"/>
    </row>
  </sheetData>
  <mergeCells count="4">
    <mergeCell ref="A23:J23"/>
    <mergeCell ref="A35:E35"/>
    <mergeCell ref="A1:J1"/>
    <mergeCell ref="A2:J2"/>
  </mergeCells>
  <phoneticPr fontId="2" type="noConversion"/>
  <pageMargins left="0.75" right="0.75" top="1" bottom="1" header="0.4921259845" footer="0.4921259845"/>
  <pageSetup paperSize="9" scale="99" fitToHeight="0" orientation="landscape" r:id="rId1"/>
  <headerFooter alignWithMargins="0"/>
  <rowBreaks count="3" manualBreakCount="3">
    <brk id="22" max="16383" man="1"/>
    <brk id="34" max="16383" man="1"/>
    <brk id="5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39"/>
  <sheetViews>
    <sheetView view="pageBreakPreview" topLeftCell="A37" zoomScaleNormal="100" zoomScaleSheetLayoutView="100" workbookViewId="0">
      <selection activeCell="K30" sqref="K30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24.75" customHeight="1" x14ac:dyDescent="0.25">
      <c r="A1" s="490" t="s">
        <v>245</v>
      </c>
      <c r="B1" s="490"/>
      <c r="C1" s="490"/>
      <c r="D1" s="490"/>
      <c r="E1" s="490"/>
      <c r="F1" s="490"/>
      <c r="G1" s="490"/>
      <c r="H1" s="490"/>
      <c r="I1" s="490"/>
      <c r="J1" s="490"/>
      <c r="K1" s="140"/>
    </row>
    <row r="2" spans="1:12" ht="16.5" thickBot="1" x14ac:dyDescent="0.3">
      <c r="A2" s="483" t="s">
        <v>30</v>
      </c>
      <c r="B2" s="483"/>
      <c r="C2" s="483"/>
      <c r="D2" s="483"/>
      <c r="E2" s="483"/>
      <c r="F2" s="483"/>
      <c r="G2" s="483"/>
      <c r="H2" s="483"/>
      <c r="I2" s="483"/>
      <c r="J2" s="483"/>
      <c r="K2" s="15"/>
      <c r="L2" s="7"/>
    </row>
    <row r="3" spans="1:12" ht="32.25" thickBot="1" x14ac:dyDescent="0.3">
      <c r="A3" s="65" t="s">
        <v>47</v>
      </c>
      <c r="B3" s="66" t="s">
        <v>48</v>
      </c>
      <c r="C3" s="66" t="s">
        <v>49</v>
      </c>
      <c r="D3" s="67" t="s">
        <v>50</v>
      </c>
      <c r="E3" s="67" t="s">
        <v>51</v>
      </c>
      <c r="F3" s="67" t="s">
        <v>52</v>
      </c>
      <c r="G3" s="80" t="s">
        <v>53</v>
      </c>
      <c r="H3" s="80" t="s">
        <v>54</v>
      </c>
      <c r="I3" s="80" t="s">
        <v>55</v>
      </c>
      <c r="J3" s="81" t="s">
        <v>56</v>
      </c>
      <c r="K3" s="15"/>
      <c r="L3" s="7"/>
    </row>
    <row r="4" spans="1:12" x14ac:dyDescent="0.25">
      <c r="A4" s="311" t="s">
        <v>296</v>
      </c>
      <c r="B4" s="312">
        <v>4</v>
      </c>
      <c r="C4" s="312">
        <v>3</v>
      </c>
      <c r="D4" s="312">
        <v>3</v>
      </c>
      <c r="E4" s="312">
        <v>2</v>
      </c>
      <c r="F4" s="312">
        <v>2</v>
      </c>
      <c r="G4" s="106">
        <f>IFERROR(C4/B4,0)</f>
        <v>0.75</v>
      </c>
      <c r="H4" s="106">
        <f>IFERROR(E4/D4,0)</f>
        <v>0.66666666666666663</v>
      </c>
      <c r="I4" s="106">
        <f>IFERROR(F4/E4,0)</f>
        <v>1</v>
      </c>
      <c r="J4" s="106">
        <f>IFERROR(F4/B4,0)</f>
        <v>0.5</v>
      </c>
      <c r="K4" s="15"/>
      <c r="L4" s="7"/>
    </row>
    <row r="5" spans="1:12" x14ac:dyDescent="0.25">
      <c r="A5" s="311" t="s">
        <v>297</v>
      </c>
      <c r="B5" s="312">
        <v>3</v>
      </c>
      <c r="C5" s="312">
        <v>6</v>
      </c>
      <c r="D5" s="312">
        <v>5</v>
      </c>
      <c r="E5" s="312">
        <v>5</v>
      </c>
      <c r="F5" s="312">
        <v>4</v>
      </c>
      <c r="G5" s="107">
        <f t="shared" ref="G5:G15" si="0">IFERROR(C5/B5,0)</f>
        <v>2</v>
      </c>
      <c r="H5" s="107">
        <f t="shared" ref="H5:H15" si="1">IFERROR(E5/D5,0)</f>
        <v>1</v>
      </c>
      <c r="I5" s="107">
        <f t="shared" ref="I5:I15" si="2">IFERROR(F5/E5,0)</f>
        <v>0.8</v>
      </c>
      <c r="J5" s="107">
        <f t="shared" ref="J5:J15" si="3">IFERROR(F5/B5,0)</f>
        <v>1.3333333333333333</v>
      </c>
      <c r="K5" s="15"/>
      <c r="L5" s="7"/>
    </row>
    <row r="6" spans="1:12" x14ac:dyDescent="0.25">
      <c r="A6" s="311" t="s">
        <v>299</v>
      </c>
      <c r="B6" s="312">
        <v>5</v>
      </c>
      <c r="C6" s="312">
        <v>13</v>
      </c>
      <c r="D6" s="312">
        <v>12</v>
      </c>
      <c r="E6" s="312">
        <v>6</v>
      </c>
      <c r="F6" s="312">
        <v>7</v>
      </c>
      <c r="G6" s="107">
        <f t="shared" si="0"/>
        <v>2.6</v>
      </c>
      <c r="H6" s="107">
        <f t="shared" si="1"/>
        <v>0.5</v>
      </c>
      <c r="I6" s="107">
        <f t="shared" si="2"/>
        <v>1.1666666666666667</v>
      </c>
      <c r="J6" s="107">
        <f t="shared" si="3"/>
        <v>1.4</v>
      </c>
      <c r="K6" s="15"/>
      <c r="L6" s="7"/>
    </row>
    <row r="7" spans="1:12" x14ac:dyDescent="0.25">
      <c r="A7" s="311" t="s">
        <v>300</v>
      </c>
      <c r="B7" s="312">
        <v>3</v>
      </c>
      <c r="C7" s="312">
        <v>7</v>
      </c>
      <c r="D7" s="312">
        <v>7</v>
      </c>
      <c r="E7" s="312">
        <v>4</v>
      </c>
      <c r="F7" s="312">
        <v>4</v>
      </c>
      <c r="G7" s="107">
        <f t="shared" si="0"/>
        <v>2.3333333333333335</v>
      </c>
      <c r="H7" s="107">
        <f t="shared" si="1"/>
        <v>0.5714285714285714</v>
      </c>
      <c r="I7" s="107">
        <f t="shared" si="2"/>
        <v>1</v>
      </c>
      <c r="J7" s="107">
        <f t="shared" si="3"/>
        <v>1.3333333333333333</v>
      </c>
      <c r="K7" s="15"/>
      <c r="L7" s="7"/>
    </row>
    <row r="8" spans="1:12" x14ac:dyDescent="0.25">
      <c r="A8" s="311" t="s">
        <v>302</v>
      </c>
      <c r="B8" s="312">
        <v>3</v>
      </c>
      <c r="C8" s="312">
        <v>4</v>
      </c>
      <c r="D8" s="312">
        <v>4</v>
      </c>
      <c r="E8" s="312">
        <v>4</v>
      </c>
      <c r="F8" s="312">
        <v>4</v>
      </c>
      <c r="G8" s="107">
        <f t="shared" si="0"/>
        <v>1.3333333333333333</v>
      </c>
      <c r="H8" s="107">
        <f t="shared" si="1"/>
        <v>1</v>
      </c>
      <c r="I8" s="107">
        <f t="shared" si="2"/>
        <v>1</v>
      </c>
      <c r="J8" s="107">
        <f t="shared" si="3"/>
        <v>1.3333333333333333</v>
      </c>
      <c r="K8" s="15"/>
      <c r="L8" s="7"/>
    </row>
    <row r="9" spans="1:12" x14ac:dyDescent="0.25">
      <c r="A9" s="311" t="s">
        <v>303</v>
      </c>
      <c r="B9" s="312">
        <v>6</v>
      </c>
      <c r="C9" s="312">
        <v>6</v>
      </c>
      <c r="D9" s="312">
        <v>4</v>
      </c>
      <c r="E9" s="312">
        <v>2</v>
      </c>
      <c r="F9" s="312">
        <v>2</v>
      </c>
      <c r="G9" s="107">
        <f t="shared" si="0"/>
        <v>1</v>
      </c>
      <c r="H9" s="107">
        <f t="shared" si="1"/>
        <v>0.5</v>
      </c>
      <c r="I9" s="107">
        <f t="shared" si="2"/>
        <v>1</v>
      </c>
      <c r="J9" s="107">
        <f t="shared" si="3"/>
        <v>0.33333333333333331</v>
      </c>
      <c r="K9" s="15"/>
      <c r="L9" s="7"/>
    </row>
    <row r="10" spans="1:12" x14ac:dyDescent="0.25">
      <c r="A10" s="311" t="s">
        <v>305</v>
      </c>
      <c r="B10" s="312">
        <v>1</v>
      </c>
      <c r="C10" s="312">
        <v>5</v>
      </c>
      <c r="D10" s="312">
        <v>4</v>
      </c>
      <c r="E10" s="312">
        <v>3</v>
      </c>
      <c r="F10" s="312">
        <v>2</v>
      </c>
      <c r="G10" s="107">
        <f t="shared" si="0"/>
        <v>5</v>
      </c>
      <c r="H10" s="107">
        <f t="shared" si="1"/>
        <v>0.75</v>
      </c>
      <c r="I10" s="107">
        <f t="shared" si="2"/>
        <v>0.66666666666666663</v>
      </c>
      <c r="J10" s="107">
        <f t="shared" si="3"/>
        <v>2</v>
      </c>
      <c r="K10" s="15"/>
      <c r="L10" s="7"/>
    </row>
    <row r="11" spans="1:12" x14ac:dyDescent="0.25">
      <c r="A11" s="311" t="s">
        <v>308</v>
      </c>
      <c r="B11" s="312">
        <v>5</v>
      </c>
      <c r="C11" s="312">
        <v>1</v>
      </c>
      <c r="D11" s="312">
        <v>1</v>
      </c>
      <c r="E11" s="312">
        <v>1</v>
      </c>
      <c r="F11" s="312">
        <v>1</v>
      </c>
      <c r="G11" s="107">
        <f t="shared" si="0"/>
        <v>0.2</v>
      </c>
      <c r="H11" s="107">
        <f t="shared" si="1"/>
        <v>1</v>
      </c>
      <c r="I11" s="107">
        <f t="shared" si="2"/>
        <v>1</v>
      </c>
      <c r="J11" s="107">
        <f t="shared" si="3"/>
        <v>0.2</v>
      </c>
      <c r="K11" s="15"/>
      <c r="L11" s="7"/>
    </row>
    <row r="12" spans="1:12" x14ac:dyDescent="0.25">
      <c r="A12" s="311" t="s">
        <v>309</v>
      </c>
      <c r="B12" s="312">
        <v>5</v>
      </c>
      <c r="C12" s="312">
        <v>1</v>
      </c>
      <c r="D12" s="312">
        <v>1</v>
      </c>
      <c r="E12" s="312">
        <v>1</v>
      </c>
      <c r="F12" s="312">
        <v>1</v>
      </c>
      <c r="G12" s="107">
        <f t="shared" si="0"/>
        <v>0.2</v>
      </c>
      <c r="H12" s="107">
        <f t="shared" si="1"/>
        <v>1</v>
      </c>
      <c r="I12" s="107">
        <f t="shared" si="2"/>
        <v>1</v>
      </c>
      <c r="J12" s="107">
        <f t="shared" si="3"/>
        <v>0.2</v>
      </c>
      <c r="K12" s="15"/>
      <c r="L12" s="7"/>
    </row>
    <row r="13" spans="1:12" x14ac:dyDescent="0.25">
      <c r="A13" s="311" t="s">
        <v>310</v>
      </c>
      <c r="B13" s="312">
        <v>8</v>
      </c>
      <c r="C13" s="312">
        <v>16</v>
      </c>
      <c r="D13" s="312">
        <v>14</v>
      </c>
      <c r="E13" s="312">
        <v>9</v>
      </c>
      <c r="F13" s="312">
        <v>9</v>
      </c>
      <c r="G13" s="107">
        <f t="shared" si="0"/>
        <v>2</v>
      </c>
      <c r="H13" s="107">
        <f t="shared" si="1"/>
        <v>0.6428571428571429</v>
      </c>
      <c r="I13" s="107">
        <f t="shared" si="2"/>
        <v>1</v>
      </c>
      <c r="J13" s="107">
        <f t="shared" si="3"/>
        <v>1.125</v>
      </c>
      <c r="K13" s="15"/>
      <c r="L13" s="7"/>
    </row>
    <row r="14" spans="1:12" x14ac:dyDescent="0.25">
      <c r="A14" s="311" t="s">
        <v>311</v>
      </c>
      <c r="B14" s="312">
        <v>1</v>
      </c>
      <c r="C14" s="312">
        <v>4</v>
      </c>
      <c r="D14" s="312">
        <v>4</v>
      </c>
      <c r="E14" s="312">
        <v>1</v>
      </c>
      <c r="F14" s="312">
        <v>1</v>
      </c>
      <c r="G14" s="107">
        <f t="shared" si="0"/>
        <v>4</v>
      </c>
      <c r="H14" s="107">
        <f t="shared" si="1"/>
        <v>0.25</v>
      </c>
      <c r="I14" s="107">
        <f t="shared" si="2"/>
        <v>1</v>
      </c>
      <c r="J14" s="107">
        <f t="shared" si="3"/>
        <v>1</v>
      </c>
      <c r="K14" s="15"/>
      <c r="L14" s="7"/>
    </row>
    <row r="15" spans="1:12" x14ac:dyDescent="0.25">
      <c r="A15" s="311" t="s">
        <v>313</v>
      </c>
      <c r="B15" s="312">
        <v>1</v>
      </c>
      <c r="C15" s="312">
        <v>1</v>
      </c>
      <c r="D15" s="312">
        <v>1</v>
      </c>
      <c r="E15" s="312">
        <v>1</v>
      </c>
      <c r="F15" s="312">
        <v>1</v>
      </c>
      <c r="G15" s="107">
        <f t="shared" si="0"/>
        <v>1</v>
      </c>
      <c r="H15" s="107">
        <f t="shared" si="1"/>
        <v>1</v>
      </c>
      <c r="I15" s="107">
        <f t="shared" si="2"/>
        <v>1</v>
      </c>
      <c r="J15" s="107">
        <f t="shared" si="3"/>
        <v>1</v>
      </c>
      <c r="K15" s="15"/>
      <c r="L15" s="7"/>
    </row>
    <row r="16" spans="1:12" x14ac:dyDescent="0.25">
      <c r="A16" s="104" t="s">
        <v>32</v>
      </c>
      <c r="B16" s="43">
        <f>SUM(B4:B15)</f>
        <v>45</v>
      </c>
      <c r="C16" s="43">
        <f>SUM(C4:C15)</f>
        <v>67</v>
      </c>
      <c r="D16" s="43">
        <f>SUM(D4:D15)</f>
        <v>60</v>
      </c>
      <c r="E16" s="43">
        <f>SUM(E4:E15)</f>
        <v>39</v>
      </c>
      <c r="F16" s="43">
        <f>SUM(F4:F15)</f>
        <v>38</v>
      </c>
      <c r="G16" s="107">
        <f t="shared" ref="G16" si="4">IFERROR(C16/B16,0)</f>
        <v>1.4888888888888889</v>
      </c>
      <c r="H16" s="107">
        <f t="shared" ref="H16" si="5">IFERROR(E16/D16,0)</f>
        <v>0.65</v>
      </c>
      <c r="I16" s="107">
        <f t="shared" ref="I16" si="6">IFERROR(F16/E16,0)</f>
        <v>0.97435897435897434</v>
      </c>
      <c r="J16" s="107">
        <f t="shared" ref="J16" si="7">IFERROR(F16/B16,0)</f>
        <v>0.84444444444444444</v>
      </c>
      <c r="K16" s="15"/>
      <c r="L16" s="7"/>
    </row>
    <row r="17" spans="1:12" ht="16.5" thickBot="1" x14ac:dyDescent="0.3">
      <c r="A17" s="483" t="s">
        <v>31</v>
      </c>
      <c r="B17" s="483"/>
      <c r="C17" s="483"/>
      <c r="D17" s="483"/>
      <c r="E17" s="483"/>
      <c r="F17" s="483"/>
      <c r="G17" s="483"/>
      <c r="H17" s="483"/>
      <c r="I17" s="483"/>
      <c r="J17" s="483"/>
      <c r="K17" s="15"/>
      <c r="L17" s="7"/>
    </row>
    <row r="18" spans="1:12" ht="33.75" customHeight="1" thickBot="1" x14ac:dyDescent="0.3">
      <c r="A18" s="65" t="s">
        <v>47</v>
      </c>
      <c r="B18" s="66" t="s">
        <v>48</v>
      </c>
      <c r="C18" s="66" t="s">
        <v>49</v>
      </c>
      <c r="D18" s="67" t="s">
        <v>50</v>
      </c>
      <c r="E18" s="67" t="s">
        <v>51</v>
      </c>
      <c r="F18" s="67" t="s">
        <v>52</v>
      </c>
      <c r="G18" s="80" t="s">
        <v>53</v>
      </c>
      <c r="H18" s="80" t="s">
        <v>54</v>
      </c>
      <c r="I18" s="80" t="s">
        <v>55</v>
      </c>
      <c r="J18" s="81" t="s">
        <v>56</v>
      </c>
      <c r="K18" s="15"/>
      <c r="L18" s="7"/>
    </row>
    <row r="19" spans="1:12" x14ac:dyDescent="0.25">
      <c r="A19" s="311" t="s">
        <v>296</v>
      </c>
      <c r="B19" s="312">
        <v>2</v>
      </c>
      <c r="C19" s="312">
        <v>2</v>
      </c>
      <c r="D19" s="312">
        <v>2</v>
      </c>
      <c r="E19" s="312">
        <v>2</v>
      </c>
      <c r="F19" s="312">
        <v>2</v>
      </c>
      <c r="G19" s="106">
        <f>IFERROR(C19/B19,0)</f>
        <v>1</v>
      </c>
      <c r="H19" s="106">
        <f>IFERROR(E19/D19,0)</f>
        <v>1</v>
      </c>
      <c r="I19" s="106">
        <f>IFERROR(F19/E19,0)</f>
        <v>1</v>
      </c>
      <c r="J19" s="106">
        <f>IFERROR(F19/B19,0)</f>
        <v>1</v>
      </c>
      <c r="K19" s="15"/>
      <c r="L19" s="7"/>
    </row>
    <row r="20" spans="1:12" ht="20.25" customHeight="1" x14ac:dyDescent="0.25">
      <c r="A20" s="311" t="s">
        <v>297</v>
      </c>
      <c r="B20" s="312">
        <v>2</v>
      </c>
      <c r="C20" s="312">
        <v>2</v>
      </c>
      <c r="D20" s="312">
        <v>2</v>
      </c>
      <c r="E20" s="312">
        <v>2</v>
      </c>
      <c r="F20" s="312">
        <v>2</v>
      </c>
      <c r="G20" s="107">
        <f t="shared" ref="G20:G26" si="8">IFERROR(C20/B20,0)</f>
        <v>1</v>
      </c>
      <c r="H20" s="107">
        <f t="shared" ref="H20:H26" si="9">IFERROR(E20/D20,0)</f>
        <v>1</v>
      </c>
      <c r="I20" s="107">
        <f t="shared" ref="I20:I26" si="10">IFERROR(F20/E20,0)</f>
        <v>1</v>
      </c>
      <c r="J20" s="107">
        <f t="shared" ref="J20:J26" si="11">IFERROR(F20/B20,0)</f>
        <v>1</v>
      </c>
      <c r="K20" s="15"/>
      <c r="L20" s="7"/>
    </row>
    <row r="21" spans="1:12" x14ac:dyDescent="0.25">
      <c r="A21" s="311" t="s">
        <v>299</v>
      </c>
      <c r="B21" s="312">
        <v>2</v>
      </c>
      <c r="C21" s="312">
        <v>3</v>
      </c>
      <c r="D21" s="312">
        <v>3</v>
      </c>
      <c r="E21" s="312">
        <v>3</v>
      </c>
      <c r="F21" s="312">
        <v>3</v>
      </c>
      <c r="G21" s="107">
        <f t="shared" si="8"/>
        <v>1.5</v>
      </c>
      <c r="H21" s="107">
        <f t="shared" si="9"/>
        <v>1</v>
      </c>
      <c r="I21" s="107">
        <f t="shared" si="10"/>
        <v>1</v>
      </c>
      <c r="J21" s="107">
        <f t="shared" si="11"/>
        <v>1.5</v>
      </c>
      <c r="K21" s="15"/>
      <c r="L21" s="7"/>
    </row>
    <row r="22" spans="1:12" x14ac:dyDescent="0.25">
      <c r="A22" s="311" t="s">
        <v>302</v>
      </c>
      <c r="B22" s="312">
        <v>1</v>
      </c>
      <c r="C22" s="312">
        <v>1</v>
      </c>
      <c r="D22" s="312">
        <v>1</v>
      </c>
      <c r="E22" s="312">
        <v>1</v>
      </c>
      <c r="F22" s="312">
        <v>1</v>
      </c>
      <c r="G22" s="107">
        <f t="shared" si="8"/>
        <v>1</v>
      </c>
      <c r="H22" s="107">
        <f t="shared" si="9"/>
        <v>1</v>
      </c>
      <c r="I22" s="107">
        <f t="shared" si="10"/>
        <v>1</v>
      </c>
      <c r="J22" s="107">
        <f t="shared" si="11"/>
        <v>1</v>
      </c>
      <c r="K22" s="11"/>
    </row>
    <row r="23" spans="1:12" ht="19.5" customHeight="1" x14ac:dyDescent="0.25">
      <c r="A23" s="311" t="s">
        <v>304</v>
      </c>
      <c r="B23" s="312">
        <v>1</v>
      </c>
      <c r="C23" s="312">
        <v>2</v>
      </c>
      <c r="D23" s="312">
        <v>2</v>
      </c>
      <c r="E23" s="312">
        <v>2</v>
      </c>
      <c r="F23" s="312">
        <v>2</v>
      </c>
      <c r="G23" s="107">
        <f t="shared" si="8"/>
        <v>2</v>
      </c>
      <c r="H23" s="107">
        <f t="shared" si="9"/>
        <v>1</v>
      </c>
      <c r="I23" s="107">
        <f t="shared" si="10"/>
        <v>1</v>
      </c>
      <c r="J23" s="107">
        <f t="shared" si="11"/>
        <v>2</v>
      </c>
      <c r="K23" s="11"/>
    </row>
    <row r="24" spans="1:12" ht="20.25" customHeight="1" x14ac:dyDescent="0.25">
      <c r="A24" s="311" t="s">
        <v>305</v>
      </c>
      <c r="B24" s="312">
        <v>1</v>
      </c>
      <c r="C24" s="312">
        <v>1</v>
      </c>
      <c r="D24" s="312">
        <v>1</v>
      </c>
      <c r="E24" s="312">
        <v>1</v>
      </c>
      <c r="F24" s="312">
        <v>1</v>
      </c>
      <c r="G24" s="107">
        <f t="shared" si="8"/>
        <v>1</v>
      </c>
      <c r="H24" s="107">
        <f t="shared" si="9"/>
        <v>1</v>
      </c>
      <c r="I24" s="107">
        <f t="shared" si="10"/>
        <v>1</v>
      </c>
      <c r="J24" s="107">
        <f t="shared" si="11"/>
        <v>1</v>
      </c>
      <c r="K24" s="11"/>
    </row>
    <row r="25" spans="1:12" ht="19.5" customHeight="1" x14ac:dyDescent="0.25">
      <c r="A25" s="311" t="s">
        <v>310</v>
      </c>
      <c r="B25" s="312">
        <v>10</v>
      </c>
      <c r="C25" s="312">
        <v>13</v>
      </c>
      <c r="D25" s="312">
        <v>13</v>
      </c>
      <c r="E25" s="312">
        <v>12</v>
      </c>
      <c r="F25" s="312">
        <v>10</v>
      </c>
      <c r="G25" s="107">
        <f t="shared" si="8"/>
        <v>1.3</v>
      </c>
      <c r="H25" s="107">
        <f t="shared" si="9"/>
        <v>0.92307692307692313</v>
      </c>
      <c r="I25" s="107">
        <f t="shared" si="10"/>
        <v>0.83333333333333337</v>
      </c>
      <c r="J25" s="107">
        <f t="shared" si="11"/>
        <v>1</v>
      </c>
      <c r="K25" s="11"/>
    </row>
    <row r="26" spans="1:12" ht="18.75" customHeight="1" x14ac:dyDescent="0.25">
      <c r="A26" s="311" t="s">
        <v>311</v>
      </c>
      <c r="B26" s="312">
        <v>1</v>
      </c>
      <c r="C26" s="312">
        <v>1</v>
      </c>
      <c r="D26" s="312">
        <v>0</v>
      </c>
      <c r="E26" s="312">
        <v>0</v>
      </c>
      <c r="F26" s="312">
        <v>0</v>
      </c>
      <c r="G26" s="107">
        <f t="shared" si="8"/>
        <v>1</v>
      </c>
      <c r="H26" s="107">
        <f t="shared" si="9"/>
        <v>0</v>
      </c>
      <c r="I26" s="107">
        <f t="shared" si="10"/>
        <v>0</v>
      </c>
      <c r="J26" s="107">
        <f t="shared" si="11"/>
        <v>0</v>
      </c>
      <c r="K26" s="11"/>
    </row>
    <row r="27" spans="1:12" x14ac:dyDescent="0.25">
      <c r="A27" s="104" t="s">
        <v>32</v>
      </c>
      <c r="B27" s="43">
        <f>SUM(B19:B26)</f>
        <v>20</v>
      </c>
      <c r="C27" s="43">
        <f>SUM(C19:C26)</f>
        <v>25</v>
      </c>
      <c r="D27" s="43">
        <f>SUM(D19:D26)</f>
        <v>24</v>
      </c>
      <c r="E27" s="43">
        <f>SUM(E19:E26)</f>
        <v>23</v>
      </c>
      <c r="F27" s="43">
        <f>SUM(F19:F26)</f>
        <v>21</v>
      </c>
      <c r="G27" s="107">
        <f t="shared" ref="G27" si="12">IFERROR(C27/B27,0)</f>
        <v>1.25</v>
      </c>
      <c r="H27" s="107">
        <f t="shared" ref="H27" si="13">IFERROR(E27/D27,0)</f>
        <v>0.95833333333333337</v>
      </c>
      <c r="I27" s="107">
        <f t="shared" ref="I27" si="14">IFERROR(F27/E27,0)</f>
        <v>0.91304347826086951</v>
      </c>
      <c r="J27" s="107">
        <f t="shared" ref="J27" si="15">IFERROR(F27/B27,0)</f>
        <v>1.05</v>
      </c>
      <c r="K27" s="11"/>
    </row>
    <row r="28" spans="1:12" ht="16.5" thickBot="1" x14ac:dyDescent="0.3">
      <c r="A28" s="486" t="s">
        <v>62</v>
      </c>
      <c r="B28" s="487"/>
      <c r="C28" s="487"/>
      <c r="D28" s="487"/>
      <c r="E28" s="488"/>
      <c r="K28" s="11"/>
    </row>
    <row r="29" spans="1:12" ht="65.25" customHeight="1" thickBot="1" x14ac:dyDescent="0.3">
      <c r="A29" s="75" t="s">
        <v>47</v>
      </c>
      <c r="B29" s="76" t="s">
        <v>49</v>
      </c>
      <c r="C29" s="77" t="s">
        <v>50</v>
      </c>
      <c r="D29" s="77" t="s">
        <v>51</v>
      </c>
      <c r="E29" s="77" t="s">
        <v>52</v>
      </c>
      <c r="F29" s="78" t="s">
        <v>58</v>
      </c>
      <c r="G29" s="78" t="s">
        <v>59</v>
      </c>
      <c r="H29" s="78" t="s">
        <v>60</v>
      </c>
      <c r="I29" s="79" t="s">
        <v>61</v>
      </c>
      <c r="K29" s="11"/>
    </row>
    <row r="30" spans="1:12" x14ac:dyDescent="0.25">
      <c r="A30" s="311" t="s">
        <v>296</v>
      </c>
      <c r="B30" s="312">
        <v>2</v>
      </c>
      <c r="C30" s="312">
        <v>2</v>
      </c>
      <c r="D30" s="312">
        <v>1</v>
      </c>
      <c r="E30" s="312">
        <v>1</v>
      </c>
      <c r="F30" s="108">
        <f t="shared" ref="F30:I37" si="16">+IFERROR(B30/(C4+C19),0)*100</f>
        <v>40</v>
      </c>
      <c r="G30" s="108">
        <f t="shared" si="16"/>
        <v>40</v>
      </c>
      <c r="H30" s="108">
        <f t="shared" si="16"/>
        <v>25</v>
      </c>
      <c r="I30" s="108">
        <f t="shared" si="16"/>
        <v>25</v>
      </c>
      <c r="K30" s="11"/>
    </row>
    <row r="31" spans="1:12" x14ac:dyDescent="0.25">
      <c r="A31" s="311" t="s">
        <v>297</v>
      </c>
      <c r="B31" s="312">
        <v>1</v>
      </c>
      <c r="C31" s="312">
        <v>1</v>
      </c>
      <c r="D31" s="312">
        <v>1</v>
      </c>
      <c r="E31" s="312">
        <v>1</v>
      </c>
      <c r="F31" s="109">
        <f t="shared" si="16"/>
        <v>12.5</v>
      </c>
      <c r="G31" s="109">
        <f t="shared" si="16"/>
        <v>14.285714285714285</v>
      </c>
      <c r="H31" s="109">
        <f t="shared" si="16"/>
        <v>14.285714285714285</v>
      </c>
      <c r="I31" s="109">
        <f t="shared" si="16"/>
        <v>16.666666666666664</v>
      </c>
      <c r="K31" s="11"/>
    </row>
    <row r="32" spans="1:12" x14ac:dyDescent="0.25">
      <c r="A32" s="311" t="s">
        <v>299</v>
      </c>
      <c r="B32" s="312">
        <v>10</v>
      </c>
      <c r="C32" s="312">
        <v>9</v>
      </c>
      <c r="D32" s="312">
        <v>6</v>
      </c>
      <c r="E32" s="312">
        <v>6</v>
      </c>
      <c r="F32" s="109">
        <f t="shared" si="16"/>
        <v>62.5</v>
      </c>
      <c r="G32" s="109">
        <f t="shared" si="16"/>
        <v>60</v>
      </c>
      <c r="H32" s="109">
        <f t="shared" si="16"/>
        <v>66.666666666666657</v>
      </c>
      <c r="I32" s="109">
        <f t="shared" si="16"/>
        <v>60</v>
      </c>
      <c r="K32" s="11"/>
    </row>
    <row r="33" spans="1:11" x14ac:dyDescent="0.25">
      <c r="A33" s="311" t="s">
        <v>300</v>
      </c>
      <c r="B33" s="312">
        <v>2</v>
      </c>
      <c r="C33" s="312">
        <v>2</v>
      </c>
      <c r="D33" s="312">
        <v>2</v>
      </c>
      <c r="E33" s="312">
        <v>2</v>
      </c>
      <c r="F33" s="109">
        <f t="shared" si="16"/>
        <v>25</v>
      </c>
      <c r="G33" s="109">
        <f t="shared" si="16"/>
        <v>25</v>
      </c>
      <c r="H33" s="109">
        <f t="shared" si="16"/>
        <v>40</v>
      </c>
      <c r="I33" s="109">
        <f t="shared" si="16"/>
        <v>40</v>
      </c>
      <c r="K33" s="11"/>
    </row>
    <row r="34" spans="1:11" x14ac:dyDescent="0.25">
      <c r="A34" s="311" t="s">
        <v>303</v>
      </c>
      <c r="B34" s="312">
        <v>4</v>
      </c>
      <c r="C34" s="312">
        <v>3</v>
      </c>
      <c r="D34" s="312">
        <v>2</v>
      </c>
      <c r="E34" s="312">
        <v>2</v>
      </c>
      <c r="F34" s="109">
        <f t="shared" si="16"/>
        <v>66.666666666666657</v>
      </c>
      <c r="G34" s="109">
        <f t="shared" si="16"/>
        <v>50</v>
      </c>
      <c r="H34" s="109">
        <f t="shared" si="16"/>
        <v>33.333333333333329</v>
      </c>
      <c r="I34" s="109">
        <f t="shared" si="16"/>
        <v>33.333333333333329</v>
      </c>
      <c r="K34" s="11"/>
    </row>
    <row r="35" spans="1:11" x14ac:dyDescent="0.25">
      <c r="A35" s="311" t="s">
        <v>305</v>
      </c>
      <c r="B35" s="312">
        <v>4</v>
      </c>
      <c r="C35" s="312">
        <v>4</v>
      </c>
      <c r="D35" s="312">
        <v>3</v>
      </c>
      <c r="E35" s="312">
        <v>2</v>
      </c>
      <c r="F35" s="109">
        <f t="shared" si="16"/>
        <v>57.142857142857139</v>
      </c>
      <c r="G35" s="109">
        <f t="shared" si="16"/>
        <v>80</v>
      </c>
      <c r="H35" s="109">
        <f t="shared" si="16"/>
        <v>100</v>
      </c>
      <c r="I35" s="109">
        <f t="shared" si="16"/>
        <v>66.666666666666657</v>
      </c>
      <c r="K35" s="11"/>
    </row>
    <row r="36" spans="1:11" x14ac:dyDescent="0.25">
      <c r="A36" s="311" t="s">
        <v>308</v>
      </c>
      <c r="B36" s="312">
        <v>1</v>
      </c>
      <c r="C36" s="312">
        <v>1</v>
      </c>
      <c r="D36" s="312">
        <v>1</v>
      </c>
      <c r="E36" s="312">
        <v>1</v>
      </c>
      <c r="F36" s="109">
        <f t="shared" si="16"/>
        <v>5.5555555555555554</v>
      </c>
      <c r="G36" s="109">
        <f t="shared" si="16"/>
        <v>5.8823529411764701</v>
      </c>
      <c r="H36" s="109">
        <f t="shared" si="16"/>
        <v>6.666666666666667</v>
      </c>
      <c r="I36" s="109">
        <f t="shared" si="16"/>
        <v>8.3333333333333321</v>
      </c>
      <c r="K36" s="11"/>
    </row>
    <row r="37" spans="1:11" x14ac:dyDescent="0.25">
      <c r="A37" s="311" t="s">
        <v>309</v>
      </c>
      <c r="B37" s="312">
        <v>1</v>
      </c>
      <c r="C37" s="312">
        <v>1</v>
      </c>
      <c r="D37" s="312">
        <v>1</v>
      </c>
      <c r="E37" s="312">
        <v>1</v>
      </c>
      <c r="F37" s="109">
        <f t="shared" si="16"/>
        <v>50</v>
      </c>
      <c r="G37" s="109">
        <f t="shared" si="16"/>
        <v>100</v>
      </c>
      <c r="H37" s="109">
        <f t="shared" si="16"/>
        <v>100</v>
      </c>
      <c r="I37" s="109">
        <f t="shared" si="16"/>
        <v>100</v>
      </c>
      <c r="K37" s="11"/>
    </row>
    <row r="38" spans="1:11" x14ac:dyDescent="0.25">
      <c r="A38" s="311" t="s">
        <v>310</v>
      </c>
      <c r="B38" s="312">
        <v>11</v>
      </c>
      <c r="C38" s="312">
        <v>11</v>
      </c>
      <c r="D38" s="312">
        <v>9</v>
      </c>
      <c r="E38" s="312">
        <v>9</v>
      </c>
      <c r="F38" s="109">
        <f>+IFERROR(B38/(C12+#REF!),0)*100</f>
        <v>0</v>
      </c>
      <c r="G38" s="109">
        <f>+IFERROR(C38/(D12+#REF!),0)*100</f>
        <v>0</v>
      </c>
      <c r="H38" s="109">
        <f>+IFERROR(D38/(E12+#REF!),0)*100</f>
        <v>0</v>
      </c>
      <c r="I38" s="109">
        <f>+IFERROR(E38/(F12+#REF!),0)*100</f>
        <v>0</v>
      </c>
      <c r="K38" s="11"/>
    </row>
    <row r="39" spans="1:11" x14ac:dyDescent="0.25">
      <c r="A39" s="311" t="s">
        <v>313</v>
      </c>
      <c r="B39" s="312">
        <v>1</v>
      </c>
      <c r="C39" s="312">
        <v>1</v>
      </c>
      <c r="D39" s="312">
        <v>1</v>
      </c>
      <c r="E39" s="312">
        <v>1</v>
      </c>
      <c r="F39" s="109">
        <f>+IFERROR(B39/(C13+#REF!),0)*100</f>
        <v>0</v>
      </c>
      <c r="G39" s="109">
        <f>+IFERROR(C39/(D13+#REF!),0)*100</f>
        <v>0</v>
      </c>
      <c r="H39" s="109">
        <f>+IFERROR(D39/(E13+#REF!),0)*100</f>
        <v>0</v>
      </c>
      <c r="I39" s="109">
        <f>+IFERROR(E39/(F13+#REF!),0)*100</f>
        <v>0</v>
      </c>
      <c r="K39" s="11"/>
    </row>
    <row r="40" spans="1:11" x14ac:dyDescent="0.25">
      <c r="A40" s="104" t="s">
        <v>32</v>
      </c>
      <c r="B40" s="43">
        <f>SUM(B30:B39)</f>
        <v>37</v>
      </c>
      <c r="C40" s="43">
        <f>SUM(C30:C39)</f>
        <v>35</v>
      </c>
      <c r="D40" s="43">
        <f>SUM(D30:D39)</f>
        <v>27</v>
      </c>
      <c r="E40" s="43">
        <f>SUM(E30:E39)</f>
        <v>26</v>
      </c>
      <c r="F40" s="109">
        <f>+IFERROR(B40/(C16+C27),0)*100</f>
        <v>40.217391304347828</v>
      </c>
      <c r="G40" s="109">
        <f>+IFERROR(C40/(D16+D27),0)*100</f>
        <v>41.666666666666671</v>
      </c>
      <c r="H40" s="109">
        <f>+IFERROR(D40/(E16+E27),0)*100</f>
        <v>43.548387096774192</v>
      </c>
      <c r="I40" s="109">
        <f>+IFERROR(E40/(F16+F27),0)*100</f>
        <v>44.067796610169488</v>
      </c>
      <c r="K40" s="11"/>
    </row>
    <row r="41" spans="1:11" x14ac:dyDescent="0.25">
      <c r="A41" s="7"/>
      <c r="B41" s="7"/>
      <c r="C41" s="7"/>
      <c r="E41" s="7"/>
      <c r="I41" s="30"/>
      <c r="K41" s="11"/>
    </row>
    <row r="42" spans="1:11" ht="17.25" customHeight="1" thickBot="1" x14ac:dyDescent="0.3">
      <c r="A42" s="489" t="s">
        <v>63</v>
      </c>
      <c r="B42" s="489"/>
      <c r="C42" s="489"/>
      <c r="D42" s="489"/>
      <c r="E42" s="489"/>
      <c r="F42" s="7"/>
      <c r="G42" s="7"/>
      <c r="H42" s="7"/>
      <c r="I42" s="7"/>
      <c r="K42" s="11"/>
    </row>
    <row r="43" spans="1:11" ht="63.75" thickBot="1" x14ac:dyDescent="0.3">
      <c r="A43" s="75" t="s">
        <v>47</v>
      </c>
      <c r="B43" s="76" t="s">
        <v>49</v>
      </c>
      <c r="C43" s="77" t="s">
        <v>50</v>
      </c>
      <c r="D43" s="77" t="s">
        <v>51</v>
      </c>
      <c r="E43" s="77" t="s">
        <v>52</v>
      </c>
      <c r="F43" s="78" t="s">
        <v>58</v>
      </c>
      <c r="G43" s="78" t="s">
        <v>59</v>
      </c>
      <c r="H43" s="78" t="s">
        <v>60</v>
      </c>
      <c r="I43" s="79" t="s">
        <v>61</v>
      </c>
      <c r="K43" s="11"/>
    </row>
    <row r="44" spans="1:11" x14ac:dyDescent="0.25">
      <c r="A44" s="311" t="s">
        <v>297</v>
      </c>
      <c r="B44" s="312">
        <v>2</v>
      </c>
      <c r="C44" s="312">
        <v>2</v>
      </c>
      <c r="D44" s="312">
        <v>2</v>
      </c>
      <c r="E44" s="312">
        <v>1</v>
      </c>
      <c r="F44" s="108">
        <f t="shared" ref="F44:I46" si="17">+IFERROR(B44/(C4+C19),0)*100</f>
        <v>40</v>
      </c>
      <c r="G44" s="108">
        <f t="shared" si="17"/>
        <v>40</v>
      </c>
      <c r="H44" s="108">
        <f t="shared" si="17"/>
        <v>50</v>
      </c>
      <c r="I44" s="108">
        <f t="shared" si="17"/>
        <v>25</v>
      </c>
      <c r="K44" s="11"/>
    </row>
    <row r="45" spans="1:11" x14ac:dyDescent="0.25">
      <c r="A45" s="311" t="s">
        <v>300</v>
      </c>
      <c r="B45" s="312">
        <v>2</v>
      </c>
      <c r="C45" s="312">
        <v>2</v>
      </c>
      <c r="D45" s="312">
        <v>0</v>
      </c>
      <c r="E45" s="312">
        <v>0</v>
      </c>
      <c r="F45" s="109">
        <f t="shared" si="17"/>
        <v>25</v>
      </c>
      <c r="G45" s="109">
        <f t="shared" si="17"/>
        <v>28.571428571428569</v>
      </c>
      <c r="H45" s="109">
        <f t="shared" si="17"/>
        <v>0</v>
      </c>
      <c r="I45" s="109">
        <f t="shared" si="17"/>
        <v>0</v>
      </c>
      <c r="K45" s="11"/>
    </row>
    <row r="46" spans="1:11" x14ac:dyDescent="0.25">
      <c r="A46" s="311" t="s">
        <v>310</v>
      </c>
      <c r="B46" s="312">
        <v>4</v>
      </c>
      <c r="C46" s="312">
        <v>3</v>
      </c>
      <c r="D46" s="312">
        <v>2</v>
      </c>
      <c r="E46" s="312">
        <v>2</v>
      </c>
      <c r="F46" s="109">
        <f t="shared" si="17"/>
        <v>25</v>
      </c>
      <c r="G46" s="109">
        <f t="shared" si="17"/>
        <v>20</v>
      </c>
      <c r="H46" s="109">
        <f t="shared" si="17"/>
        <v>22.222222222222221</v>
      </c>
      <c r="I46" s="109">
        <f t="shared" si="17"/>
        <v>20</v>
      </c>
      <c r="K46" s="11"/>
    </row>
    <row r="47" spans="1:11" x14ac:dyDescent="0.25">
      <c r="A47" s="104" t="s">
        <v>32</v>
      </c>
      <c r="B47" s="43">
        <f>SUM(B44:B46)</f>
        <v>8</v>
      </c>
      <c r="C47" s="43">
        <f>SUM(C44:C46)</f>
        <v>7</v>
      </c>
      <c r="D47" s="43">
        <f>SUM(D44:D46)</f>
        <v>4</v>
      </c>
      <c r="E47" s="43">
        <f>SUM(E44:E46)</f>
        <v>3</v>
      </c>
      <c r="F47" s="109">
        <f>+IFERROR(B47/(C16+C27),0)*100</f>
        <v>8.695652173913043</v>
      </c>
      <c r="G47" s="109">
        <f>+IFERROR(C47/(D16+D27),0)*100</f>
        <v>8.3333333333333321</v>
      </c>
      <c r="H47" s="109">
        <f>+IFERROR(D47/(E16+E27),0)*100</f>
        <v>6.4516129032258061</v>
      </c>
      <c r="I47" s="109">
        <f>+IFERROR(E47/(F16+F27),0)*100</f>
        <v>5.0847457627118651</v>
      </c>
      <c r="K47" s="11"/>
    </row>
    <row r="48" spans="1:11" x14ac:dyDescent="0.25">
      <c r="A48" s="11"/>
      <c r="B48" s="11"/>
      <c r="C48" s="11"/>
      <c r="D48" s="11"/>
      <c r="F48" s="11"/>
      <c r="G48" s="11"/>
      <c r="H48" s="11"/>
      <c r="I48" s="11"/>
      <c r="J48" s="11"/>
      <c r="K48" s="11"/>
    </row>
    <row r="49" spans="1:1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</sheetData>
  <mergeCells count="5">
    <mergeCell ref="A17:J17"/>
    <mergeCell ref="A28:E28"/>
    <mergeCell ref="A2:J2"/>
    <mergeCell ref="A42:E42"/>
    <mergeCell ref="A1:J1"/>
  </mergeCells>
  <phoneticPr fontId="2" type="noConversion"/>
  <pageMargins left="0.75" right="0.75" top="1" bottom="1" header="0.4921259845" footer="0.4921259845"/>
  <pageSetup paperSize="9" fitToHeight="0" orientation="landscape" r:id="rId1"/>
  <headerFooter alignWithMargins="0"/>
  <rowBreaks count="1" manualBreakCount="1">
    <brk id="16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"/>
  <sheetViews>
    <sheetView view="pageBreakPreview" zoomScaleNormal="100" zoomScaleSheetLayoutView="100" workbookViewId="0">
      <selection activeCell="J18" sqref="J18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thickBot="1" x14ac:dyDescent="0.35">
      <c r="A1" s="485" t="s">
        <v>269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</row>
    <row r="2" spans="1:11" ht="15.75" customHeight="1" x14ac:dyDescent="0.25">
      <c r="A2" s="493" t="s">
        <v>64</v>
      </c>
      <c r="B2" s="491" t="s">
        <v>65</v>
      </c>
      <c r="C2" s="492"/>
      <c r="D2" s="39"/>
      <c r="E2" s="82"/>
      <c r="F2" s="82"/>
      <c r="G2" s="498" t="s">
        <v>192</v>
      </c>
      <c r="H2" s="491" t="s">
        <v>66</v>
      </c>
      <c r="I2" s="497"/>
      <c r="J2" s="498" t="s">
        <v>67</v>
      </c>
      <c r="K2" s="501" t="s">
        <v>68</v>
      </c>
    </row>
    <row r="3" spans="1:11" ht="15.75" customHeight="1" x14ac:dyDescent="0.25">
      <c r="A3" s="494"/>
      <c r="B3" s="46"/>
      <c r="C3" s="47"/>
      <c r="D3" s="31" t="s">
        <v>69</v>
      </c>
      <c r="E3" s="31"/>
      <c r="F3" s="31"/>
      <c r="G3" s="500"/>
      <c r="H3" s="46"/>
      <c r="I3" s="49"/>
      <c r="J3" s="499"/>
      <c r="K3" s="502"/>
    </row>
    <row r="4" spans="1:11" s="4" customFormat="1" ht="166.5" customHeight="1" x14ac:dyDescent="0.25">
      <c r="A4" s="495"/>
      <c r="B4" s="116" t="s">
        <v>70</v>
      </c>
      <c r="C4" s="240" t="s">
        <v>270</v>
      </c>
      <c r="D4" s="116" t="s">
        <v>71</v>
      </c>
      <c r="E4" s="116" t="s">
        <v>72</v>
      </c>
      <c r="F4" s="244" t="s">
        <v>73</v>
      </c>
      <c r="G4" s="504"/>
      <c r="H4" s="116" t="s">
        <v>74</v>
      </c>
      <c r="I4" s="116" t="s">
        <v>75</v>
      </c>
      <c r="J4" s="500"/>
      <c r="K4" s="503"/>
    </row>
    <row r="5" spans="1:11" x14ac:dyDescent="0.25">
      <c r="A5" s="245" t="s">
        <v>30</v>
      </c>
      <c r="B5" s="45">
        <v>1</v>
      </c>
      <c r="C5" s="2">
        <v>431</v>
      </c>
      <c r="D5" s="2">
        <v>0</v>
      </c>
      <c r="E5" s="2">
        <v>193</v>
      </c>
      <c r="F5" s="2">
        <v>0</v>
      </c>
      <c r="G5" s="2">
        <v>56</v>
      </c>
      <c r="H5" s="2">
        <v>16</v>
      </c>
      <c r="I5" s="2">
        <v>15</v>
      </c>
      <c r="J5" s="2">
        <v>11</v>
      </c>
      <c r="K5" s="145">
        <v>13</v>
      </c>
    </row>
    <row r="6" spans="1:11" x14ac:dyDescent="0.25">
      <c r="A6" s="246"/>
      <c r="B6" s="45">
        <v>2</v>
      </c>
      <c r="C6" s="2">
        <v>102</v>
      </c>
      <c r="D6" s="2">
        <v>0</v>
      </c>
      <c r="E6" s="313">
        <v>86</v>
      </c>
      <c r="F6" s="2">
        <v>0</v>
      </c>
      <c r="G6" s="2">
        <v>4</v>
      </c>
      <c r="H6" s="2">
        <v>7</v>
      </c>
      <c r="I6" s="2">
        <v>5</v>
      </c>
      <c r="J6" s="2">
        <v>3</v>
      </c>
      <c r="K6" s="145">
        <v>7</v>
      </c>
    </row>
    <row r="7" spans="1:11" x14ac:dyDescent="0.25">
      <c r="A7" s="246"/>
      <c r="B7" s="45">
        <v>3</v>
      </c>
      <c r="C7" s="2">
        <v>7</v>
      </c>
      <c r="D7" s="2">
        <v>0</v>
      </c>
      <c r="E7" s="313">
        <v>5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145">
        <v>0</v>
      </c>
    </row>
    <row r="8" spans="1:11" x14ac:dyDescent="0.25">
      <c r="A8" s="247" t="s">
        <v>76</v>
      </c>
      <c r="B8" s="104"/>
      <c r="C8" s="43">
        <v>540</v>
      </c>
      <c r="D8" s="43">
        <v>0</v>
      </c>
      <c r="E8" s="43">
        <v>284</v>
      </c>
      <c r="F8" s="43">
        <f t="shared" ref="F8:K8" si="0">+SUM(F5:F7)</f>
        <v>0</v>
      </c>
      <c r="G8" s="43">
        <f t="shared" si="0"/>
        <v>60</v>
      </c>
      <c r="H8" s="43">
        <f t="shared" si="0"/>
        <v>24</v>
      </c>
      <c r="I8" s="43">
        <f t="shared" si="0"/>
        <v>20</v>
      </c>
      <c r="J8" s="43">
        <f t="shared" si="0"/>
        <v>14</v>
      </c>
      <c r="K8" s="184">
        <f t="shared" si="0"/>
        <v>20</v>
      </c>
    </row>
    <row r="9" spans="1:11" x14ac:dyDescent="0.25">
      <c r="A9" s="246" t="s">
        <v>31</v>
      </c>
      <c r="B9" s="45">
        <v>1</v>
      </c>
      <c r="C9" s="2">
        <v>1044</v>
      </c>
      <c r="D9" s="2">
        <v>1044</v>
      </c>
      <c r="E9" s="2">
        <v>55</v>
      </c>
      <c r="F9" s="2">
        <v>0</v>
      </c>
      <c r="G9" s="2">
        <v>18</v>
      </c>
      <c r="H9" s="2">
        <v>78</v>
      </c>
      <c r="I9" s="2">
        <v>17</v>
      </c>
      <c r="J9" s="2">
        <v>5</v>
      </c>
      <c r="K9" s="145">
        <v>15</v>
      </c>
    </row>
    <row r="10" spans="1:11" x14ac:dyDescent="0.25">
      <c r="A10" s="246"/>
      <c r="B10" s="45">
        <v>2</v>
      </c>
      <c r="C10" s="313">
        <v>496</v>
      </c>
      <c r="D10" s="313">
        <v>496</v>
      </c>
      <c r="E10" s="2">
        <v>37</v>
      </c>
      <c r="F10" s="2">
        <v>0</v>
      </c>
      <c r="G10" s="2">
        <v>4</v>
      </c>
      <c r="H10" s="2">
        <v>26</v>
      </c>
      <c r="I10" s="2">
        <v>6</v>
      </c>
      <c r="J10" s="2">
        <v>5</v>
      </c>
      <c r="K10" s="145">
        <v>5</v>
      </c>
    </row>
    <row r="11" spans="1:11" x14ac:dyDescent="0.25">
      <c r="A11" s="246"/>
      <c r="B11" s="45">
        <v>3</v>
      </c>
      <c r="C11" s="313">
        <v>59</v>
      </c>
      <c r="D11" s="313">
        <v>59</v>
      </c>
      <c r="E11" s="2">
        <v>9</v>
      </c>
      <c r="F11" s="2">
        <v>0</v>
      </c>
      <c r="G11" s="2">
        <v>6</v>
      </c>
      <c r="H11" s="2">
        <v>8</v>
      </c>
      <c r="I11" s="2">
        <v>1</v>
      </c>
      <c r="J11" s="2">
        <v>1</v>
      </c>
      <c r="K11" s="145">
        <v>1</v>
      </c>
    </row>
    <row r="12" spans="1:11" x14ac:dyDescent="0.25">
      <c r="A12" s="248" t="s">
        <v>77</v>
      </c>
      <c r="B12" s="110"/>
      <c r="C12" s="111">
        <f t="shared" ref="C12:K12" si="1">+SUM(C9:C11)</f>
        <v>1599</v>
      </c>
      <c r="D12" s="111">
        <f t="shared" si="1"/>
        <v>1599</v>
      </c>
      <c r="E12" s="111">
        <f t="shared" si="1"/>
        <v>101</v>
      </c>
      <c r="F12" s="111">
        <f t="shared" si="1"/>
        <v>0</v>
      </c>
      <c r="G12" s="111">
        <f t="shared" si="1"/>
        <v>28</v>
      </c>
      <c r="H12" s="111">
        <f t="shared" si="1"/>
        <v>112</v>
      </c>
      <c r="I12" s="111">
        <f t="shared" si="1"/>
        <v>24</v>
      </c>
      <c r="J12" s="111">
        <f t="shared" si="1"/>
        <v>11</v>
      </c>
      <c r="K12" s="191">
        <f t="shared" si="1"/>
        <v>21</v>
      </c>
    </row>
    <row r="13" spans="1:11" x14ac:dyDescent="0.25">
      <c r="A13" s="193" t="s">
        <v>78</v>
      </c>
      <c r="B13" s="104">
        <v>1</v>
      </c>
      <c r="C13" s="43">
        <f t="shared" ref="C13:K13" si="2">+C5+C9</f>
        <v>1475</v>
      </c>
      <c r="D13" s="43">
        <f t="shared" si="2"/>
        <v>1044</v>
      </c>
      <c r="E13" s="43">
        <f t="shared" si="2"/>
        <v>248</v>
      </c>
      <c r="F13" s="43">
        <f t="shared" si="2"/>
        <v>0</v>
      </c>
      <c r="G13" s="43">
        <f t="shared" si="2"/>
        <v>74</v>
      </c>
      <c r="H13" s="43">
        <f t="shared" si="2"/>
        <v>94</v>
      </c>
      <c r="I13" s="43">
        <f t="shared" si="2"/>
        <v>32</v>
      </c>
      <c r="J13" s="43">
        <f t="shared" si="2"/>
        <v>16</v>
      </c>
      <c r="K13" s="184">
        <f t="shared" si="2"/>
        <v>28</v>
      </c>
    </row>
    <row r="14" spans="1:11" x14ac:dyDescent="0.25">
      <c r="A14" s="249"/>
      <c r="B14" s="104">
        <v>2</v>
      </c>
      <c r="C14" s="43">
        <f t="shared" ref="C14:K14" si="3">+C6+C10</f>
        <v>598</v>
      </c>
      <c r="D14" s="43">
        <f t="shared" si="3"/>
        <v>496</v>
      </c>
      <c r="E14" s="43">
        <f t="shared" si="3"/>
        <v>123</v>
      </c>
      <c r="F14" s="43">
        <f t="shared" si="3"/>
        <v>0</v>
      </c>
      <c r="G14" s="43">
        <f t="shared" si="3"/>
        <v>8</v>
      </c>
      <c r="H14" s="43">
        <f t="shared" si="3"/>
        <v>33</v>
      </c>
      <c r="I14" s="43">
        <f t="shared" si="3"/>
        <v>11</v>
      </c>
      <c r="J14" s="43">
        <f t="shared" si="3"/>
        <v>8</v>
      </c>
      <c r="K14" s="184">
        <f t="shared" si="3"/>
        <v>12</v>
      </c>
    </row>
    <row r="15" spans="1:11" x14ac:dyDescent="0.25">
      <c r="A15" s="250"/>
      <c r="B15" s="104">
        <v>3</v>
      </c>
      <c r="C15" s="43">
        <f t="shared" ref="C15:K15" si="4">+C7+C11</f>
        <v>66</v>
      </c>
      <c r="D15" s="43">
        <f t="shared" si="4"/>
        <v>59</v>
      </c>
      <c r="E15" s="43">
        <f t="shared" si="4"/>
        <v>14</v>
      </c>
      <c r="F15" s="43">
        <f t="shared" si="4"/>
        <v>0</v>
      </c>
      <c r="G15" s="43">
        <f t="shared" si="4"/>
        <v>6</v>
      </c>
      <c r="H15" s="43">
        <f t="shared" si="4"/>
        <v>9</v>
      </c>
      <c r="I15" s="43">
        <f t="shared" si="4"/>
        <v>1</v>
      </c>
      <c r="J15" s="43">
        <f t="shared" si="4"/>
        <v>1</v>
      </c>
      <c r="K15" s="184">
        <f t="shared" si="4"/>
        <v>1</v>
      </c>
    </row>
    <row r="16" spans="1:11" ht="16.5" thickBot="1" x14ac:dyDescent="0.3">
      <c r="A16" s="251" t="s">
        <v>32</v>
      </c>
      <c r="B16" s="196"/>
      <c r="C16" s="146">
        <f t="shared" ref="C16:K16" si="5">+SUM(C13:C15)</f>
        <v>2139</v>
      </c>
      <c r="D16" s="146">
        <f t="shared" si="5"/>
        <v>1599</v>
      </c>
      <c r="E16" s="146">
        <f t="shared" si="5"/>
        <v>385</v>
      </c>
      <c r="F16" s="146">
        <f t="shared" si="5"/>
        <v>0</v>
      </c>
      <c r="G16" s="146">
        <f t="shared" si="5"/>
        <v>88</v>
      </c>
      <c r="H16" s="146">
        <f t="shared" si="5"/>
        <v>136</v>
      </c>
      <c r="I16" s="146">
        <f t="shared" si="5"/>
        <v>44</v>
      </c>
      <c r="J16" s="146">
        <f t="shared" si="5"/>
        <v>25</v>
      </c>
      <c r="K16" s="147">
        <f t="shared" si="5"/>
        <v>41</v>
      </c>
    </row>
    <row r="17" spans="1:11" x14ac:dyDescent="0.25">
      <c r="A17" s="7"/>
      <c r="B17" s="34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34"/>
      <c r="C18" s="7"/>
      <c r="D18" s="7"/>
      <c r="E18" s="7"/>
      <c r="F18" s="7"/>
      <c r="G18" s="7"/>
      <c r="H18" s="7"/>
      <c r="I18" s="7"/>
    </row>
    <row r="19" spans="1:11" x14ac:dyDescent="0.25">
      <c r="A19" s="7"/>
      <c r="B19" s="34"/>
      <c r="C19" s="7"/>
      <c r="D19" s="7"/>
      <c r="E19" s="7"/>
      <c r="F19" s="7"/>
      <c r="G19" s="7"/>
      <c r="H19" s="7"/>
      <c r="I19" s="7"/>
    </row>
  </sheetData>
  <mergeCells count="7">
    <mergeCell ref="B2:C2"/>
    <mergeCell ref="A2:A4"/>
    <mergeCell ref="A1:K1"/>
    <mergeCell ref="H2:I2"/>
    <mergeCell ref="J2:J4"/>
    <mergeCell ref="K2:K4"/>
    <mergeCell ref="G2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1"/>
  <sheetViews>
    <sheetView workbookViewId="0">
      <selection activeCell="A3" sqref="A3:I3"/>
    </sheetView>
  </sheetViews>
  <sheetFormatPr defaultRowHeight="15.75" x14ac:dyDescent="0.25"/>
  <cols>
    <col min="1" max="1" width="35.625" customWidth="1"/>
    <col min="2" max="3" width="11.125" customWidth="1"/>
    <col min="7" max="9" width="9" customWidth="1"/>
  </cols>
  <sheetData>
    <row r="1" spans="1:10" ht="67.5" customHeight="1" x14ac:dyDescent="0.25">
      <c r="A1" s="490" t="s">
        <v>246</v>
      </c>
      <c r="B1" s="490"/>
      <c r="C1" s="490"/>
      <c r="D1" s="490"/>
      <c r="E1" s="490"/>
      <c r="F1" s="490"/>
      <c r="G1" s="490"/>
      <c r="H1" s="490"/>
      <c r="I1" s="490"/>
      <c r="J1" s="40"/>
    </row>
    <row r="2" spans="1:10" s="7" customFormat="1" ht="16.5" thickBot="1" x14ac:dyDescent="0.3">
      <c r="A2" s="48"/>
      <c r="B2" s="83"/>
      <c r="C2" s="505" t="s">
        <v>79</v>
      </c>
      <c r="D2" s="506"/>
      <c r="E2" s="506"/>
      <c r="F2" s="506"/>
      <c r="G2" s="506"/>
      <c r="H2" s="506"/>
      <c r="I2" s="507"/>
      <c r="J2" s="35"/>
    </row>
    <row r="3" spans="1:10" s="7" customFormat="1" ht="55.5" customHeight="1" thickBot="1" x14ac:dyDescent="0.3">
      <c r="A3" s="314" t="s">
        <v>47</v>
      </c>
      <c r="B3" s="315" t="s">
        <v>80</v>
      </c>
      <c r="C3" s="315" t="s">
        <v>64</v>
      </c>
      <c r="D3" s="316" t="s">
        <v>271</v>
      </c>
      <c r="E3" s="316" t="s">
        <v>221</v>
      </c>
      <c r="F3" s="316" t="s">
        <v>204</v>
      </c>
      <c r="G3" s="316" t="s">
        <v>81</v>
      </c>
      <c r="H3" s="315" t="s">
        <v>82</v>
      </c>
      <c r="I3" s="315" t="s">
        <v>83</v>
      </c>
      <c r="J3" s="36"/>
    </row>
    <row r="4" spans="1:10" s="7" customFormat="1" x14ac:dyDescent="0.25">
      <c r="A4" s="311" t="s">
        <v>315</v>
      </c>
      <c r="B4" s="311" t="s">
        <v>316</v>
      </c>
      <c r="C4" s="311" t="s">
        <v>317</v>
      </c>
      <c r="D4" s="312">
        <v>0</v>
      </c>
      <c r="E4" s="312">
        <v>0</v>
      </c>
      <c r="F4" s="312">
        <v>0</v>
      </c>
      <c r="G4" s="312">
        <v>92.86</v>
      </c>
      <c r="H4" s="312">
        <v>0</v>
      </c>
      <c r="I4" s="312">
        <v>51.22</v>
      </c>
    </row>
    <row r="5" spans="1:10" s="7" customFormat="1" x14ac:dyDescent="0.25">
      <c r="A5" s="311" t="s">
        <v>315</v>
      </c>
      <c r="B5" s="311" t="s">
        <v>316</v>
      </c>
      <c r="C5" s="311" t="s">
        <v>318</v>
      </c>
      <c r="D5" s="312">
        <v>0</v>
      </c>
      <c r="E5" s="312">
        <v>0</v>
      </c>
      <c r="F5" s="312">
        <v>0</v>
      </c>
      <c r="G5" s="312">
        <v>0</v>
      </c>
      <c r="H5" s="312">
        <v>0</v>
      </c>
      <c r="I5" s="312">
        <v>0</v>
      </c>
    </row>
    <row r="6" spans="1:10" s="7" customFormat="1" x14ac:dyDescent="0.25">
      <c r="A6" s="311" t="s">
        <v>296</v>
      </c>
      <c r="B6" s="311" t="s">
        <v>319</v>
      </c>
      <c r="C6" s="311" t="s">
        <v>317</v>
      </c>
      <c r="D6" s="312">
        <v>0</v>
      </c>
      <c r="E6" s="312">
        <v>0</v>
      </c>
      <c r="F6" s="312">
        <v>5.41</v>
      </c>
      <c r="G6" s="312">
        <v>42.86</v>
      </c>
      <c r="H6" s="312">
        <v>33.33</v>
      </c>
      <c r="I6" s="312">
        <v>45.71</v>
      </c>
    </row>
    <row r="7" spans="1:10" s="7" customFormat="1" x14ac:dyDescent="0.25">
      <c r="A7" s="311" t="s">
        <v>296</v>
      </c>
      <c r="B7" s="311" t="s">
        <v>319</v>
      </c>
      <c r="C7" s="311" t="s">
        <v>318</v>
      </c>
      <c r="D7" s="312">
        <v>0</v>
      </c>
      <c r="E7" s="312">
        <v>0</v>
      </c>
      <c r="F7" s="312">
        <v>0</v>
      </c>
      <c r="G7" s="312">
        <v>0</v>
      </c>
      <c r="H7" s="312">
        <v>100</v>
      </c>
      <c r="I7" s="312">
        <v>0</v>
      </c>
      <c r="J7" s="30"/>
    </row>
    <row r="8" spans="1:10" s="7" customFormat="1" x14ac:dyDescent="0.25">
      <c r="A8" s="311" t="s">
        <v>296</v>
      </c>
      <c r="B8" s="311" t="s">
        <v>320</v>
      </c>
      <c r="C8" s="311" t="s">
        <v>317</v>
      </c>
      <c r="D8" s="312">
        <v>0</v>
      </c>
      <c r="E8" s="312">
        <v>0</v>
      </c>
      <c r="F8" s="312">
        <v>90.48</v>
      </c>
      <c r="G8" s="312">
        <v>76.92</v>
      </c>
      <c r="H8" s="312">
        <v>78.260000000000005</v>
      </c>
      <c r="I8" s="312">
        <v>89.47</v>
      </c>
    </row>
    <row r="9" spans="1:10" s="7" customFormat="1" x14ac:dyDescent="0.25">
      <c r="A9" s="311" t="s">
        <v>296</v>
      </c>
      <c r="B9" s="311" t="s">
        <v>320</v>
      </c>
      <c r="C9" s="311" t="s">
        <v>318</v>
      </c>
      <c r="D9" s="312">
        <v>0</v>
      </c>
      <c r="E9" s="312">
        <v>0</v>
      </c>
      <c r="F9" s="312">
        <v>0</v>
      </c>
      <c r="G9" s="312">
        <v>0</v>
      </c>
      <c r="H9" s="312">
        <v>0</v>
      </c>
      <c r="I9" s="312">
        <v>0</v>
      </c>
    </row>
    <row r="10" spans="1:10" s="7" customFormat="1" x14ac:dyDescent="0.25">
      <c r="A10" s="311" t="s">
        <v>296</v>
      </c>
      <c r="B10" s="311" t="s">
        <v>321</v>
      </c>
      <c r="C10" s="311" t="s">
        <v>317</v>
      </c>
      <c r="D10" s="312">
        <v>0</v>
      </c>
      <c r="E10" s="312">
        <v>0</v>
      </c>
      <c r="F10" s="312">
        <v>0</v>
      </c>
      <c r="G10" s="312">
        <v>33.33</v>
      </c>
      <c r="H10" s="312">
        <v>100</v>
      </c>
      <c r="I10" s="312">
        <v>100</v>
      </c>
    </row>
    <row r="11" spans="1:10" s="7" customFormat="1" x14ac:dyDescent="0.25">
      <c r="A11" s="311" t="s">
        <v>296</v>
      </c>
      <c r="B11" s="311" t="s">
        <v>321</v>
      </c>
      <c r="C11" s="311" t="s">
        <v>318</v>
      </c>
      <c r="D11" s="312">
        <v>0</v>
      </c>
      <c r="E11" s="312">
        <v>0</v>
      </c>
      <c r="F11" s="312">
        <v>0</v>
      </c>
      <c r="G11" s="312">
        <v>0</v>
      </c>
      <c r="H11" s="312">
        <v>0</v>
      </c>
      <c r="I11" s="312">
        <v>100</v>
      </c>
    </row>
    <row r="12" spans="1:10" s="7" customFormat="1" x14ac:dyDescent="0.25">
      <c r="A12" s="311" t="s">
        <v>297</v>
      </c>
      <c r="B12" s="311" t="s">
        <v>319</v>
      </c>
      <c r="C12" s="311" t="s">
        <v>317</v>
      </c>
      <c r="D12" s="312">
        <v>0</v>
      </c>
      <c r="E12" s="312">
        <v>0</v>
      </c>
      <c r="F12" s="312">
        <v>0</v>
      </c>
      <c r="G12" s="312">
        <v>54.55</v>
      </c>
      <c r="H12" s="312">
        <v>60</v>
      </c>
      <c r="I12" s="312">
        <v>38.46</v>
      </c>
    </row>
    <row r="13" spans="1:10" s="7" customFormat="1" x14ac:dyDescent="0.25">
      <c r="A13" s="311" t="s">
        <v>297</v>
      </c>
      <c r="B13" s="311" t="s">
        <v>319</v>
      </c>
      <c r="C13" s="311" t="s">
        <v>318</v>
      </c>
      <c r="D13" s="312">
        <v>0</v>
      </c>
      <c r="E13" s="312">
        <v>0</v>
      </c>
      <c r="F13" s="312">
        <v>0</v>
      </c>
      <c r="G13" s="312">
        <v>0</v>
      </c>
      <c r="H13" s="312">
        <v>0</v>
      </c>
      <c r="I13" s="312">
        <v>0</v>
      </c>
    </row>
    <row r="14" spans="1:10" s="7" customFormat="1" x14ac:dyDescent="0.25">
      <c r="A14" s="311" t="s">
        <v>297</v>
      </c>
      <c r="B14" s="311" t="s">
        <v>320</v>
      </c>
      <c r="C14" s="311" t="s">
        <v>317</v>
      </c>
      <c r="D14" s="312">
        <v>0</v>
      </c>
      <c r="E14" s="312">
        <v>0</v>
      </c>
      <c r="F14" s="312">
        <v>66.67</v>
      </c>
      <c r="G14" s="312">
        <v>45.45</v>
      </c>
      <c r="H14" s="312">
        <v>93.33</v>
      </c>
      <c r="I14" s="312">
        <v>60</v>
      </c>
    </row>
    <row r="15" spans="1:10" s="7" customFormat="1" x14ac:dyDescent="0.25">
      <c r="A15" s="311" t="s">
        <v>297</v>
      </c>
      <c r="B15" s="311" t="s">
        <v>320</v>
      </c>
      <c r="C15" s="311" t="s">
        <v>318</v>
      </c>
      <c r="D15" s="312">
        <v>0</v>
      </c>
      <c r="E15" s="312">
        <v>0</v>
      </c>
      <c r="F15" s="312">
        <v>0</v>
      </c>
      <c r="G15" s="312">
        <v>0</v>
      </c>
      <c r="H15" s="312">
        <v>0</v>
      </c>
      <c r="I15" s="312">
        <v>0</v>
      </c>
    </row>
    <row r="16" spans="1:10" s="7" customFormat="1" x14ac:dyDescent="0.25">
      <c r="A16" s="311" t="s">
        <v>297</v>
      </c>
      <c r="B16" s="311" t="s">
        <v>321</v>
      </c>
      <c r="C16" s="311" t="s">
        <v>317</v>
      </c>
      <c r="D16" s="312">
        <v>0</v>
      </c>
      <c r="E16" s="312">
        <v>0</v>
      </c>
      <c r="F16" s="312">
        <v>0</v>
      </c>
      <c r="G16" s="312">
        <v>0</v>
      </c>
      <c r="H16" s="312">
        <v>66.67</v>
      </c>
      <c r="I16" s="312">
        <v>42.86</v>
      </c>
    </row>
    <row r="17" spans="1:9" s="7" customFormat="1" x14ac:dyDescent="0.25">
      <c r="A17" s="311" t="s">
        <v>297</v>
      </c>
      <c r="B17" s="311" t="s">
        <v>321</v>
      </c>
      <c r="C17" s="311" t="s">
        <v>318</v>
      </c>
      <c r="D17" s="312">
        <v>0</v>
      </c>
      <c r="E17" s="312">
        <v>0</v>
      </c>
      <c r="F17" s="312">
        <v>0</v>
      </c>
      <c r="G17" s="312">
        <v>0</v>
      </c>
      <c r="H17" s="312">
        <v>0</v>
      </c>
      <c r="I17" s="312">
        <v>0</v>
      </c>
    </row>
    <row r="18" spans="1:9" x14ac:dyDescent="0.25">
      <c r="A18" s="311" t="s">
        <v>298</v>
      </c>
      <c r="B18" s="311" t="s">
        <v>316</v>
      </c>
      <c r="C18" s="311" t="s">
        <v>317</v>
      </c>
      <c r="D18" s="312">
        <v>0</v>
      </c>
      <c r="E18" s="312">
        <v>0</v>
      </c>
      <c r="F18" s="312">
        <v>0</v>
      </c>
      <c r="G18" s="312">
        <v>57.14</v>
      </c>
      <c r="H18" s="312">
        <v>67.14</v>
      </c>
      <c r="I18" s="312">
        <v>65.28</v>
      </c>
    </row>
    <row r="19" spans="1:9" x14ac:dyDescent="0.25">
      <c r="A19" s="311" t="s">
        <v>298</v>
      </c>
      <c r="B19" s="311" t="s">
        <v>319</v>
      </c>
      <c r="C19" s="311" t="s">
        <v>317</v>
      </c>
      <c r="D19" s="312">
        <v>0</v>
      </c>
      <c r="E19" s="312">
        <v>0</v>
      </c>
      <c r="F19" s="312">
        <v>0</v>
      </c>
      <c r="G19" s="312">
        <v>0</v>
      </c>
      <c r="H19" s="312">
        <v>0</v>
      </c>
      <c r="I19" s="312">
        <v>0</v>
      </c>
    </row>
    <row r="20" spans="1:9" x14ac:dyDescent="0.25">
      <c r="A20" s="311" t="s">
        <v>298</v>
      </c>
      <c r="B20" s="311" t="s">
        <v>320</v>
      </c>
      <c r="C20" s="311" t="s">
        <v>317</v>
      </c>
      <c r="D20" s="312">
        <v>0</v>
      </c>
      <c r="E20" s="312">
        <v>0</v>
      </c>
      <c r="F20" s="312">
        <v>78.790000000000006</v>
      </c>
      <c r="G20" s="312">
        <v>97.62</v>
      </c>
      <c r="H20" s="312">
        <v>95.24</v>
      </c>
      <c r="I20" s="312">
        <v>93.75</v>
      </c>
    </row>
    <row r="21" spans="1:9" x14ac:dyDescent="0.25">
      <c r="A21" s="311" t="s">
        <v>299</v>
      </c>
      <c r="B21" s="311" t="s">
        <v>319</v>
      </c>
      <c r="C21" s="311" t="s">
        <v>317</v>
      </c>
      <c r="D21" s="312">
        <v>0</v>
      </c>
      <c r="E21" s="312">
        <v>0</v>
      </c>
      <c r="F21" s="312">
        <v>1.08</v>
      </c>
      <c r="G21" s="312">
        <v>46.07</v>
      </c>
      <c r="H21" s="312">
        <v>41.62</v>
      </c>
      <c r="I21" s="312">
        <v>53.55</v>
      </c>
    </row>
    <row r="22" spans="1:9" x14ac:dyDescent="0.25">
      <c r="A22" s="311" t="s">
        <v>299</v>
      </c>
      <c r="B22" s="311" t="s">
        <v>319</v>
      </c>
      <c r="C22" s="311" t="s">
        <v>318</v>
      </c>
      <c r="D22" s="312">
        <v>0</v>
      </c>
      <c r="E22" s="312">
        <v>0</v>
      </c>
      <c r="F22" s="312">
        <v>0</v>
      </c>
      <c r="G22" s="312">
        <v>18.18</v>
      </c>
      <c r="H22" s="312">
        <v>48</v>
      </c>
      <c r="I22" s="312">
        <v>20.83</v>
      </c>
    </row>
    <row r="23" spans="1:9" x14ac:dyDescent="0.25">
      <c r="A23" s="311" t="s">
        <v>299</v>
      </c>
      <c r="B23" s="311" t="s">
        <v>320</v>
      </c>
      <c r="C23" s="311" t="s">
        <v>317</v>
      </c>
      <c r="D23" s="312">
        <v>0</v>
      </c>
      <c r="E23" s="312">
        <v>0</v>
      </c>
      <c r="F23" s="312">
        <v>78.349999999999994</v>
      </c>
      <c r="G23" s="312">
        <v>88.5</v>
      </c>
      <c r="H23" s="312">
        <v>91.95</v>
      </c>
      <c r="I23" s="312">
        <v>87.96</v>
      </c>
    </row>
    <row r="24" spans="1:9" x14ac:dyDescent="0.25">
      <c r="A24" s="311" t="s">
        <v>299</v>
      </c>
      <c r="B24" s="311" t="s">
        <v>320</v>
      </c>
      <c r="C24" s="311" t="s">
        <v>318</v>
      </c>
      <c r="D24" s="312">
        <v>0</v>
      </c>
      <c r="E24" s="312">
        <v>0</v>
      </c>
      <c r="F24" s="312">
        <v>0</v>
      </c>
      <c r="G24" s="312">
        <v>63.64</v>
      </c>
      <c r="H24" s="312">
        <v>100</v>
      </c>
      <c r="I24" s="312">
        <v>0</v>
      </c>
    </row>
    <row r="25" spans="1:9" x14ac:dyDescent="0.25">
      <c r="A25" s="311" t="s">
        <v>299</v>
      </c>
      <c r="B25" s="311" t="s">
        <v>321</v>
      </c>
      <c r="C25" s="311" t="s">
        <v>317</v>
      </c>
      <c r="D25" s="312">
        <v>0</v>
      </c>
      <c r="E25" s="312">
        <v>0</v>
      </c>
      <c r="F25" s="312">
        <v>0</v>
      </c>
      <c r="G25" s="312">
        <v>53.85</v>
      </c>
      <c r="H25" s="312">
        <v>50</v>
      </c>
      <c r="I25" s="312">
        <v>71.430000000000007</v>
      </c>
    </row>
    <row r="26" spans="1:9" x14ac:dyDescent="0.25">
      <c r="A26" s="311" t="s">
        <v>299</v>
      </c>
      <c r="B26" s="311" t="s">
        <v>321</v>
      </c>
      <c r="C26" s="311" t="s">
        <v>318</v>
      </c>
      <c r="D26" s="312">
        <v>0</v>
      </c>
      <c r="E26" s="312">
        <v>0</v>
      </c>
      <c r="F26" s="312">
        <v>0</v>
      </c>
      <c r="G26" s="312">
        <v>33.33</v>
      </c>
      <c r="H26" s="312">
        <v>0</v>
      </c>
      <c r="I26" s="312">
        <v>66.67</v>
      </c>
    </row>
    <row r="27" spans="1:9" x14ac:dyDescent="0.25">
      <c r="A27" s="311" t="s">
        <v>300</v>
      </c>
      <c r="B27" s="311" t="s">
        <v>319</v>
      </c>
      <c r="C27" s="311" t="s">
        <v>317</v>
      </c>
      <c r="D27" s="312">
        <v>0</v>
      </c>
      <c r="E27" s="312">
        <v>0</v>
      </c>
      <c r="F27" s="312">
        <v>0</v>
      </c>
      <c r="G27" s="312">
        <v>20</v>
      </c>
      <c r="H27" s="312">
        <v>59.26</v>
      </c>
      <c r="I27" s="312">
        <v>38.71</v>
      </c>
    </row>
    <row r="28" spans="1:9" x14ac:dyDescent="0.25">
      <c r="A28" s="311" t="s">
        <v>300</v>
      </c>
      <c r="B28" s="311" t="s">
        <v>319</v>
      </c>
      <c r="C28" s="311" t="s">
        <v>318</v>
      </c>
      <c r="D28" s="312">
        <v>0</v>
      </c>
      <c r="E28" s="312">
        <v>0</v>
      </c>
      <c r="F28" s="312">
        <v>0</v>
      </c>
      <c r="G28" s="312">
        <v>50</v>
      </c>
      <c r="H28" s="312">
        <v>16.13</v>
      </c>
      <c r="I28" s="312">
        <v>28.85</v>
      </c>
    </row>
    <row r="29" spans="1:9" x14ac:dyDescent="0.25">
      <c r="A29" s="311" t="s">
        <v>300</v>
      </c>
      <c r="B29" s="311" t="s">
        <v>320</v>
      </c>
      <c r="C29" s="311" t="s">
        <v>317</v>
      </c>
      <c r="D29" s="312">
        <v>0</v>
      </c>
      <c r="E29" s="312">
        <v>0</v>
      </c>
      <c r="F29" s="312">
        <v>91.67</v>
      </c>
      <c r="G29" s="312">
        <v>55.56</v>
      </c>
      <c r="H29" s="312">
        <v>77.78</v>
      </c>
      <c r="I29" s="312">
        <v>80</v>
      </c>
    </row>
    <row r="30" spans="1:9" x14ac:dyDescent="0.25">
      <c r="A30" s="311" t="s">
        <v>300</v>
      </c>
      <c r="B30" s="311" t="s">
        <v>320</v>
      </c>
      <c r="C30" s="311" t="s">
        <v>318</v>
      </c>
      <c r="D30" s="312">
        <v>0</v>
      </c>
      <c r="E30" s="312">
        <v>0</v>
      </c>
      <c r="F30" s="312">
        <v>0</v>
      </c>
      <c r="G30" s="312">
        <v>80.77</v>
      </c>
      <c r="H30" s="312">
        <v>45.45</v>
      </c>
      <c r="I30" s="312">
        <v>0</v>
      </c>
    </row>
    <row r="31" spans="1:9" x14ac:dyDescent="0.25">
      <c r="A31" s="311" t="s">
        <v>300</v>
      </c>
      <c r="B31" s="311" t="s">
        <v>321</v>
      </c>
      <c r="C31" s="311" t="s">
        <v>317</v>
      </c>
      <c r="D31" s="312">
        <v>0</v>
      </c>
      <c r="E31" s="312">
        <v>0</v>
      </c>
      <c r="F31" s="312">
        <v>0</v>
      </c>
      <c r="G31" s="312">
        <v>100</v>
      </c>
      <c r="H31" s="312">
        <v>66.67</v>
      </c>
      <c r="I31" s="312">
        <v>75</v>
      </c>
    </row>
    <row r="32" spans="1:9" x14ac:dyDescent="0.25">
      <c r="A32" s="311" t="s">
        <v>300</v>
      </c>
      <c r="B32" s="311" t="s">
        <v>321</v>
      </c>
      <c r="C32" s="311" t="s">
        <v>318</v>
      </c>
      <c r="D32" s="312">
        <v>0</v>
      </c>
      <c r="E32" s="312">
        <v>0</v>
      </c>
      <c r="F32" s="312">
        <v>0</v>
      </c>
      <c r="G32" s="312">
        <v>0</v>
      </c>
      <c r="H32" s="312">
        <v>0</v>
      </c>
      <c r="I32" s="312">
        <v>100</v>
      </c>
    </row>
    <row r="33" spans="1:9" x14ac:dyDescent="0.25">
      <c r="A33" s="311" t="s">
        <v>301</v>
      </c>
      <c r="B33" s="311" t="s">
        <v>319</v>
      </c>
      <c r="C33" s="311" t="s">
        <v>317</v>
      </c>
      <c r="D33" s="312">
        <v>0</v>
      </c>
      <c r="E33" s="312">
        <v>0</v>
      </c>
      <c r="F33" s="312">
        <v>0</v>
      </c>
      <c r="G33" s="312">
        <v>75</v>
      </c>
      <c r="H33" s="312">
        <v>33.33</v>
      </c>
      <c r="I33" s="312">
        <v>0</v>
      </c>
    </row>
    <row r="34" spans="1:9" x14ac:dyDescent="0.25">
      <c r="A34" s="311" t="s">
        <v>301</v>
      </c>
      <c r="B34" s="311" t="s">
        <v>319</v>
      </c>
      <c r="C34" s="311" t="s">
        <v>318</v>
      </c>
      <c r="D34" s="312">
        <v>0</v>
      </c>
      <c r="E34" s="312">
        <v>0</v>
      </c>
      <c r="F34" s="312">
        <v>0</v>
      </c>
      <c r="G34" s="312">
        <v>0</v>
      </c>
      <c r="H34" s="312">
        <v>0</v>
      </c>
      <c r="I34" s="312">
        <v>0</v>
      </c>
    </row>
    <row r="35" spans="1:9" x14ac:dyDescent="0.25">
      <c r="A35" s="311" t="s">
        <v>301</v>
      </c>
      <c r="B35" s="311" t="s">
        <v>320</v>
      </c>
      <c r="C35" s="311" t="s">
        <v>317</v>
      </c>
      <c r="D35" s="312">
        <v>0</v>
      </c>
      <c r="E35" s="312">
        <v>0</v>
      </c>
      <c r="F35" s="312">
        <v>100</v>
      </c>
      <c r="G35" s="312">
        <v>0</v>
      </c>
      <c r="H35" s="312">
        <v>100</v>
      </c>
      <c r="I35" s="312">
        <v>100</v>
      </c>
    </row>
    <row r="36" spans="1:9" x14ac:dyDescent="0.25">
      <c r="A36" s="311" t="s">
        <v>301</v>
      </c>
      <c r="B36" s="311" t="s">
        <v>321</v>
      </c>
      <c r="C36" s="311" t="s">
        <v>317</v>
      </c>
      <c r="D36" s="312">
        <v>0</v>
      </c>
      <c r="E36" s="312">
        <v>0</v>
      </c>
      <c r="F36" s="312">
        <v>0</v>
      </c>
      <c r="G36" s="312">
        <v>0</v>
      </c>
      <c r="H36" s="312">
        <v>0</v>
      </c>
      <c r="I36" s="312">
        <v>66.67</v>
      </c>
    </row>
    <row r="37" spans="1:9" x14ac:dyDescent="0.25">
      <c r="A37" s="311" t="s">
        <v>301</v>
      </c>
      <c r="B37" s="311" t="s">
        <v>321</v>
      </c>
      <c r="C37" s="311" t="s">
        <v>318</v>
      </c>
      <c r="D37" s="312">
        <v>0</v>
      </c>
      <c r="E37" s="312">
        <v>0</v>
      </c>
      <c r="F37" s="312">
        <v>0</v>
      </c>
      <c r="G37" s="312">
        <v>0</v>
      </c>
      <c r="H37" s="312">
        <v>0</v>
      </c>
      <c r="I37" s="312">
        <v>0</v>
      </c>
    </row>
    <row r="38" spans="1:9" x14ac:dyDescent="0.25">
      <c r="A38" s="311" t="s">
        <v>302</v>
      </c>
      <c r="B38" s="311" t="s">
        <v>319</v>
      </c>
      <c r="C38" s="311" t="s">
        <v>317</v>
      </c>
      <c r="D38" s="312">
        <v>0</v>
      </c>
      <c r="E38" s="312">
        <v>0</v>
      </c>
      <c r="F38" s="312">
        <v>0</v>
      </c>
      <c r="G38" s="312">
        <v>40.35</v>
      </c>
      <c r="H38" s="312">
        <v>26.09</v>
      </c>
      <c r="I38" s="312">
        <v>32.5</v>
      </c>
    </row>
    <row r="39" spans="1:9" x14ac:dyDescent="0.25">
      <c r="A39" s="311" t="s">
        <v>302</v>
      </c>
      <c r="B39" s="311" t="s">
        <v>319</v>
      </c>
      <c r="C39" s="311" t="s">
        <v>318</v>
      </c>
      <c r="D39" s="312">
        <v>0</v>
      </c>
      <c r="E39" s="312">
        <v>0</v>
      </c>
      <c r="F39" s="312">
        <v>0</v>
      </c>
      <c r="G39" s="312">
        <v>0</v>
      </c>
      <c r="H39" s="312">
        <v>30</v>
      </c>
      <c r="I39" s="312">
        <v>16.670000000000002</v>
      </c>
    </row>
    <row r="40" spans="1:9" x14ac:dyDescent="0.25">
      <c r="A40" s="311" t="s">
        <v>302</v>
      </c>
      <c r="B40" s="311" t="s">
        <v>320</v>
      </c>
      <c r="C40" s="311" t="s">
        <v>317</v>
      </c>
      <c r="D40" s="312">
        <v>0</v>
      </c>
      <c r="E40" s="312">
        <v>0</v>
      </c>
      <c r="F40" s="312">
        <v>85.71</v>
      </c>
      <c r="G40" s="312">
        <v>70</v>
      </c>
      <c r="H40" s="312">
        <v>91.67</v>
      </c>
      <c r="I40" s="312">
        <v>80</v>
      </c>
    </row>
    <row r="41" spans="1:9" x14ac:dyDescent="0.25">
      <c r="A41" s="311" t="s">
        <v>302</v>
      </c>
      <c r="B41" s="311" t="s">
        <v>320</v>
      </c>
      <c r="C41" s="311" t="s">
        <v>318</v>
      </c>
      <c r="D41" s="312">
        <v>0</v>
      </c>
      <c r="E41" s="312">
        <v>0</v>
      </c>
      <c r="F41" s="312">
        <v>0</v>
      </c>
      <c r="G41" s="312">
        <v>33.33</v>
      </c>
      <c r="H41" s="312">
        <v>0</v>
      </c>
      <c r="I41" s="312">
        <v>0</v>
      </c>
    </row>
    <row r="42" spans="1:9" x14ac:dyDescent="0.25">
      <c r="A42" s="311" t="s">
        <v>302</v>
      </c>
      <c r="B42" s="311" t="s">
        <v>321</v>
      </c>
      <c r="C42" s="311" t="s">
        <v>317</v>
      </c>
      <c r="D42" s="312">
        <v>0</v>
      </c>
      <c r="E42" s="312">
        <v>0</v>
      </c>
      <c r="F42" s="312">
        <v>0</v>
      </c>
      <c r="G42" s="312">
        <v>66.67</v>
      </c>
      <c r="H42" s="312">
        <v>0</v>
      </c>
      <c r="I42" s="312">
        <v>100</v>
      </c>
    </row>
    <row r="43" spans="1:9" x14ac:dyDescent="0.25">
      <c r="A43" s="311" t="s">
        <v>302</v>
      </c>
      <c r="B43" s="311" t="s">
        <v>321</v>
      </c>
      <c r="C43" s="311" t="s">
        <v>318</v>
      </c>
      <c r="D43" s="312">
        <v>0</v>
      </c>
      <c r="E43" s="312">
        <v>0</v>
      </c>
      <c r="F43" s="312">
        <v>0</v>
      </c>
      <c r="G43" s="312">
        <v>50</v>
      </c>
      <c r="H43" s="312">
        <v>0</v>
      </c>
      <c r="I43" s="312">
        <v>0</v>
      </c>
    </row>
    <row r="44" spans="1:9" x14ac:dyDescent="0.25">
      <c r="A44" s="311" t="s">
        <v>303</v>
      </c>
      <c r="B44" s="311" t="s">
        <v>319</v>
      </c>
      <c r="C44" s="311" t="s">
        <v>317</v>
      </c>
      <c r="D44" s="312">
        <v>0</v>
      </c>
      <c r="E44" s="312">
        <v>0</v>
      </c>
      <c r="F44" s="312">
        <v>0</v>
      </c>
      <c r="G44" s="312">
        <v>29.2</v>
      </c>
      <c r="H44" s="312">
        <v>33.96</v>
      </c>
      <c r="I44" s="312">
        <v>41.59</v>
      </c>
    </row>
    <row r="45" spans="1:9" x14ac:dyDescent="0.25">
      <c r="A45" s="311" t="s">
        <v>303</v>
      </c>
      <c r="B45" s="311" t="s">
        <v>319</v>
      </c>
      <c r="C45" s="311" t="s">
        <v>318</v>
      </c>
      <c r="D45" s="312">
        <v>0</v>
      </c>
      <c r="E45" s="312">
        <v>0</v>
      </c>
      <c r="F45" s="312">
        <v>0</v>
      </c>
      <c r="G45" s="312">
        <v>5.13</v>
      </c>
      <c r="H45" s="312">
        <v>22.22</v>
      </c>
      <c r="I45" s="312">
        <v>33.33</v>
      </c>
    </row>
    <row r="46" spans="1:9" x14ac:dyDescent="0.25">
      <c r="A46" s="311" t="s">
        <v>303</v>
      </c>
      <c r="B46" s="311" t="s">
        <v>320</v>
      </c>
      <c r="C46" s="311" t="s">
        <v>317</v>
      </c>
      <c r="D46" s="312">
        <v>0</v>
      </c>
      <c r="E46" s="312">
        <v>0</v>
      </c>
      <c r="F46" s="312">
        <v>68.89</v>
      </c>
      <c r="G46" s="312">
        <v>80.430000000000007</v>
      </c>
      <c r="H46" s="312">
        <v>79.55</v>
      </c>
      <c r="I46" s="312">
        <v>91.89</v>
      </c>
    </row>
    <row r="47" spans="1:9" x14ac:dyDescent="0.25">
      <c r="A47" s="311" t="s">
        <v>303</v>
      </c>
      <c r="B47" s="311" t="s">
        <v>320</v>
      </c>
      <c r="C47" s="311" t="s">
        <v>318</v>
      </c>
      <c r="D47" s="312">
        <v>0</v>
      </c>
      <c r="E47" s="312">
        <v>0</v>
      </c>
      <c r="F47" s="312">
        <v>0</v>
      </c>
      <c r="G47" s="312">
        <v>62.5</v>
      </c>
      <c r="H47" s="312">
        <v>0</v>
      </c>
      <c r="I47" s="312">
        <v>0</v>
      </c>
    </row>
    <row r="48" spans="1:9" x14ac:dyDescent="0.25">
      <c r="A48" s="311" t="s">
        <v>303</v>
      </c>
      <c r="B48" s="311" t="s">
        <v>321</v>
      </c>
      <c r="C48" s="311" t="s">
        <v>317</v>
      </c>
      <c r="D48" s="312">
        <v>0</v>
      </c>
      <c r="E48" s="312">
        <v>0</v>
      </c>
      <c r="F48" s="312">
        <v>0</v>
      </c>
      <c r="G48" s="312">
        <v>100</v>
      </c>
      <c r="H48" s="312">
        <v>80</v>
      </c>
      <c r="I48" s="312">
        <v>0</v>
      </c>
    </row>
    <row r="49" spans="1:9" x14ac:dyDescent="0.25">
      <c r="A49" s="311" t="s">
        <v>303</v>
      </c>
      <c r="B49" s="311" t="s">
        <v>321</v>
      </c>
      <c r="C49" s="311" t="s">
        <v>318</v>
      </c>
      <c r="D49" s="312">
        <v>0</v>
      </c>
      <c r="E49" s="312">
        <v>0</v>
      </c>
      <c r="F49" s="312">
        <v>0</v>
      </c>
      <c r="G49" s="312">
        <v>0</v>
      </c>
      <c r="H49" s="312">
        <v>0</v>
      </c>
      <c r="I49" s="312">
        <v>0</v>
      </c>
    </row>
    <row r="50" spans="1:9" x14ac:dyDescent="0.25">
      <c r="A50" s="311" t="s">
        <v>304</v>
      </c>
      <c r="B50" s="311" t="s">
        <v>319</v>
      </c>
      <c r="C50" s="311" t="s">
        <v>317</v>
      </c>
      <c r="D50" s="312">
        <v>0</v>
      </c>
      <c r="E50" s="312">
        <v>6.67</v>
      </c>
      <c r="F50" s="312">
        <v>0</v>
      </c>
      <c r="G50" s="312">
        <v>0</v>
      </c>
      <c r="H50" s="312">
        <v>33.33</v>
      </c>
      <c r="I50" s="312">
        <v>42.86</v>
      </c>
    </row>
    <row r="51" spans="1:9" x14ac:dyDescent="0.25">
      <c r="A51" s="311" t="s">
        <v>304</v>
      </c>
      <c r="B51" s="311" t="s">
        <v>319</v>
      </c>
      <c r="C51" s="311" t="s">
        <v>318</v>
      </c>
      <c r="D51" s="312">
        <v>0</v>
      </c>
      <c r="E51" s="312">
        <v>0</v>
      </c>
      <c r="F51" s="312">
        <v>0</v>
      </c>
      <c r="G51" s="312">
        <v>0</v>
      </c>
      <c r="H51" s="312">
        <v>0</v>
      </c>
      <c r="I51" s="312">
        <v>0</v>
      </c>
    </row>
    <row r="52" spans="1:9" x14ac:dyDescent="0.25">
      <c r="A52" s="311" t="s">
        <v>304</v>
      </c>
      <c r="B52" s="311" t="s">
        <v>320</v>
      </c>
      <c r="C52" s="311" t="s">
        <v>317</v>
      </c>
      <c r="D52" s="312">
        <v>0</v>
      </c>
      <c r="E52" s="312">
        <v>0</v>
      </c>
      <c r="F52" s="312">
        <v>60</v>
      </c>
      <c r="G52" s="312">
        <v>100</v>
      </c>
      <c r="H52" s="312">
        <v>66.67</v>
      </c>
      <c r="I52" s="312">
        <v>0</v>
      </c>
    </row>
    <row r="53" spans="1:9" x14ac:dyDescent="0.25">
      <c r="A53" s="311" t="s">
        <v>304</v>
      </c>
      <c r="B53" s="311" t="s">
        <v>321</v>
      </c>
      <c r="C53" s="311" t="s">
        <v>317</v>
      </c>
      <c r="D53" s="312">
        <v>0</v>
      </c>
      <c r="E53" s="312">
        <v>0</v>
      </c>
      <c r="F53" s="312">
        <v>0</v>
      </c>
      <c r="G53" s="312">
        <v>0</v>
      </c>
      <c r="H53" s="312">
        <v>100</v>
      </c>
      <c r="I53" s="312">
        <v>0</v>
      </c>
    </row>
    <row r="54" spans="1:9" x14ac:dyDescent="0.25">
      <c r="A54" s="311" t="s">
        <v>304</v>
      </c>
      <c r="B54" s="311" t="s">
        <v>321</v>
      </c>
      <c r="C54" s="311" t="s">
        <v>318</v>
      </c>
      <c r="D54" s="312">
        <v>0</v>
      </c>
      <c r="E54" s="312">
        <v>0</v>
      </c>
      <c r="F54" s="312">
        <v>0</v>
      </c>
      <c r="G54" s="312">
        <v>0</v>
      </c>
      <c r="H54" s="312">
        <v>0</v>
      </c>
      <c r="I54" s="312">
        <v>0</v>
      </c>
    </row>
    <row r="55" spans="1:9" x14ac:dyDescent="0.25">
      <c r="A55" s="311" t="s">
        <v>305</v>
      </c>
      <c r="B55" s="311" t="s">
        <v>319</v>
      </c>
      <c r="C55" s="311" t="s">
        <v>317</v>
      </c>
      <c r="D55" s="312">
        <v>0</v>
      </c>
      <c r="E55" s="312">
        <v>0</v>
      </c>
      <c r="F55" s="312">
        <v>0</v>
      </c>
      <c r="G55" s="312">
        <v>63.27</v>
      </c>
      <c r="H55" s="312">
        <v>54.9</v>
      </c>
      <c r="I55" s="312">
        <v>68.239999999999995</v>
      </c>
    </row>
    <row r="56" spans="1:9" x14ac:dyDescent="0.25">
      <c r="A56" s="311" t="s">
        <v>305</v>
      </c>
      <c r="B56" s="311" t="s">
        <v>319</v>
      </c>
      <c r="C56" s="311" t="s">
        <v>318</v>
      </c>
      <c r="D56" s="312">
        <v>0</v>
      </c>
      <c r="E56" s="312">
        <v>0</v>
      </c>
      <c r="F56" s="312">
        <v>0</v>
      </c>
      <c r="G56" s="312">
        <v>9.3000000000000007</v>
      </c>
      <c r="H56" s="312">
        <v>37.5</v>
      </c>
      <c r="I56" s="312">
        <v>29.03</v>
      </c>
    </row>
    <row r="57" spans="1:9" x14ac:dyDescent="0.25">
      <c r="A57" s="311" t="s">
        <v>305</v>
      </c>
      <c r="B57" s="311" t="s">
        <v>320</v>
      </c>
      <c r="C57" s="311" t="s">
        <v>317</v>
      </c>
      <c r="D57" s="312">
        <v>0</v>
      </c>
      <c r="E57" s="312">
        <v>0</v>
      </c>
      <c r="F57" s="312">
        <v>69.23</v>
      </c>
      <c r="G57" s="312">
        <v>86.54</v>
      </c>
      <c r="H57" s="312">
        <v>85.51</v>
      </c>
      <c r="I57" s="312">
        <v>88.89</v>
      </c>
    </row>
    <row r="58" spans="1:9" x14ac:dyDescent="0.25">
      <c r="A58" s="311" t="s">
        <v>305</v>
      </c>
      <c r="B58" s="311" t="s">
        <v>320</v>
      </c>
      <c r="C58" s="311" t="s">
        <v>318</v>
      </c>
      <c r="D58" s="312">
        <v>0</v>
      </c>
      <c r="E58" s="312">
        <v>0</v>
      </c>
      <c r="F58" s="312">
        <v>0</v>
      </c>
      <c r="G58" s="312">
        <v>51.85</v>
      </c>
      <c r="H58" s="312">
        <v>57.89</v>
      </c>
      <c r="I58" s="312">
        <v>0</v>
      </c>
    </row>
    <row r="59" spans="1:9" x14ac:dyDescent="0.25">
      <c r="A59" s="311" t="s">
        <v>305</v>
      </c>
      <c r="B59" s="311" t="s">
        <v>321</v>
      </c>
      <c r="C59" s="311" t="s">
        <v>317</v>
      </c>
      <c r="D59" s="312">
        <v>0</v>
      </c>
      <c r="E59" s="312">
        <v>0</v>
      </c>
      <c r="F59" s="312">
        <v>0</v>
      </c>
      <c r="G59" s="312">
        <v>50</v>
      </c>
      <c r="H59" s="312">
        <v>100</v>
      </c>
      <c r="I59" s="312">
        <v>50</v>
      </c>
    </row>
    <row r="60" spans="1:9" x14ac:dyDescent="0.25">
      <c r="A60" s="311" t="s">
        <v>305</v>
      </c>
      <c r="B60" s="311" t="s">
        <v>321</v>
      </c>
      <c r="C60" s="311" t="s">
        <v>318</v>
      </c>
      <c r="D60" s="312">
        <v>0</v>
      </c>
      <c r="E60" s="312">
        <v>0</v>
      </c>
      <c r="F60" s="312">
        <v>0</v>
      </c>
      <c r="G60" s="312">
        <v>0</v>
      </c>
      <c r="H60" s="312">
        <v>33.33</v>
      </c>
      <c r="I60" s="312">
        <v>50</v>
      </c>
    </row>
    <row r="61" spans="1:9" x14ac:dyDescent="0.25">
      <c r="A61" s="311" t="s">
        <v>306</v>
      </c>
      <c r="B61" s="311" t="s">
        <v>316</v>
      </c>
      <c r="C61" s="311" t="s">
        <v>317</v>
      </c>
      <c r="D61" s="312">
        <v>0</v>
      </c>
      <c r="E61" s="312">
        <v>0</v>
      </c>
      <c r="F61" s="312">
        <v>0</v>
      </c>
      <c r="G61" s="312">
        <v>60.61</v>
      </c>
      <c r="H61" s="312">
        <v>69.72</v>
      </c>
      <c r="I61" s="312">
        <v>75</v>
      </c>
    </row>
    <row r="62" spans="1:9" x14ac:dyDescent="0.25">
      <c r="A62" s="311" t="s">
        <v>306</v>
      </c>
      <c r="B62" s="311" t="s">
        <v>316</v>
      </c>
      <c r="C62" s="311" t="s">
        <v>318</v>
      </c>
      <c r="D62" s="312">
        <v>0</v>
      </c>
      <c r="E62" s="312">
        <v>0</v>
      </c>
      <c r="F62" s="312">
        <v>0</v>
      </c>
      <c r="G62" s="312">
        <v>0</v>
      </c>
      <c r="H62" s="312">
        <v>78.260000000000005</v>
      </c>
      <c r="I62" s="312">
        <v>0</v>
      </c>
    </row>
    <row r="63" spans="1:9" x14ac:dyDescent="0.25">
      <c r="A63" s="311" t="s">
        <v>307</v>
      </c>
      <c r="B63" s="311" t="s">
        <v>319</v>
      </c>
      <c r="C63" s="311" t="s">
        <v>317</v>
      </c>
      <c r="D63" s="312">
        <v>0</v>
      </c>
      <c r="E63" s="312">
        <v>0</v>
      </c>
      <c r="F63" s="312">
        <v>0</v>
      </c>
      <c r="G63" s="312">
        <v>62.5</v>
      </c>
      <c r="H63" s="312">
        <v>32.14</v>
      </c>
      <c r="I63" s="312">
        <v>40</v>
      </c>
    </row>
    <row r="64" spans="1:9" x14ac:dyDescent="0.25">
      <c r="A64" s="311" t="s">
        <v>307</v>
      </c>
      <c r="B64" s="311" t="s">
        <v>319</v>
      </c>
      <c r="C64" s="311" t="s">
        <v>318</v>
      </c>
      <c r="D64" s="312">
        <v>0</v>
      </c>
      <c r="E64" s="312">
        <v>0</v>
      </c>
      <c r="F64" s="312">
        <v>0</v>
      </c>
      <c r="G64" s="312">
        <v>0</v>
      </c>
      <c r="H64" s="312">
        <v>0</v>
      </c>
      <c r="I64" s="312">
        <v>0</v>
      </c>
    </row>
    <row r="65" spans="1:9" x14ac:dyDescent="0.25">
      <c r="A65" s="311" t="s">
        <v>307</v>
      </c>
      <c r="B65" s="311" t="s">
        <v>320</v>
      </c>
      <c r="C65" s="311" t="s">
        <v>317</v>
      </c>
      <c r="D65" s="312">
        <v>0</v>
      </c>
      <c r="E65" s="312">
        <v>0</v>
      </c>
      <c r="F65" s="312">
        <v>14.29</v>
      </c>
      <c r="G65" s="312">
        <v>96</v>
      </c>
      <c r="H65" s="312">
        <v>100</v>
      </c>
      <c r="I65" s="312">
        <v>88.89</v>
      </c>
    </row>
    <row r="66" spans="1:9" x14ac:dyDescent="0.25">
      <c r="A66" s="311" t="s">
        <v>307</v>
      </c>
      <c r="B66" s="311" t="s">
        <v>320</v>
      </c>
      <c r="C66" s="311" t="s">
        <v>318</v>
      </c>
      <c r="D66" s="312">
        <v>0</v>
      </c>
      <c r="E66" s="312">
        <v>0</v>
      </c>
      <c r="F66" s="312">
        <v>0</v>
      </c>
      <c r="G66" s="312">
        <v>0</v>
      </c>
      <c r="H66" s="312">
        <v>0</v>
      </c>
      <c r="I66" s="312">
        <v>0</v>
      </c>
    </row>
    <row r="67" spans="1:9" x14ac:dyDescent="0.25">
      <c r="A67" s="311" t="s">
        <v>307</v>
      </c>
      <c r="B67" s="311" t="s">
        <v>321</v>
      </c>
      <c r="C67" s="311" t="s">
        <v>317</v>
      </c>
      <c r="D67" s="312">
        <v>0</v>
      </c>
      <c r="E67" s="312">
        <v>0</v>
      </c>
      <c r="F67" s="312">
        <v>0</v>
      </c>
      <c r="G67" s="312">
        <v>0</v>
      </c>
      <c r="H67" s="312">
        <v>100</v>
      </c>
      <c r="I67" s="312">
        <v>100</v>
      </c>
    </row>
    <row r="68" spans="1:9" x14ac:dyDescent="0.25">
      <c r="A68" s="311" t="s">
        <v>307</v>
      </c>
      <c r="B68" s="311" t="s">
        <v>321</v>
      </c>
      <c r="C68" s="311" t="s">
        <v>318</v>
      </c>
      <c r="D68" s="312">
        <v>0</v>
      </c>
      <c r="E68" s="312">
        <v>0</v>
      </c>
      <c r="F68" s="312">
        <v>0</v>
      </c>
      <c r="G68" s="312">
        <v>0</v>
      </c>
      <c r="H68" s="312">
        <v>0</v>
      </c>
      <c r="I68" s="312">
        <v>0</v>
      </c>
    </row>
    <row r="69" spans="1:9" x14ac:dyDescent="0.25">
      <c r="A69" s="311" t="s">
        <v>308</v>
      </c>
      <c r="B69" s="311" t="s">
        <v>319</v>
      </c>
      <c r="C69" s="311" t="s">
        <v>317</v>
      </c>
      <c r="D69" s="312">
        <v>0</v>
      </c>
      <c r="E69" s="312">
        <v>0</v>
      </c>
      <c r="F69" s="312">
        <v>0</v>
      </c>
      <c r="G69" s="312">
        <v>72.09</v>
      </c>
      <c r="H69" s="312">
        <v>68.42</v>
      </c>
      <c r="I69" s="312">
        <v>79.31</v>
      </c>
    </row>
    <row r="70" spans="1:9" x14ac:dyDescent="0.25">
      <c r="A70" s="311" t="s">
        <v>308</v>
      </c>
      <c r="B70" s="311" t="s">
        <v>320</v>
      </c>
      <c r="C70" s="311" t="s">
        <v>317</v>
      </c>
      <c r="D70" s="312">
        <v>0</v>
      </c>
      <c r="E70" s="312">
        <v>0</v>
      </c>
      <c r="F70" s="312">
        <v>72</v>
      </c>
      <c r="G70" s="312">
        <v>90.91</v>
      </c>
      <c r="H70" s="312">
        <v>84.44</v>
      </c>
      <c r="I70" s="312">
        <v>97.87</v>
      </c>
    </row>
    <row r="71" spans="1:9" x14ac:dyDescent="0.25">
      <c r="A71" s="311" t="s">
        <v>308</v>
      </c>
      <c r="B71" s="311" t="s">
        <v>321</v>
      </c>
      <c r="C71" s="311" t="s">
        <v>317</v>
      </c>
      <c r="D71" s="312">
        <v>0</v>
      </c>
      <c r="E71" s="312">
        <v>0</v>
      </c>
      <c r="F71" s="312">
        <v>0</v>
      </c>
      <c r="G71" s="312">
        <v>100</v>
      </c>
      <c r="H71" s="312">
        <v>100</v>
      </c>
      <c r="I71" s="312">
        <v>0</v>
      </c>
    </row>
    <row r="72" spans="1:9" x14ac:dyDescent="0.25">
      <c r="A72" s="311" t="s">
        <v>308</v>
      </c>
      <c r="B72" s="311" t="s">
        <v>321</v>
      </c>
      <c r="C72" s="311" t="s">
        <v>318</v>
      </c>
      <c r="D72" s="312">
        <v>0</v>
      </c>
      <c r="E72" s="312">
        <v>0</v>
      </c>
      <c r="F72" s="312">
        <v>0</v>
      </c>
      <c r="G72" s="312">
        <v>0</v>
      </c>
      <c r="H72" s="312">
        <v>0</v>
      </c>
      <c r="I72" s="312">
        <v>0</v>
      </c>
    </row>
    <row r="73" spans="1:9" x14ac:dyDescent="0.25">
      <c r="A73" s="311" t="s">
        <v>309</v>
      </c>
      <c r="B73" s="311" t="s">
        <v>319</v>
      </c>
      <c r="C73" s="311" t="s">
        <v>317</v>
      </c>
      <c r="D73" s="312">
        <v>0</v>
      </c>
      <c r="E73" s="312">
        <v>0</v>
      </c>
      <c r="F73" s="312">
        <v>0</v>
      </c>
      <c r="G73" s="312">
        <v>44.12</v>
      </c>
      <c r="H73" s="312">
        <v>41.18</v>
      </c>
      <c r="I73" s="312">
        <v>54.72</v>
      </c>
    </row>
    <row r="74" spans="1:9" x14ac:dyDescent="0.25">
      <c r="A74" s="311" t="s">
        <v>309</v>
      </c>
      <c r="B74" s="311" t="s">
        <v>319</v>
      </c>
      <c r="C74" s="311" t="s">
        <v>318</v>
      </c>
      <c r="D74" s="312">
        <v>0</v>
      </c>
      <c r="E74" s="312">
        <v>0</v>
      </c>
      <c r="F74" s="312">
        <v>0</v>
      </c>
      <c r="G74" s="312">
        <v>0</v>
      </c>
      <c r="H74" s="312">
        <v>56.25</v>
      </c>
      <c r="I74" s="312">
        <v>68.42</v>
      </c>
    </row>
    <row r="75" spans="1:9" x14ac:dyDescent="0.25">
      <c r="A75" s="311" t="s">
        <v>309</v>
      </c>
      <c r="B75" s="311" t="s">
        <v>320</v>
      </c>
      <c r="C75" s="311" t="s">
        <v>317</v>
      </c>
      <c r="D75" s="312">
        <v>0</v>
      </c>
      <c r="E75" s="312">
        <v>0</v>
      </c>
      <c r="F75" s="312">
        <v>80.77</v>
      </c>
      <c r="G75" s="312">
        <v>73.33</v>
      </c>
      <c r="H75" s="312">
        <v>88.89</v>
      </c>
      <c r="I75" s="312">
        <v>80.489999999999995</v>
      </c>
    </row>
    <row r="76" spans="1:9" x14ac:dyDescent="0.25">
      <c r="A76" s="311" t="s">
        <v>309</v>
      </c>
      <c r="B76" s="311" t="s">
        <v>320</v>
      </c>
      <c r="C76" s="311" t="s">
        <v>318</v>
      </c>
      <c r="D76" s="312">
        <v>0</v>
      </c>
      <c r="E76" s="312">
        <v>0</v>
      </c>
      <c r="F76" s="312">
        <v>0</v>
      </c>
      <c r="G76" s="312">
        <v>80</v>
      </c>
      <c r="H76" s="312">
        <v>71.430000000000007</v>
      </c>
      <c r="I76" s="312">
        <v>0</v>
      </c>
    </row>
    <row r="77" spans="1:9" x14ac:dyDescent="0.25">
      <c r="A77" s="311" t="s">
        <v>309</v>
      </c>
      <c r="B77" s="311" t="s">
        <v>321</v>
      </c>
      <c r="C77" s="311" t="s">
        <v>317</v>
      </c>
      <c r="D77" s="312">
        <v>0</v>
      </c>
      <c r="E77" s="312">
        <v>0</v>
      </c>
      <c r="F77" s="312">
        <v>0</v>
      </c>
      <c r="G77" s="312">
        <v>0</v>
      </c>
      <c r="H77" s="312">
        <v>100</v>
      </c>
      <c r="I77" s="312">
        <v>100</v>
      </c>
    </row>
    <row r="78" spans="1:9" x14ac:dyDescent="0.25">
      <c r="A78" s="311" t="s">
        <v>309</v>
      </c>
      <c r="B78" s="311" t="s">
        <v>321</v>
      </c>
      <c r="C78" s="311" t="s">
        <v>318</v>
      </c>
      <c r="D78" s="312">
        <v>0</v>
      </c>
      <c r="E78" s="312">
        <v>0</v>
      </c>
      <c r="F78" s="312">
        <v>0</v>
      </c>
      <c r="G78" s="312">
        <v>0</v>
      </c>
      <c r="H78" s="312">
        <v>0</v>
      </c>
      <c r="I78" s="312">
        <v>100</v>
      </c>
    </row>
    <row r="79" spans="1:9" x14ac:dyDescent="0.25">
      <c r="A79" s="311" t="s">
        <v>322</v>
      </c>
      <c r="B79" s="311" t="s">
        <v>319</v>
      </c>
      <c r="C79" s="311" t="s">
        <v>317</v>
      </c>
      <c r="D79" s="312">
        <v>0</v>
      </c>
      <c r="E79" s="312">
        <v>0</v>
      </c>
      <c r="F79" s="312">
        <v>0</v>
      </c>
      <c r="G79" s="312">
        <v>0</v>
      </c>
      <c r="H79" s="312">
        <v>54.55</v>
      </c>
      <c r="I79" s="312">
        <v>38.46</v>
      </c>
    </row>
    <row r="80" spans="1:9" x14ac:dyDescent="0.25">
      <c r="A80" s="311" t="s">
        <v>322</v>
      </c>
      <c r="B80" s="311" t="s">
        <v>320</v>
      </c>
      <c r="C80" s="311" t="s">
        <v>317</v>
      </c>
      <c r="D80" s="312">
        <v>0</v>
      </c>
      <c r="E80" s="312">
        <v>0</v>
      </c>
      <c r="F80" s="312">
        <v>0</v>
      </c>
      <c r="G80" s="312">
        <v>0</v>
      </c>
      <c r="H80" s="312">
        <v>0</v>
      </c>
      <c r="I80" s="312">
        <v>0</v>
      </c>
    </row>
    <row r="81" spans="1:9" x14ac:dyDescent="0.25">
      <c r="A81" s="311" t="s">
        <v>310</v>
      </c>
      <c r="B81" s="311" t="s">
        <v>319</v>
      </c>
      <c r="C81" s="311" t="s">
        <v>317</v>
      </c>
      <c r="D81" s="312">
        <v>0</v>
      </c>
      <c r="E81" s="312">
        <v>0.69</v>
      </c>
      <c r="F81" s="312">
        <v>3.39</v>
      </c>
      <c r="G81" s="312">
        <v>53.31</v>
      </c>
      <c r="H81" s="312">
        <v>46.29</v>
      </c>
      <c r="I81" s="312">
        <v>56.5</v>
      </c>
    </row>
    <row r="82" spans="1:9" x14ac:dyDescent="0.25">
      <c r="A82" s="311" t="s">
        <v>310</v>
      </c>
      <c r="B82" s="311" t="s">
        <v>319</v>
      </c>
      <c r="C82" s="311" t="s">
        <v>318</v>
      </c>
      <c r="D82" s="312">
        <v>0</v>
      </c>
      <c r="E82" s="312">
        <v>0</v>
      </c>
      <c r="F82" s="312">
        <v>0.65</v>
      </c>
      <c r="G82" s="312">
        <v>15.83</v>
      </c>
      <c r="H82" s="312">
        <v>35.979999999999997</v>
      </c>
      <c r="I82" s="312">
        <v>48.6</v>
      </c>
    </row>
    <row r="83" spans="1:9" x14ac:dyDescent="0.25">
      <c r="A83" s="311" t="s">
        <v>310</v>
      </c>
      <c r="B83" s="311" t="s">
        <v>320</v>
      </c>
      <c r="C83" s="311" t="s">
        <v>317</v>
      </c>
      <c r="D83" s="312">
        <v>0</v>
      </c>
      <c r="E83" s="312">
        <v>0.32</v>
      </c>
      <c r="F83" s="312">
        <v>80.33</v>
      </c>
      <c r="G83" s="312">
        <v>81.84</v>
      </c>
      <c r="H83" s="312">
        <v>90.24</v>
      </c>
      <c r="I83" s="312">
        <v>85.57</v>
      </c>
    </row>
    <row r="84" spans="1:9" x14ac:dyDescent="0.25">
      <c r="A84" s="311" t="s">
        <v>310</v>
      </c>
      <c r="B84" s="311" t="s">
        <v>320</v>
      </c>
      <c r="C84" s="311" t="s">
        <v>318</v>
      </c>
      <c r="D84" s="312">
        <v>0</v>
      </c>
      <c r="E84" s="312">
        <v>0</v>
      </c>
      <c r="F84" s="312">
        <v>6.56</v>
      </c>
      <c r="G84" s="312">
        <v>60.22</v>
      </c>
      <c r="H84" s="312">
        <v>49.46</v>
      </c>
      <c r="I84" s="312">
        <v>80</v>
      </c>
    </row>
    <row r="85" spans="1:9" x14ac:dyDescent="0.25">
      <c r="A85" s="311" t="s">
        <v>310</v>
      </c>
      <c r="B85" s="311" t="s">
        <v>321</v>
      </c>
      <c r="C85" s="311" t="s">
        <v>317</v>
      </c>
      <c r="D85" s="312">
        <v>0</v>
      </c>
      <c r="E85" s="312">
        <v>0</v>
      </c>
      <c r="F85" s="312">
        <v>0</v>
      </c>
      <c r="G85" s="312">
        <v>58.33</v>
      </c>
      <c r="H85" s="312">
        <v>54.55</v>
      </c>
      <c r="I85" s="312">
        <v>81.819999999999993</v>
      </c>
    </row>
    <row r="86" spans="1:9" x14ac:dyDescent="0.25">
      <c r="A86" s="311" t="s">
        <v>310</v>
      </c>
      <c r="B86" s="311" t="s">
        <v>321</v>
      </c>
      <c r="C86" s="311" t="s">
        <v>318</v>
      </c>
      <c r="D86" s="312">
        <v>0</v>
      </c>
      <c r="E86" s="312">
        <v>0</v>
      </c>
      <c r="F86" s="312">
        <v>0</v>
      </c>
      <c r="G86" s="312">
        <v>14.29</v>
      </c>
      <c r="H86" s="312">
        <v>33.33</v>
      </c>
      <c r="I86" s="312">
        <v>50</v>
      </c>
    </row>
    <row r="87" spans="1:9" x14ac:dyDescent="0.25">
      <c r="A87" s="311" t="s">
        <v>313</v>
      </c>
      <c r="B87" s="311" t="s">
        <v>319</v>
      </c>
      <c r="C87" s="311" t="s">
        <v>317</v>
      </c>
      <c r="D87" s="312">
        <v>0</v>
      </c>
      <c r="E87" s="312">
        <v>0</v>
      </c>
      <c r="F87" s="312">
        <v>0</v>
      </c>
      <c r="G87" s="312">
        <v>34.090000000000003</v>
      </c>
      <c r="H87" s="312">
        <v>28.57</v>
      </c>
      <c r="I87" s="312">
        <v>39.39</v>
      </c>
    </row>
    <row r="88" spans="1:9" x14ac:dyDescent="0.25">
      <c r="A88" s="311" t="s">
        <v>313</v>
      </c>
      <c r="B88" s="311" t="s">
        <v>320</v>
      </c>
      <c r="C88" s="311" t="s">
        <v>317</v>
      </c>
      <c r="D88" s="312">
        <v>0</v>
      </c>
      <c r="E88" s="312">
        <v>0</v>
      </c>
      <c r="F88" s="312">
        <v>58.33</v>
      </c>
      <c r="G88" s="312">
        <v>75</v>
      </c>
      <c r="H88" s="312">
        <v>92.31</v>
      </c>
      <c r="I88" s="312">
        <v>77.78</v>
      </c>
    </row>
    <row r="89" spans="1:9" x14ac:dyDescent="0.25">
      <c r="A89" s="311" t="s">
        <v>313</v>
      </c>
      <c r="B89" s="311" t="s">
        <v>321</v>
      </c>
      <c r="C89" s="311" t="s">
        <v>317</v>
      </c>
      <c r="D89" s="312">
        <v>0</v>
      </c>
      <c r="E89" s="312">
        <v>0</v>
      </c>
      <c r="F89" s="312">
        <v>0</v>
      </c>
      <c r="G89" s="312">
        <v>0</v>
      </c>
      <c r="H89" s="312">
        <v>100</v>
      </c>
      <c r="I89" s="312">
        <v>100</v>
      </c>
    </row>
    <row r="90" spans="1:9" x14ac:dyDescent="0.25">
      <c r="A90" s="311" t="s">
        <v>313</v>
      </c>
      <c r="B90" s="311" t="s">
        <v>321</v>
      </c>
      <c r="C90" s="311" t="s">
        <v>318</v>
      </c>
      <c r="D90" s="312">
        <v>0</v>
      </c>
      <c r="E90" s="312">
        <v>0</v>
      </c>
      <c r="F90" s="312">
        <v>0</v>
      </c>
      <c r="G90" s="312">
        <v>0</v>
      </c>
      <c r="H90" s="312">
        <v>0</v>
      </c>
      <c r="I90" s="312">
        <v>0</v>
      </c>
    </row>
    <row r="91" spans="1:9" x14ac:dyDescent="0.25">
      <c r="A91" s="311" t="s">
        <v>311</v>
      </c>
      <c r="B91" s="311" t="s">
        <v>319</v>
      </c>
      <c r="C91" s="311" t="s">
        <v>317</v>
      </c>
      <c r="D91" s="312">
        <v>0</v>
      </c>
      <c r="E91" s="312">
        <v>0</v>
      </c>
      <c r="F91" s="312">
        <v>0</v>
      </c>
      <c r="G91" s="312">
        <v>47.06</v>
      </c>
      <c r="H91" s="312">
        <v>33.82</v>
      </c>
      <c r="I91" s="312">
        <v>48.57</v>
      </c>
    </row>
    <row r="92" spans="1:9" x14ac:dyDescent="0.25">
      <c r="A92" s="311" t="s">
        <v>311</v>
      </c>
      <c r="B92" s="311" t="s">
        <v>319</v>
      </c>
      <c r="C92" s="311" t="s">
        <v>318</v>
      </c>
      <c r="D92" s="312">
        <v>0</v>
      </c>
      <c r="E92" s="312">
        <v>0</v>
      </c>
      <c r="F92" s="312">
        <v>100</v>
      </c>
      <c r="G92" s="312">
        <v>0</v>
      </c>
      <c r="H92" s="312">
        <v>10</v>
      </c>
      <c r="I92" s="312">
        <v>50</v>
      </c>
    </row>
    <row r="93" spans="1:9" x14ac:dyDescent="0.25">
      <c r="A93" s="311" t="s">
        <v>311</v>
      </c>
      <c r="B93" s="311" t="s">
        <v>320</v>
      </c>
      <c r="C93" s="311" t="s">
        <v>317</v>
      </c>
      <c r="D93" s="312">
        <v>0</v>
      </c>
      <c r="E93" s="312">
        <v>0</v>
      </c>
      <c r="F93" s="312">
        <v>66.67</v>
      </c>
      <c r="G93" s="312">
        <v>76.47</v>
      </c>
      <c r="H93" s="312">
        <v>80.95</v>
      </c>
      <c r="I93" s="312">
        <v>76.739999999999995</v>
      </c>
    </row>
    <row r="94" spans="1:9" x14ac:dyDescent="0.25">
      <c r="A94" s="311" t="s">
        <v>311</v>
      </c>
      <c r="B94" s="311" t="s">
        <v>320</v>
      </c>
      <c r="C94" s="311" t="s">
        <v>318</v>
      </c>
      <c r="D94" s="312">
        <v>0</v>
      </c>
      <c r="E94" s="312">
        <v>0</v>
      </c>
      <c r="F94" s="312">
        <v>5.88</v>
      </c>
      <c r="G94" s="312">
        <v>80</v>
      </c>
      <c r="H94" s="312">
        <v>73.91</v>
      </c>
      <c r="I94" s="312">
        <v>0</v>
      </c>
    </row>
    <row r="95" spans="1:9" x14ac:dyDescent="0.25">
      <c r="A95" s="311" t="s">
        <v>311</v>
      </c>
      <c r="B95" s="311" t="s">
        <v>321</v>
      </c>
      <c r="C95" s="311" t="s">
        <v>317</v>
      </c>
      <c r="D95" s="312">
        <v>0</v>
      </c>
      <c r="E95" s="312">
        <v>0</v>
      </c>
      <c r="F95" s="312">
        <v>0</v>
      </c>
      <c r="G95" s="312">
        <v>66.67</v>
      </c>
      <c r="H95" s="312">
        <v>50</v>
      </c>
      <c r="I95" s="312">
        <v>0</v>
      </c>
    </row>
    <row r="96" spans="1:9" x14ac:dyDescent="0.25">
      <c r="A96" s="311" t="s">
        <v>311</v>
      </c>
      <c r="B96" s="311" t="s">
        <v>321</v>
      </c>
      <c r="C96" s="311" t="s">
        <v>318</v>
      </c>
      <c r="D96" s="312">
        <v>0</v>
      </c>
      <c r="E96" s="312">
        <v>0</v>
      </c>
      <c r="F96" s="312">
        <v>0</v>
      </c>
      <c r="G96" s="312">
        <v>0</v>
      </c>
      <c r="H96" s="312">
        <v>0</v>
      </c>
      <c r="I96" s="312">
        <v>0</v>
      </c>
    </row>
    <row r="97" spans="1:9" x14ac:dyDescent="0.25">
      <c r="A97" s="311" t="s">
        <v>323</v>
      </c>
      <c r="B97" s="311" t="s">
        <v>319</v>
      </c>
      <c r="C97" s="311" t="s">
        <v>317</v>
      </c>
      <c r="D97" s="312">
        <v>0</v>
      </c>
      <c r="E97" s="312">
        <v>0</v>
      </c>
      <c r="F97" s="312">
        <v>0</v>
      </c>
      <c r="G97" s="312">
        <v>50</v>
      </c>
      <c r="H97" s="312">
        <v>0</v>
      </c>
      <c r="I97" s="312">
        <v>28.57</v>
      </c>
    </row>
    <row r="98" spans="1:9" x14ac:dyDescent="0.25">
      <c r="A98" s="311" t="s">
        <v>323</v>
      </c>
      <c r="B98" s="311" t="s">
        <v>319</v>
      </c>
      <c r="C98" s="311" t="s">
        <v>318</v>
      </c>
      <c r="D98" s="312">
        <v>0</v>
      </c>
      <c r="E98" s="312">
        <v>0</v>
      </c>
      <c r="F98" s="312">
        <v>0</v>
      </c>
      <c r="G98" s="312">
        <v>0</v>
      </c>
      <c r="H98" s="312">
        <v>0</v>
      </c>
      <c r="I98" s="312">
        <v>0</v>
      </c>
    </row>
    <row r="99" spans="1:9" x14ac:dyDescent="0.25">
      <c r="A99" s="311" t="s">
        <v>323</v>
      </c>
      <c r="B99" s="311" t="s">
        <v>320</v>
      </c>
      <c r="C99" s="311" t="s">
        <v>317</v>
      </c>
      <c r="D99" s="312">
        <v>0</v>
      </c>
      <c r="E99" s="312">
        <v>0</v>
      </c>
      <c r="F99" s="312">
        <v>100</v>
      </c>
      <c r="G99" s="312">
        <v>100</v>
      </c>
      <c r="H99" s="312">
        <v>100</v>
      </c>
      <c r="I99" s="312">
        <v>80</v>
      </c>
    </row>
    <row r="100" spans="1:9" x14ac:dyDescent="0.25">
      <c r="A100" s="311" t="s">
        <v>314</v>
      </c>
      <c r="B100" s="311" t="s">
        <v>316</v>
      </c>
      <c r="C100" s="311" t="s">
        <v>317</v>
      </c>
      <c r="D100" s="312">
        <v>0</v>
      </c>
      <c r="E100" s="312">
        <v>0</v>
      </c>
      <c r="F100" s="312">
        <v>0</v>
      </c>
      <c r="G100" s="312">
        <v>0</v>
      </c>
      <c r="H100" s="312">
        <v>0</v>
      </c>
      <c r="I100" s="312">
        <v>71.430000000000007</v>
      </c>
    </row>
    <row r="101" spans="1:9" x14ac:dyDescent="0.25">
      <c r="A101" s="311" t="s">
        <v>314</v>
      </c>
      <c r="B101" s="311" t="s">
        <v>316</v>
      </c>
      <c r="C101" s="311" t="s">
        <v>318</v>
      </c>
      <c r="D101" s="312">
        <v>0</v>
      </c>
      <c r="E101" s="312">
        <v>0</v>
      </c>
      <c r="F101" s="312">
        <v>0</v>
      </c>
      <c r="G101" s="312">
        <v>0</v>
      </c>
      <c r="H101" s="312">
        <v>0</v>
      </c>
      <c r="I101" s="312">
        <v>0</v>
      </c>
    </row>
  </sheetData>
  <mergeCells count="2">
    <mergeCell ref="C2:I2"/>
    <mergeCell ref="A1:I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4"/>
  <sheetViews>
    <sheetView view="pageBreakPreview" zoomScaleNormal="100" zoomScaleSheetLayoutView="100" workbookViewId="0">
      <selection activeCell="N22" sqref="N22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511" t="s">
        <v>279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</row>
    <row r="2" spans="1:11" s="4" customFormat="1" ht="16.5" thickBot="1" x14ac:dyDescent="0.3">
      <c r="A2" s="41" t="s">
        <v>272</v>
      </c>
      <c r="B2" s="41"/>
    </row>
    <row r="3" spans="1:11" s="4" customFormat="1" ht="30.75" customHeight="1" x14ac:dyDescent="0.25">
      <c r="A3" s="513" t="s">
        <v>84</v>
      </c>
      <c r="B3" s="510" t="s">
        <v>85</v>
      </c>
      <c r="C3" s="466" t="s">
        <v>34</v>
      </c>
      <c r="D3" s="466" t="s">
        <v>86</v>
      </c>
      <c r="E3" s="476"/>
      <c r="F3" s="512"/>
      <c r="G3" s="510" t="s">
        <v>87</v>
      </c>
      <c r="H3" s="466" t="s">
        <v>34</v>
      </c>
      <c r="I3" s="466" t="s">
        <v>88</v>
      </c>
      <c r="J3" s="476"/>
      <c r="K3" s="512"/>
    </row>
    <row r="4" spans="1:11" s="4" customFormat="1" ht="32.25" thickBot="1" x14ac:dyDescent="0.3">
      <c r="A4" s="514"/>
      <c r="B4" s="480"/>
      <c r="C4" s="481"/>
      <c r="D4" s="284" t="s">
        <v>89</v>
      </c>
      <c r="E4" s="284" t="s">
        <v>90</v>
      </c>
      <c r="F4" s="85" t="s">
        <v>91</v>
      </c>
      <c r="G4" s="480"/>
      <c r="H4" s="481"/>
      <c r="I4" s="284" t="s">
        <v>89</v>
      </c>
      <c r="J4" s="284" t="s">
        <v>90</v>
      </c>
      <c r="K4" s="85" t="s">
        <v>91</v>
      </c>
    </row>
    <row r="5" spans="1:11" s="4" customFormat="1" x14ac:dyDescent="0.25">
      <c r="A5" s="317" t="s">
        <v>325</v>
      </c>
      <c r="B5" s="142">
        <v>153</v>
      </c>
      <c r="C5" s="84">
        <v>101</v>
      </c>
      <c r="D5" s="84">
        <v>119.6</v>
      </c>
      <c r="E5" s="84">
        <v>0</v>
      </c>
      <c r="F5" s="143">
        <v>3.57</v>
      </c>
      <c r="G5" s="142">
        <v>10</v>
      </c>
      <c r="H5" s="84">
        <v>4</v>
      </c>
      <c r="I5" s="84">
        <v>11.5</v>
      </c>
      <c r="J5" s="84">
        <v>0</v>
      </c>
      <c r="K5" s="143">
        <v>7.07</v>
      </c>
    </row>
    <row r="6" spans="1:11" s="4" customFormat="1" x14ac:dyDescent="0.25">
      <c r="A6" s="236" t="s">
        <v>326</v>
      </c>
      <c r="B6" s="149">
        <v>77</v>
      </c>
      <c r="C6" s="148">
        <v>67</v>
      </c>
      <c r="D6" s="148">
        <v>109.47</v>
      </c>
      <c r="E6" s="148">
        <v>0</v>
      </c>
      <c r="F6" s="150">
        <v>13.13</v>
      </c>
      <c r="G6" s="149">
        <v>9</v>
      </c>
      <c r="H6" s="148">
        <v>6</v>
      </c>
      <c r="I6" s="148">
        <v>5</v>
      </c>
      <c r="J6" s="148">
        <v>0</v>
      </c>
      <c r="K6" s="150">
        <v>4.63</v>
      </c>
    </row>
    <row r="7" spans="1:11" s="4" customFormat="1" x14ac:dyDescent="0.25">
      <c r="A7" s="236" t="s">
        <v>327</v>
      </c>
      <c r="B7" s="149">
        <v>217</v>
      </c>
      <c r="C7" s="148">
        <v>166</v>
      </c>
      <c r="D7" s="148">
        <v>391.93</v>
      </c>
      <c r="E7" s="148">
        <v>0</v>
      </c>
      <c r="F7" s="150">
        <v>0.9</v>
      </c>
      <c r="G7" s="149">
        <v>14</v>
      </c>
      <c r="H7" s="148">
        <v>11</v>
      </c>
      <c r="I7" s="148">
        <v>58.4</v>
      </c>
      <c r="J7" s="148">
        <v>8.33</v>
      </c>
      <c r="K7" s="150">
        <v>0</v>
      </c>
    </row>
    <row r="8" spans="1:11" x14ac:dyDescent="0.25">
      <c r="A8" s="236" t="s">
        <v>328</v>
      </c>
      <c r="B8" s="144">
        <v>83</v>
      </c>
      <c r="C8" s="2">
        <v>72</v>
      </c>
      <c r="D8" s="2">
        <v>68.569999999999993</v>
      </c>
      <c r="E8" s="2">
        <v>0</v>
      </c>
      <c r="F8" s="145">
        <v>0</v>
      </c>
      <c r="G8" s="144">
        <v>0</v>
      </c>
      <c r="H8" s="2">
        <v>0</v>
      </c>
      <c r="I8" s="2">
        <v>0</v>
      </c>
      <c r="J8" s="2">
        <v>0</v>
      </c>
      <c r="K8" s="145">
        <v>0</v>
      </c>
    </row>
    <row r="9" spans="1:11" ht="16.5" thickBot="1" x14ac:dyDescent="0.3">
      <c r="A9" s="236" t="s">
        <v>329</v>
      </c>
      <c r="B9" s="144">
        <v>66</v>
      </c>
      <c r="C9" s="2">
        <v>49</v>
      </c>
      <c r="D9" s="2">
        <v>141.19999999999999</v>
      </c>
      <c r="E9" s="2">
        <v>0</v>
      </c>
      <c r="F9" s="145">
        <v>0</v>
      </c>
      <c r="G9" s="144">
        <v>7</v>
      </c>
      <c r="H9" s="2">
        <v>5</v>
      </c>
      <c r="I9" s="2">
        <v>32.200000000000003</v>
      </c>
      <c r="J9" s="2">
        <v>0</v>
      </c>
      <c r="K9" s="145">
        <v>0</v>
      </c>
    </row>
    <row r="10" spans="1:11" ht="16.5" thickBot="1" x14ac:dyDescent="0.3">
      <c r="A10" s="151" t="s">
        <v>32</v>
      </c>
      <c r="B10" s="155">
        <f t="shared" ref="B10:K10" si="0">SUM(B5:B9)</f>
        <v>596</v>
      </c>
      <c r="C10" s="153">
        <f t="shared" si="0"/>
        <v>455</v>
      </c>
      <c r="D10" s="153">
        <f t="shared" si="0"/>
        <v>830.77</v>
      </c>
      <c r="E10" s="153">
        <f t="shared" si="0"/>
        <v>0</v>
      </c>
      <c r="F10" s="154">
        <f t="shared" si="0"/>
        <v>17.599999999999998</v>
      </c>
      <c r="G10" s="155">
        <f t="shared" si="0"/>
        <v>40</v>
      </c>
      <c r="H10" s="153">
        <f t="shared" si="0"/>
        <v>26</v>
      </c>
      <c r="I10" s="153">
        <f t="shared" si="0"/>
        <v>107.10000000000001</v>
      </c>
      <c r="J10" s="153">
        <f t="shared" si="0"/>
        <v>8.33</v>
      </c>
      <c r="K10" s="154">
        <f t="shared" si="0"/>
        <v>11.7</v>
      </c>
    </row>
    <row r="12" spans="1:11" ht="16.5" thickBot="1" x14ac:dyDescent="0.3">
      <c r="A12" s="41" t="s">
        <v>222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.75" customHeight="1" x14ac:dyDescent="0.25">
      <c r="A13" s="508" t="s">
        <v>84</v>
      </c>
      <c r="B13" s="518" t="s">
        <v>85</v>
      </c>
      <c r="C13" s="498" t="s">
        <v>34</v>
      </c>
      <c r="D13" s="515" t="s">
        <v>86</v>
      </c>
      <c r="E13" s="516"/>
      <c r="F13" s="517"/>
      <c r="G13" s="518" t="s">
        <v>87</v>
      </c>
      <c r="H13" s="498" t="s">
        <v>34</v>
      </c>
      <c r="I13" s="515" t="s">
        <v>88</v>
      </c>
      <c r="J13" s="516"/>
      <c r="K13" s="517"/>
    </row>
    <row r="14" spans="1:11" ht="33.75" customHeight="1" thickBot="1" x14ac:dyDescent="0.3">
      <c r="A14" s="509"/>
      <c r="B14" s="519"/>
      <c r="C14" s="520"/>
      <c r="D14" s="284" t="s">
        <v>89</v>
      </c>
      <c r="E14" s="284" t="s">
        <v>90</v>
      </c>
      <c r="F14" s="85" t="s">
        <v>91</v>
      </c>
      <c r="G14" s="519"/>
      <c r="H14" s="520"/>
      <c r="I14" s="284" t="s">
        <v>89</v>
      </c>
      <c r="J14" s="284" t="s">
        <v>90</v>
      </c>
      <c r="K14" s="85" t="s">
        <v>91</v>
      </c>
    </row>
    <row r="15" spans="1:11" x14ac:dyDescent="0.25">
      <c r="A15" s="317" t="s">
        <v>325</v>
      </c>
      <c r="B15" s="319">
        <v>62</v>
      </c>
      <c r="C15" s="319">
        <v>38</v>
      </c>
      <c r="D15" s="319">
        <v>102.37</v>
      </c>
      <c r="E15" s="319">
        <v>0</v>
      </c>
      <c r="F15" s="320">
        <v>0</v>
      </c>
      <c r="G15" s="321">
        <v>8</v>
      </c>
      <c r="H15" s="319">
        <v>5</v>
      </c>
      <c r="I15" s="319">
        <v>13.43</v>
      </c>
      <c r="J15" s="319">
        <v>0</v>
      </c>
      <c r="K15" s="319">
        <v>0.9</v>
      </c>
    </row>
    <row r="16" spans="1:11" x14ac:dyDescent="0.25">
      <c r="A16" s="236" t="s">
        <v>326</v>
      </c>
      <c r="B16" s="319">
        <v>10</v>
      </c>
      <c r="C16" s="319">
        <v>9</v>
      </c>
      <c r="D16" s="319">
        <v>44.9</v>
      </c>
      <c r="E16" s="319">
        <v>0</v>
      </c>
      <c r="F16" s="322">
        <v>0</v>
      </c>
      <c r="G16" s="321">
        <v>0</v>
      </c>
      <c r="H16" s="319">
        <v>0</v>
      </c>
      <c r="I16" s="319">
        <v>0</v>
      </c>
      <c r="J16" s="319">
        <v>0</v>
      </c>
      <c r="K16" s="319">
        <v>0</v>
      </c>
    </row>
    <row r="17" spans="1:11" x14ac:dyDescent="0.25">
      <c r="A17" s="236" t="s">
        <v>327</v>
      </c>
      <c r="B17" s="319">
        <v>99</v>
      </c>
      <c r="C17" s="319">
        <v>74</v>
      </c>
      <c r="D17" s="319">
        <v>290.3</v>
      </c>
      <c r="E17" s="319">
        <v>0</v>
      </c>
      <c r="F17" s="322">
        <v>0</v>
      </c>
      <c r="G17" s="321">
        <v>23</v>
      </c>
      <c r="H17" s="319">
        <v>21</v>
      </c>
      <c r="I17" s="319">
        <v>104.26</v>
      </c>
      <c r="J17" s="319">
        <v>9</v>
      </c>
      <c r="K17" s="319">
        <v>0</v>
      </c>
    </row>
    <row r="18" spans="1:11" x14ac:dyDescent="0.25">
      <c r="A18" s="236" t="s">
        <v>328</v>
      </c>
      <c r="B18" s="319">
        <v>26</v>
      </c>
      <c r="C18" s="319">
        <v>23</v>
      </c>
      <c r="D18" s="319">
        <v>66.47</v>
      </c>
      <c r="E18" s="319">
        <v>0</v>
      </c>
      <c r="F18" s="322">
        <v>0</v>
      </c>
      <c r="G18" s="321">
        <v>4</v>
      </c>
      <c r="H18" s="319">
        <v>4</v>
      </c>
      <c r="I18" s="319">
        <v>14.27</v>
      </c>
      <c r="J18" s="319">
        <v>0</v>
      </c>
      <c r="K18" s="319">
        <v>0</v>
      </c>
    </row>
    <row r="19" spans="1:11" ht="16.5" thickBot="1" x14ac:dyDescent="0.3">
      <c r="A19" s="236" t="s">
        <v>329</v>
      </c>
      <c r="B19" s="319">
        <v>46</v>
      </c>
      <c r="C19" s="319">
        <v>33</v>
      </c>
      <c r="D19" s="319">
        <v>177.43</v>
      </c>
      <c r="E19" s="319">
        <v>0</v>
      </c>
      <c r="F19" s="322">
        <v>0</v>
      </c>
      <c r="G19" s="321">
        <v>13</v>
      </c>
      <c r="H19" s="319">
        <v>8</v>
      </c>
      <c r="I19" s="319">
        <v>56.97</v>
      </c>
      <c r="J19" s="319">
        <v>0</v>
      </c>
      <c r="K19" s="319">
        <v>1.9</v>
      </c>
    </row>
    <row r="20" spans="1:11" ht="16.5" thickBot="1" x14ac:dyDescent="0.3">
      <c r="A20" s="160" t="s">
        <v>32</v>
      </c>
      <c r="B20" s="155">
        <f t="shared" ref="B20:K20" si="1">SUM(B15:B19)</f>
        <v>243</v>
      </c>
      <c r="C20" s="153">
        <f t="shared" si="1"/>
        <v>177</v>
      </c>
      <c r="D20" s="153">
        <f t="shared" si="1"/>
        <v>681.47</v>
      </c>
      <c r="E20" s="153">
        <f t="shared" si="1"/>
        <v>0</v>
      </c>
      <c r="F20" s="154">
        <f t="shared" si="1"/>
        <v>0</v>
      </c>
      <c r="G20" s="152">
        <f t="shared" si="1"/>
        <v>48</v>
      </c>
      <c r="H20" s="153">
        <f t="shared" si="1"/>
        <v>38</v>
      </c>
      <c r="I20" s="153">
        <f t="shared" si="1"/>
        <v>188.93</v>
      </c>
      <c r="J20" s="153">
        <f t="shared" si="1"/>
        <v>9</v>
      </c>
      <c r="K20" s="154">
        <f t="shared" si="1"/>
        <v>2.8</v>
      </c>
    </row>
    <row r="21" spans="1:11" ht="16.5" thickBo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162" t="s">
        <v>92</v>
      </c>
      <c r="B22" s="164">
        <f t="shared" ref="B22:K22" si="2">+B10-B20</f>
        <v>353</v>
      </c>
      <c r="C22" s="156">
        <f t="shared" si="2"/>
        <v>278</v>
      </c>
      <c r="D22" s="156">
        <f t="shared" si="2"/>
        <v>149.29999999999995</v>
      </c>
      <c r="E22" s="156">
        <f t="shared" si="2"/>
        <v>0</v>
      </c>
      <c r="F22" s="157">
        <f t="shared" si="2"/>
        <v>17.599999999999998</v>
      </c>
      <c r="G22" s="164">
        <f t="shared" si="2"/>
        <v>-8</v>
      </c>
      <c r="H22" s="156">
        <f t="shared" si="2"/>
        <v>-12</v>
      </c>
      <c r="I22" s="156">
        <f t="shared" si="2"/>
        <v>-81.83</v>
      </c>
      <c r="J22" s="156">
        <f t="shared" si="2"/>
        <v>-0.66999999999999993</v>
      </c>
      <c r="K22" s="157">
        <f t="shared" si="2"/>
        <v>8.8999999999999986</v>
      </c>
    </row>
    <row r="23" spans="1:11" ht="16.5" thickBot="1" x14ac:dyDescent="0.3">
      <c r="A23" s="163" t="s">
        <v>93</v>
      </c>
      <c r="B23" s="165">
        <f>+IFERROR(B22/B20,0)*100</f>
        <v>145.26748971193416</v>
      </c>
      <c r="C23" s="158">
        <f>+IFERROR(C22/C20,0)*100</f>
        <v>157.06214689265536</v>
      </c>
      <c r="D23" s="158">
        <f t="shared" ref="D23:K23" si="3">+IFERROR(D22/D20,0)*100</f>
        <v>21.908521284869469</v>
      </c>
      <c r="E23" s="158">
        <f t="shared" si="3"/>
        <v>0</v>
      </c>
      <c r="F23" s="159">
        <f t="shared" si="3"/>
        <v>0</v>
      </c>
      <c r="G23" s="165">
        <f t="shared" si="3"/>
        <v>-16.666666666666664</v>
      </c>
      <c r="H23" s="158">
        <f t="shared" si="3"/>
        <v>-31.578947368421051</v>
      </c>
      <c r="I23" s="158">
        <f t="shared" si="3"/>
        <v>-43.312337902927005</v>
      </c>
      <c r="J23" s="158">
        <f t="shared" si="3"/>
        <v>-7.4444444444444438</v>
      </c>
      <c r="K23" s="159">
        <f t="shared" si="3"/>
        <v>317.85714285714283</v>
      </c>
    </row>
    <row r="24" spans="1:11" x14ac:dyDescent="0.25">
      <c r="J24" s="16"/>
      <c r="K24" s="16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2"/>
  <sheetViews>
    <sheetView view="pageBreakPreview" zoomScaleNormal="100" zoomScaleSheetLayoutView="100" workbookViewId="0">
      <selection activeCell="I21" sqref="I2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475" t="s">
        <v>247</v>
      </c>
      <c r="B1" s="475"/>
      <c r="C1" s="475"/>
      <c r="D1" s="475"/>
      <c r="E1" s="475"/>
      <c r="F1" s="475"/>
      <c r="G1" s="4"/>
      <c r="H1" s="4"/>
      <c r="I1" s="11"/>
      <c r="J1" s="11"/>
    </row>
    <row r="2" spans="1:10" ht="48" thickBot="1" x14ac:dyDescent="0.3">
      <c r="A2" s="323" t="s">
        <v>94</v>
      </c>
      <c r="B2" s="316" t="s">
        <v>95</v>
      </c>
      <c r="C2" s="316" t="s">
        <v>96</v>
      </c>
      <c r="D2" s="316" t="s">
        <v>97</v>
      </c>
      <c r="E2" s="316" t="s">
        <v>98</v>
      </c>
      <c r="F2" s="324" t="s">
        <v>99</v>
      </c>
      <c r="G2" s="19"/>
      <c r="H2" s="19"/>
    </row>
    <row r="3" spans="1:10" x14ac:dyDescent="0.25">
      <c r="A3" s="161">
        <v>1</v>
      </c>
      <c r="B3" s="64" t="s">
        <v>331</v>
      </c>
      <c r="C3" s="64" t="s">
        <v>332</v>
      </c>
      <c r="D3" s="325">
        <v>45198</v>
      </c>
      <c r="E3" s="64"/>
      <c r="F3" s="326" t="s">
        <v>333</v>
      </c>
      <c r="G3" s="15"/>
      <c r="H3" s="15"/>
    </row>
    <row r="4" spans="1:10" x14ac:dyDescent="0.25">
      <c r="A4" s="161">
        <v>2</v>
      </c>
      <c r="B4" s="64" t="s">
        <v>334</v>
      </c>
      <c r="C4" s="64" t="s">
        <v>335</v>
      </c>
      <c r="D4" s="325">
        <v>45198</v>
      </c>
      <c r="E4" s="64"/>
      <c r="F4" s="326" t="s">
        <v>336</v>
      </c>
      <c r="G4" s="15"/>
      <c r="H4" s="15"/>
    </row>
    <row r="5" spans="1:10" x14ac:dyDescent="0.25">
      <c r="A5" s="161">
        <v>3</v>
      </c>
      <c r="B5" s="64" t="s">
        <v>337</v>
      </c>
      <c r="C5" s="64" t="s">
        <v>338</v>
      </c>
      <c r="D5" s="325">
        <v>45205</v>
      </c>
      <c r="E5" s="64"/>
      <c r="F5" s="326" t="s">
        <v>333</v>
      </c>
      <c r="G5" s="15"/>
      <c r="H5" s="15"/>
    </row>
    <row r="6" spans="1:10" x14ac:dyDescent="0.25">
      <c r="A6" s="161">
        <v>4</v>
      </c>
      <c r="B6" s="64" t="s">
        <v>339</v>
      </c>
      <c r="C6" s="64" t="s">
        <v>340</v>
      </c>
      <c r="D6" s="325">
        <v>45261</v>
      </c>
      <c r="E6" s="64"/>
      <c r="F6" s="326" t="s">
        <v>336</v>
      </c>
      <c r="G6" s="15"/>
      <c r="H6" s="15"/>
    </row>
    <row r="7" spans="1:10" x14ac:dyDescent="0.25">
      <c r="A7" s="144">
        <v>5</v>
      </c>
      <c r="B7" s="2" t="s">
        <v>341</v>
      </c>
      <c r="C7" s="2" t="s">
        <v>340</v>
      </c>
      <c r="D7" s="327">
        <v>45334</v>
      </c>
      <c r="E7" s="2"/>
      <c r="F7" s="328" t="s">
        <v>336</v>
      </c>
      <c r="G7" s="15"/>
      <c r="H7" s="15"/>
    </row>
    <row r="8" spans="1:10" x14ac:dyDescent="0.25">
      <c r="A8" s="144"/>
      <c r="B8" s="2"/>
      <c r="C8" s="2"/>
      <c r="D8" s="2"/>
      <c r="E8" s="2"/>
      <c r="F8" s="328"/>
      <c r="G8" s="15"/>
      <c r="H8" s="15"/>
    </row>
    <row r="9" spans="1:10" ht="16.5" thickBot="1" x14ac:dyDescent="0.3">
      <c r="A9" s="246"/>
      <c r="B9" s="7"/>
      <c r="C9" s="7"/>
      <c r="D9" s="7"/>
      <c r="E9" s="7"/>
      <c r="F9" s="329"/>
      <c r="G9" s="15"/>
      <c r="H9" s="15"/>
    </row>
    <row r="10" spans="1:10" ht="47.25" customHeight="1" thickBot="1" x14ac:dyDescent="0.3">
      <c r="A10" s="246"/>
      <c r="B10" s="330" t="s">
        <v>100</v>
      </c>
      <c r="C10" s="331"/>
      <c r="D10" s="324" t="s">
        <v>101</v>
      </c>
      <c r="E10" s="7"/>
      <c r="F10" s="329"/>
      <c r="G10" s="15"/>
      <c r="H10" s="15"/>
    </row>
    <row r="11" spans="1:10" ht="19.5" customHeight="1" x14ac:dyDescent="0.25">
      <c r="A11" s="246"/>
      <c r="B11" s="22" t="s">
        <v>248</v>
      </c>
      <c r="C11" s="23">
        <v>4</v>
      </c>
      <c r="D11" s="64">
        <v>2</v>
      </c>
      <c r="E11" s="7"/>
      <c r="F11" s="332"/>
      <c r="G11" s="15"/>
      <c r="H11" s="15"/>
    </row>
    <row r="12" spans="1:10" x14ac:dyDescent="0.25">
      <c r="A12" s="246"/>
      <c r="B12" s="22" t="s">
        <v>249</v>
      </c>
      <c r="C12" s="24">
        <v>2</v>
      </c>
      <c r="D12" s="2">
        <v>2</v>
      </c>
      <c r="E12" s="7"/>
      <c r="F12" s="332"/>
      <c r="G12" s="7"/>
      <c r="H12" s="7"/>
    </row>
    <row r="13" spans="1:10" x14ac:dyDescent="0.25">
      <c r="A13" s="246"/>
      <c r="B13" s="22" t="s">
        <v>250</v>
      </c>
      <c r="C13" s="24">
        <v>5</v>
      </c>
      <c r="D13" s="2">
        <v>2</v>
      </c>
      <c r="E13" s="7"/>
      <c r="F13" s="332"/>
      <c r="G13" s="7"/>
      <c r="H13" s="7"/>
    </row>
    <row r="14" spans="1:10" x14ac:dyDescent="0.25">
      <c r="A14" s="246"/>
      <c r="B14" s="14" t="s">
        <v>102</v>
      </c>
      <c r="C14" s="24">
        <v>0</v>
      </c>
      <c r="D14" s="2"/>
      <c r="E14" s="7"/>
      <c r="F14" s="332"/>
      <c r="G14" s="7"/>
      <c r="H14" s="7"/>
    </row>
    <row r="15" spans="1:10" x14ac:dyDescent="0.25">
      <c r="A15" s="246"/>
      <c r="B15" s="2" t="s">
        <v>103</v>
      </c>
      <c r="C15" s="24"/>
      <c r="D15" s="2"/>
      <c r="E15" s="7"/>
      <c r="F15" s="332"/>
      <c r="G15" s="7"/>
      <c r="H15" s="7"/>
    </row>
    <row r="16" spans="1:10" x14ac:dyDescent="0.25">
      <c r="A16" s="246"/>
      <c r="B16" s="2" t="s">
        <v>104</v>
      </c>
      <c r="C16" s="24"/>
      <c r="D16" s="2"/>
      <c r="E16" s="7"/>
      <c r="F16" s="332"/>
      <c r="G16" s="7"/>
      <c r="H16" s="7"/>
    </row>
    <row r="17" spans="1:6" x14ac:dyDescent="0.25">
      <c r="A17" s="246"/>
      <c r="B17" s="2" t="s">
        <v>105</v>
      </c>
      <c r="C17" s="24"/>
      <c r="D17" s="2"/>
      <c r="E17" s="7"/>
      <c r="F17" s="332"/>
    </row>
    <row r="18" spans="1:6" ht="16.5" thickBot="1" x14ac:dyDescent="0.3">
      <c r="A18" s="246"/>
      <c r="B18" s="7"/>
      <c r="C18" s="7"/>
      <c r="D18" s="7"/>
      <c r="E18" s="7"/>
      <c r="F18" s="332"/>
    </row>
    <row r="19" spans="1:6" ht="18.75" customHeight="1" thickBot="1" x14ac:dyDescent="0.3">
      <c r="A19" s="246"/>
      <c r="B19" s="87" t="s">
        <v>106</v>
      </c>
      <c r="C19" s="88" t="s">
        <v>107</v>
      </c>
      <c r="D19" s="7"/>
      <c r="E19" s="7"/>
      <c r="F19" s="332"/>
    </row>
    <row r="20" spans="1:6" ht="31.5" customHeight="1" thickBot="1" x14ac:dyDescent="0.3">
      <c r="A20" s="333"/>
      <c r="B20" s="334">
        <v>5</v>
      </c>
      <c r="C20" s="335">
        <v>49</v>
      </c>
      <c r="D20" s="336"/>
      <c r="E20" s="337"/>
      <c r="F20" s="338"/>
    </row>
    <row r="21" spans="1:6" ht="32.25" customHeight="1" x14ac:dyDescent="0.25">
      <c r="B21" s="44"/>
      <c r="C21" s="22"/>
      <c r="D21" s="30"/>
      <c r="E21" s="7"/>
      <c r="F21" s="7"/>
    </row>
    <row r="22" spans="1:6" x14ac:dyDescent="0.25">
      <c r="D22" s="16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9"/>
  <sheetViews>
    <sheetView view="pageBreakPreview" zoomScaleNormal="100" zoomScaleSheetLayoutView="100" workbookViewId="0">
      <selection activeCell="F19" sqref="F19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521" t="s">
        <v>251</v>
      </c>
      <c r="B1" s="521"/>
      <c r="C1" s="521"/>
      <c r="D1" s="521"/>
      <c r="E1" s="521"/>
      <c r="F1" s="521"/>
      <c r="G1" s="25"/>
    </row>
    <row r="2" spans="1:7" ht="32.25" thickBot="1" x14ac:dyDescent="0.3">
      <c r="A2" s="323" t="s">
        <v>94</v>
      </c>
      <c r="B2" s="316" t="s">
        <v>95</v>
      </c>
      <c r="C2" s="316" t="s">
        <v>96</v>
      </c>
      <c r="D2" s="316" t="s">
        <v>97</v>
      </c>
      <c r="E2" s="316" t="s">
        <v>108</v>
      </c>
      <c r="F2" s="324" t="s">
        <v>99</v>
      </c>
      <c r="G2" s="10"/>
    </row>
    <row r="3" spans="1:7" x14ac:dyDescent="0.25">
      <c r="A3" s="61">
        <v>1</v>
      </c>
      <c r="B3" s="61" t="s">
        <v>342</v>
      </c>
      <c r="C3" s="61" t="s">
        <v>338</v>
      </c>
      <c r="D3" s="339">
        <v>45226</v>
      </c>
      <c r="E3" s="339">
        <v>45470</v>
      </c>
      <c r="F3" s="89" t="s">
        <v>336</v>
      </c>
      <c r="G3" s="15"/>
    </row>
    <row r="4" spans="1:7" x14ac:dyDescent="0.25">
      <c r="A4" s="37">
        <v>2</v>
      </c>
      <c r="B4" s="37" t="s">
        <v>343</v>
      </c>
      <c r="C4" s="37" t="s">
        <v>296</v>
      </c>
      <c r="D4" s="340">
        <v>45237</v>
      </c>
      <c r="E4" s="340">
        <v>45470</v>
      </c>
      <c r="F4" s="26" t="s">
        <v>333</v>
      </c>
      <c r="G4" s="15"/>
    </row>
    <row r="5" spans="1:7" x14ac:dyDescent="0.25">
      <c r="A5" s="37">
        <v>3</v>
      </c>
      <c r="B5" s="37" t="s">
        <v>344</v>
      </c>
      <c r="C5" s="37" t="s">
        <v>338</v>
      </c>
      <c r="D5" s="340">
        <v>45238</v>
      </c>
      <c r="E5" s="340">
        <v>45470</v>
      </c>
      <c r="F5" s="26" t="s">
        <v>333</v>
      </c>
      <c r="G5" s="15"/>
    </row>
    <row r="6" spans="1:7" x14ac:dyDescent="0.25">
      <c r="A6" s="37">
        <v>4</v>
      </c>
      <c r="B6" s="37" t="s">
        <v>345</v>
      </c>
      <c r="C6" s="37" t="s">
        <v>346</v>
      </c>
      <c r="D6" s="340">
        <v>45261</v>
      </c>
      <c r="E6" s="340">
        <v>45470</v>
      </c>
      <c r="F6" s="26" t="s">
        <v>336</v>
      </c>
      <c r="G6" s="15"/>
    </row>
    <row r="7" spans="1:7" x14ac:dyDescent="0.25">
      <c r="A7" s="37">
        <v>5</v>
      </c>
      <c r="B7" s="37" t="s">
        <v>347</v>
      </c>
      <c r="C7" s="37" t="s">
        <v>338</v>
      </c>
      <c r="D7" s="340">
        <v>45303</v>
      </c>
      <c r="E7" s="340">
        <v>45470</v>
      </c>
      <c r="F7" s="26" t="s">
        <v>333</v>
      </c>
      <c r="G7" s="15"/>
    </row>
    <row r="8" spans="1:7" x14ac:dyDescent="0.25">
      <c r="A8" s="61">
        <v>6</v>
      </c>
      <c r="B8" s="37" t="s">
        <v>348</v>
      </c>
      <c r="C8" s="37" t="s">
        <v>338</v>
      </c>
      <c r="D8" s="340">
        <v>45303</v>
      </c>
      <c r="E8" s="340">
        <v>45470</v>
      </c>
      <c r="F8" s="26" t="s">
        <v>333</v>
      </c>
      <c r="G8" s="15"/>
    </row>
    <row r="9" spans="1:7" x14ac:dyDescent="0.25">
      <c r="A9" s="37">
        <v>7</v>
      </c>
      <c r="B9" s="37" t="s">
        <v>349</v>
      </c>
      <c r="C9" s="37" t="s">
        <v>296</v>
      </c>
      <c r="D9" s="340">
        <v>45306</v>
      </c>
      <c r="E9" s="340">
        <v>45470</v>
      </c>
      <c r="F9" s="26" t="s">
        <v>336</v>
      </c>
      <c r="G9" s="15"/>
    </row>
    <row r="10" spans="1:7" x14ac:dyDescent="0.25">
      <c r="A10" s="37">
        <v>8</v>
      </c>
      <c r="B10" s="37" t="s">
        <v>350</v>
      </c>
      <c r="C10" s="37" t="s">
        <v>338</v>
      </c>
      <c r="D10" s="340">
        <v>45306</v>
      </c>
      <c r="E10" s="340">
        <v>45470</v>
      </c>
      <c r="F10" s="26" t="s">
        <v>333</v>
      </c>
      <c r="G10" s="7"/>
    </row>
    <row r="11" spans="1:7" x14ac:dyDescent="0.25">
      <c r="A11" s="37">
        <v>9</v>
      </c>
      <c r="B11" s="37" t="s">
        <v>351</v>
      </c>
      <c r="C11" s="37" t="s">
        <v>296</v>
      </c>
      <c r="D11" s="340">
        <v>45307</v>
      </c>
      <c r="E11" s="340">
        <v>45470</v>
      </c>
      <c r="F11" s="26" t="s">
        <v>336</v>
      </c>
      <c r="G11" s="7"/>
    </row>
    <row r="12" spans="1:7" ht="14.25" customHeight="1" x14ac:dyDescent="0.25">
      <c r="A12" s="37">
        <v>10</v>
      </c>
      <c r="B12" s="37" t="s">
        <v>352</v>
      </c>
      <c r="C12" s="37" t="s">
        <v>353</v>
      </c>
      <c r="D12" s="340">
        <v>45334</v>
      </c>
      <c r="E12" s="340">
        <v>45470</v>
      </c>
      <c r="F12" s="26" t="s">
        <v>336</v>
      </c>
      <c r="G12" s="7"/>
    </row>
    <row r="13" spans="1:7" x14ac:dyDescent="0.25">
      <c r="A13" s="61">
        <v>11</v>
      </c>
      <c r="B13" s="37" t="s">
        <v>354</v>
      </c>
      <c r="C13" s="37" t="s">
        <v>355</v>
      </c>
      <c r="D13" s="340">
        <v>45334</v>
      </c>
      <c r="E13" s="340">
        <v>45470</v>
      </c>
      <c r="F13" s="26" t="s">
        <v>336</v>
      </c>
      <c r="G13" s="7"/>
    </row>
    <row r="14" spans="1:7" x14ac:dyDescent="0.25">
      <c r="A14" s="37">
        <v>12</v>
      </c>
      <c r="B14" s="37" t="s">
        <v>356</v>
      </c>
      <c r="C14" s="37" t="s">
        <v>357</v>
      </c>
      <c r="D14" s="340">
        <v>45334</v>
      </c>
      <c r="E14" s="340">
        <v>45470</v>
      </c>
      <c r="F14" s="26" t="s">
        <v>333</v>
      </c>
      <c r="G14" s="7"/>
    </row>
    <row r="15" spans="1:7" x14ac:dyDescent="0.25">
      <c r="A15" s="37">
        <v>13</v>
      </c>
      <c r="B15" s="37" t="s">
        <v>358</v>
      </c>
      <c r="C15" s="37" t="s">
        <v>359</v>
      </c>
      <c r="D15" s="340">
        <v>45385</v>
      </c>
      <c r="E15" s="340">
        <v>45470</v>
      </c>
      <c r="F15" s="26" t="s">
        <v>336</v>
      </c>
      <c r="G15" s="7"/>
    </row>
    <row r="16" spans="1:7" x14ac:dyDescent="0.25">
      <c r="A16" s="37">
        <v>14</v>
      </c>
      <c r="B16" s="37" t="s">
        <v>360</v>
      </c>
      <c r="C16" s="37" t="s">
        <v>359</v>
      </c>
      <c r="D16" s="340">
        <v>45385</v>
      </c>
      <c r="E16" s="340">
        <v>45470</v>
      </c>
      <c r="F16" s="26" t="s">
        <v>336</v>
      </c>
      <c r="G16" s="7"/>
    </row>
    <row r="17" spans="1:7" x14ac:dyDescent="0.25">
      <c r="A17" s="37"/>
      <c r="B17" s="37"/>
      <c r="C17" s="37"/>
      <c r="D17" s="37"/>
      <c r="E17" s="37"/>
      <c r="F17" s="26"/>
      <c r="G17" s="7"/>
    </row>
    <row r="18" spans="1:7" ht="16.5" thickBot="1" x14ac:dyDescent="0.3">
      <c r="A18" s="51"/>
      <c r="B18" s="51"/>
      <c r="C18" s="51"/>
      <c r="D18" s="51"/>
      <c r="E18" s="51"/>
      <c r="F18" s="52"/>
    </row>
    <row r="19" spans="1:7" ht="48" thickBot="1" x14ac:dyDescent="0.3">
      <c r="A19" s="53"/>
      <c r="B19" s="330" t="s">
        <v>109</v>
      </c>
      <c r="C19" s="341"/>
      <c r="D19" s="342" t="s">
        <v>101</v>
      </c>
      <c r="E19" s="51"/>
      <c r="F19" s="52"/>
    </row>
    <row r="20" spans="1:7" x14ac:dyDescent="0.25">
      <c r="A20" s="53"/>
      <c r="B20" s="56" t="s">
        <v>248</v>
      </c>
      <c r="C20" s="55">
        <v>4</v>
      </c>
      <c r="D20" s="61">
        <v>2</v>
      </c>
      <c r="E20" s="51"/>
      <c r="F20" s="51"/>
    </row>
    <row r="21" spans="1:7" ht="15.75" customHeight="1" x14ac:dyDescent="0.25">
      <c r="A21" s="53"/>
      <c r="B21" s="56" t="s">
        <v>249</v>
      </c>
      <c r="C21" s="57">
        <v>1</v>
      </c>
      <c r="D21" s="37">
        <v>0</v>
      </c>
      <c r="E21" s="51"/>
      <c r="F21" s="51"/>
    </row>
    <row r="22" spans="1:7" ht="13.5" customHeight="1" x14ac:dyDescent="0.25">
      <c r="A22" s="53"/>
      <c r="B22" s="56" t="s">
        <v>250</v>
      </c>
      <c r="C22" s="57">
        <v>14</v>
      </c>
      <c r="D22" s="37">
        <v>6</v>
      </c>
      <c r="E22" s="51"/>
      <c r="F22" s="51"/>
    </row>
    <row r="23" spans="1:7" x14ac:dyDescent="0.25">
      <c r="A23" s="53"/>
      <c r="B23" s="54" t="s">
        <v>102</v>
      </c>
      <c r="C23" s="57">
        <v>0</v>
      </c>
      <c r="D23" s="37"/>
      <c r="E23" s="51"/>
      <c r="F23" s="51"/>
    </row>
    <row r="24" spans="1:7" x14ac:dyDescent="0.25">
      <c r="A24" s="53"/>
      <c r="B24" s="37" t="s">
        <v>103</v>
      </c>
      <c r="C24" s="57"/>
      <c r="D24" s="37"/>
      <c r="E24" s="51"/>
      <c r="F24" s="51"/>
    </row>
    <row r="25" spans="1:7" x14ac:dyDescent="0.25">
      <c r="A25" s="53"/>
      <c r="B25" s="37" t="s">
        <v>104</v>
      </c>
      <c r="C25" s="57"/>
      <c r="D25" s="37"/>
      <c r="E25" s="51"/>
      <c r="F25" s="51"/>
    </row>
    <row r="26" spans="1:7" x14ac:dyDescent="0.25">
      <c r="A26" s="53"/>
      <c r="B26" s="37" t="s">
        <v>105</v>
      </c>
      <c r="C26" s="57"/>
      <c r="D26" s="37"/>
      <c r="E26" s="51"/>
      <c r="F26" s="51"/>
    </row>
    <row r="27" spans="1:7" ht="16.5" thickBot="1" x14ac:dyDescent="0.3">
      <c r="A27" s="53"/>
      <c r="B27" s="51"/>
      <c r="C27" s="51"/>
      <c r="D27" s="51"/>
      <c r="E27" s="51"/>
      <c r="F27" s="51"/>
    </row>
    <row r="28" spans="1:7" ht="16.5" thickBot="1" x14ac:dyDescent="0.3">
      <c r="A28" s="53"/>
      <c r="B28" s="90" t="s">
        <v>110</v>
      </c>
      <c r="C28" s="91" t="s">
        <v>111</v>
      </c>
      <c r="E28" s="51"/>
      <c r="F28" s="51"/>
    </row>
    <row r="29" spans="1:7" x14ac:dyDescent="0.25">
      <c r="A29" s="53"/>
      <c r="B29" s="44">
        <v>14</v>
      </c>
      <c r="C29" s="56">
        <v>41.7</v>
      </c>
      <c r="D29" s="58"/>
      <c r="E29" s="51"/>
      <c r="F29" s="51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1"/>
  <sheetViews>
    <sheetView view="pageBreakPreview" topLeftCell="A6" zoomScaleNormal="100" zoomScaleSheetLayoutView="100" workbookViewId="0">
      <selection activeCell="E18" sqref="E18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523" t="s">
        <v>252</v>
      </c>
      <c r="B1" s="523"/>
      <c r="C1" s="523"/>
      <c r="D1" s="523"/>
      <c r="E1" s="523"/>
      <c r="F1" s="523"/>
      <c r="G1" s="523"/>
      <c r="H1" s="523"/>
      <c r="I1" s="523"/>
      <c r="J1" s="132"/>
    </row>
    <row r="2" spans="1:10" s="4" customFormat="1" ht="174" customHeight="1" thickBot="1" x14ac:dyDescent="0.3">
      <c r="A2" s="65" t="s">
        <v>112</v>
      </c>
      <c r="B2" s="80" t="s">
        <v>113</v>
      </c>
      <c r="C2" s="80" t="s">
        <v>114</v>
      </c>
      <c r="D2" s="80" t="s">
        <v>115</v>
      </c>
      <c r="E2" s="80" t="s">
        <v>116</v>
      </c>
      <c r="F2" s="80" t="s">
        <v>117</v>
      </c>
      <c r="G2" s="80" t="s">
        <v>118</v>
      </c>
      <c r="H2" s="80" t="s">
        <v>119</v>
      </c>
      <c r="I2" s="81" t="s">
        <v>120</v>
      </c>
      <c r="J2" s="17"/>
    </row>
    <row r="3" spans="1:10" x14ac:dyDescent="0.25">
      <c r="A3" s="86" t="s">
        <v>121</v>
      </c>
      <c r="B3" s="86">
        <v>24</v>
      </c>
      <c r="C3" s="64">
        <v>1</v>
      </c>
      <c r="D3" s="64">
        <v>0.04</v>
      </c>
      <c r="E3" s="64">
        <v>2.88</v>
      </c>
      <c r="F3" s="64"/>
      <c r="G3" s="64"/>
      <c r="H3" s="64"/>
      <c r="I3" s="64">
        <v>23</v>
      </c>
      <c r="J3" s="7"/>
    </row>
    <row r="4" spans="1:10" x14ac:dyDescent="0.25">
      <c r="A4" s="13" t="s">
        <v>122</v>
      </c>
      <c r="B4" s="13">
        <v>59</v>
      </c>
      <c r="C4" s="2">
        <v>1.02</v>
      </c>
      <c r="D4" s="2">
        <v>7.0000000000000007E-2</v>
      </c>
      <c r="E4" s="2">
        <v>4.03</v>
      </c>
      <c r="F4" s="2"/>
      <c r="G4" s="2"/>
      <c r="H4" s="2"/>
      <c r="I4" s="2">
        <v>47</v>
      </c>
      <c r="J4" s="7"/>
    </row>
    <row r="5" spans="1:10" x14ac:dyDescent="0.25">
      <c r="A5" s="13" t="s">
        <v>123</v>
      </c>
      <c r="B5" s="13">
        <v>80</v>
      </c>
      <c r="C5" s="2">
        <v>1.04</v>
      </c>
      <c r="D5" s="2">
        <v>0.2</v>
      </c>
      <c r="E5" s="2">
        <v>2.5299999999999998</v>
      </c>
      <c r="F5" s="2"/>
      <c r="G5" s="2">
        <v>2</v>
      </c>
      <c r="H5" s="2">
        <v>4</v>
      </c>
      <c r="I5" s="2">
        <v>64</v>
      </c>
      <c r="J5" s="7"/>
    </row>
    <row r="6" spans="1:10" x14ac:dyDescent="0.25">
      <c r="A6" s="113" t="s">
        <v>32</v>
      </c>
      <c r="B6" s="112">
        <f>SUM(B3:B5)</f>
        <v>163</v>
      </c>
      <c r="C6" s="114">
        <f>+IFERROR(($B$3*C3+$B$4*C4+$B$5*C5)/$B$6,0)</f>
        <v>1.0268711656441718</v>
      </c>
      <c r="D6" s="114">
        <f>+IFERROR(($B$3*D3+$B$4*D4+$B$5*D5)/$B$6,0)</f>
        <v>0.12938650306748467</v>
      </c>
      <c r="E6" s="114">
        <f>+IFERROR(($B$3*E3+$B$4*E4+$B$5*E5)/$B$6,0)</f>
        <v>3.1244785276073617</v>
      </c>
      <c r="F6" s="112">
        <f>SUM(F3:F5)</f>
        <v>0</v>
      </c>
      <c r="G6" s="112">
        <f>SUM(G3:G5)</f>
        <v>2</v>
      </c>
      <c r="H6" s="112">
        <f>SUM(H3:H5)</f>
        <v>4</v>
      </c>
      <c r="I6" s="112">
        <f>SUM(I3:I5)</f>
        <v>134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customHeight="1" thickBot="1" x14ac:dyDescent="0.3">
      <c r="A8" s="522" t="s">
        <v>124</v>
      </c>
      <c r="B8" s="522"/>
      <c r="C8" s="522"/>
      <c r="D8" s="10"/>
      <c r="H8" s="10"/>
      <c r="I8" s="10"/>
      <c r="J8" s="10"/>
    </row>
    <row r="9" spans="1:10" s="1" customFormat="1" ht="33.75" customHeight="1" thickBot="1" x14ac:dyDescent="0.3">
      <c r="A9" s="65" t="s">
        <v>125</v>
      </c>
      <c r="B9" s="80" t="s">
        <v>126</v>
      </c>
      <c r="C9" s="81" t="s">
        <v>127</v>
      </c>
      <c r="D9" s="10"/>
      <c r="H9" s="10"/>
      <c r="I9" s="10"/>
      <c r="J9" s="10"/>
    </row>
    <row r="10" spans="1:10" x14ac:dyDescent="0.25">
      <c r="A10" s="86" t="s">
        <v>128</v>
      </c>
      <c r="B10" s="86">
        <v>1</v>
      </c>
      <c r="C10" s="92">
        <v>0.4</v>
      </c>
      <c r="D10" s="7"/>
      <c r="H10" s="7"/>
      <c r="I10" s="7"/>
      <c r="J10" s="7"/>
    </row>
    <row r="11" spans="1:10" x14ac:dyDescent="0.25">
      <c r="A11" s="13" t="s">
        <v>129</v>
      </c>
      <c r="B11" s="13">
        <v>14</v>
      </c>
      <c r="C11" s="3">
        <v>5.58</v>
      </c>
      <c r="D11" s="7"/>
      <c r="H11" s="7"/>
      <c r="I11" s="7"/>
      <c r="J11" s="7"/>
    </row>
    <row r="12" spans="1:10" ht="13.5" customHeight="1" x14ac:dyDescent="0.25">
      <c r="A12" s="112" t="s">
        <v>32</v>
      </c>
      <c r="B12" s="62">
        <f>+B10+B11</f>
        <v>15</v>
      </c>
      <c r="C12" s="62">
        <f>+C10+C11</f>
        <v>5.98</v>
      </c>
    </row>
    <row r="13" spans="1:10" x14ac:dyDescent="0.25">
      <c r="C13" s="16"/>
    </row>
    <row r="14" spans="1:10" ht="15.75" customHeight="1" x14ac:dyDescent="0.25">
      <c r="A14" s="522" t="s">
        <v>130</v>
      </c>
      <c r="B14" s="522"/>
      <c r="C14" s="522"/>
    </row>
    <row r="15" spans="1:10" ht="15.75" customHeight="1" x14ac:dyDescent="0.25">
      <c r="A15" s="522"/>
      <c r="B15" s="522"/>
      <c r="C15" s="522"/>
    </row>
    <row r="16" spans="1:10" x14ac:dyDescent="0.25">
      <c r="A16" s="522"/>
      <c r="B16" s="522"/>
      <c r="C16" s="522"/>
    </row>
    <row r="17" spans="1:3" ht="16.5" thickBot="1" x14ac:dyDescent="0.3">
      <c r="A17" s="524"/>
      <c r="B17" s="524"/>
      <c r="C17" s="522"/>
    </row>
    <row r="18" spans="1:3" ht="16.5" thickBot="1" x14ac:dyDescent="0.3">
      <c r="A18" s="65" t="s">
        <v>131</v>
      </c>
      <c r="B18" s="81" t="s">
        <v>132</v>
      </c>
      <c r="C18" s="27"/>
    </row>
    <row r="19" spans="1:3" x14ac:dyDescent="0.25">
      <c r="A19" s="86" t="s">
        <v>133</v>
      </c>
      <c r="B19" s="86">
        <v>8</v>
      </c>
      <c r="C19" s="7"/>
    </row>
    <row r="20" spans="1:3" x14ac:dyDescent="0.25">
      <c r="A20" s="13" t="s">
        <v>134</v>
      </c>
      <c r="B20" s="13">
        <v>2</v>
      </c>
      <c r="C20" s="7"/>
    </row>
    <row r="21" spans="1:3" x14ac:dyDescent="0.25">
      <c r="A21" s="112" t="s">
        <v>32</v>
      </c>
      <c r="B21" s="62">
        <f>+B19+B20</f>
        <v>10</v>
      </c>
      <c r="C21" s="58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91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7FCA-3DC3-4F9A-B5F2-3F9DE1BD3B20}">
  <dimension ref="A1:S16"/>
  <sheetViews>
    <sheetView tabSelected="1" view="pageBreakPreview" topLeftCell="A4" zoomScaleNormal="100" zoomScaleSheetLayoutView="100" workbookViewId="0">
      <selection activeCell="F6" sqref="F6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511" t="s">
        <v>135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72"/>
      <c r="O1" s="572"/>
      <c r="P1" s="572"/>
      <c r="Q1" s="572"/>
      <c r="R1" s="572"/>
      <c r="S1" s="572"/>
    </row>
    <row r="2" spans="1:19" ht="16.5" thickBot="1" x14ac:dyDescent="0.3">
      <c r="A2" s="198" t="s">
        <v>253</v>
      </c>
      <c r="B2" s="198"/>
      <c r="C2" s="199"/>
      <c r="D2" s="199"/>
      <c r="E2" s="198"/>
      <c r="F2" s="198"/>
      <c r="G2" s="198"/>
      <c r="H2" s="571"/>
      <c r="I2" s="571"/>
      <c r="J2" s="571"/>
      <c r="K2" s="571"/>
      <c r="L2" s="571"/>
      <c r="M2" s="571"/>
    </row>
    <row r="3" spans="1:19" s="5" customFormat="1" ht="66.75" customHeight="1" thickBot="1" x14ac:dyDescent="0.3">
      <c r="A3" s="200" t="s">
        <v>84</v>
      </c>
      <c r="B3" s="201" t="s">
        <v>32</v>
      </c>
      <c r="C3" s="201" t="s">
        <v>136</v>
      </c>
      <c r="D3" s="201" t="s">
        <v>137</v>
      </c>
      <c r="E3" s="201" t="s">
        <v>138</v>
      </c>
      <c r="F3" s="201" t="s">
        <v>139</v>
      </c>
      <c r="G3" s="202" t="s">
        <v>140</v>
      </c>
      <c r="H3" s="201" t="s">
        <v>34</v>
      </c>
      <c r="I3" s="200" t="s">
        <v>136</v>
      </c>
      <c r="J3" s="201" t="s">
        <v>137</v>
      </c>
      <c r="K3" s="201" t="s">
        <v>138</v>
      </c>
      <c r="L3" s="201" t="s">
        <v>139</v>
      </c>
      <c r="M3" s="202" t="s">
        <v>140</v>
      </c>
    </row>
    <row r="4" spans="1:19" s="5" customFormat="1" ht="47.25" x14ac:dyDescent="0.25">
      <c r="A4" s="409" t="s">
        <v>1049</v>
      </c>
      <c r="B4" s="203">
        <f>SUM(C4:G4)</f>
        <v>116.63</v>
      </c>
      <c r="C4" s="204">
        <v>22.9</v>
      </c>
      <c r="D4" s="204">
        <v>41</v>
      </c>
      <c r="E4" s="204"/>
      <c r="F4" s="204">
        <v>52.73</v>
      </c>
      <c r="G4" s="228"/>
      <c r="H4" s="234">
        <f>SUM(I4:M4)</f>
        <v>58.43</v>
      </c>
      <c r="I4" s="205">
        <v>8</v>
      </c>
      <c r="J4" s="206">
        <v>21</v>
      </c>
      <c r="K4" s="206"/>
      <c r="L4" s="206">
        <v>29.43</v>
      </c>
      <c r="M4" s="207"/>
    </row>
    <row r="5" spans="1:19" s="5" customFormat="1" ht="47.25" x14ac:dyDescent="0.25">
      <c r="A5" s="407" t="s">
        <v>1050</v>
      </c>
      <c r="B5" s="203">
        <f>SUM(C5:G5)</f>
        <v>39.989999999999995</v>
      </c>
      <c r="C5" s="209">
        <v>7</v>
      </c>
      <c r="D5" s="209">
        <v>11</v>
      </c>
      <c r="E5" s="209"/>
      <c r="F5" s="209">
        <v>21.99</v>
      </c>
      <c r="G5" s="229"/>
      <c r="H5" s="235">
        <f>SUM(I5:M5)</f>
        <v>20</v>
      </c>
      <c r="I5" s="208">
        <v>2</v>
      </c>
      <c r="J5" s="209">
        <v>6</v>
      </c>
      <c r="K5" s="209"/>
      <c r="L5" s="209">
        <v>12</v>
      </c>
      <c r="M5" s="210"/>
    </row>
    <row r="6" spans="1:19" s="5" customFormat="1" ht="47.25" x14ac:dyDescent="0.25">
      <c r="A6" s="407" t="s">
        <v>1051</v>
      </c>
      <c r="B6" s="203">
        <f>SUM(C6:G6)</f>
        <v>153.92000000000002</v>
      </c>
      <c r="C6" s="209">
        <v>30</v>
      </c>
      <c r="D6" s="209">
        <v>57.83</v>
      </c>
      <c r="E6" s="209"/>
      <c r="F6" s="209">
        <v>66.09</v>
      </c>
      <c r="G6" s="229"/>
      <c r="H6" s="235">
        <f>SUM(I6:M6)</f>
        <v>90.6</v>
      </c>
      <c r="I6" s="208">
        <v>14</v>
      </c>
      <c r="J6" s="209">
        <v>35.5</v>
      </c>
      <c r="K6" s="209"/>
      <c r="L6" s="209">
        <v>41.1</v>
      </c>
      <c r="M6" s="210"/>
    </row>
    <row r="7" spans="1:19" s="5" customFormat="1" ht="47.25" x14ac:dyDescent="0.25">
      <c r="A7" s="407" t="s">
        <v>1052</v>
      </c>
      <c r="B7" s="203">
        <f>SUM(C7:G7)</f>
        <v>54.400000000000006</v>
      </c>
      <c r="C7" s="209">
        <v>8.4</v>
      </c>
      <c r="D7" s="209">
        <v>16.7</v>
      </c>
      <c r="E7" s="209"/>
      <c r="F7" s="209">
        <v>27.1</v>
      </c>
      <c r="G7" s="229">
        <v>2.2000000000000002</v>
      </c>
      <c r="H7" s="235">
        <f>SUM(I7:M7)</f>
        <v>33.4</v>
      </c>
      <c r="I7" s="208">
        <v>2.4</v>
      </c>
      <c r="J7" s="209">
        <v>8.5</v>
      </c>
      <c r="K7" s="209"/>
      <c r="L7" s="209">
        <v>20.7</v>
      </c>
      <c r="M7" s="210">
        <v>1.8</v>
      </c>
    </row>
    <row r="8" spans="1:19" s="5" customFormat="1" ht="47.25" x14ac:dyDescent="0.25">
      <c r="A8" s="407" t="s">
        <v>1053</v>
      </c>
      <c r="B8" s="203">
        <f>SUM(C8:G8)</f>
        <v>86.28</v>
      </c>
      <c r="C8" s="209">
        <v>11</v>
      </c>
      <c r="D8" s="209">
        <v>30</v>
      </c>
      <c r="E8" s="209"/>
      <c r="F8" s="209">
        <v>43.8</v>
      </c>
      <c r="G8" s="229">
        <v>1.48</v>
      </c>
      <c r="H8" s="235">
        <f>SUM(I8:M8)</f>
        <v>58.8</v>
      </c>
      <c r="I8" s="208">
        <v>8</v>
      </c>
      <c r="J8" s="209">
        <v>19.5</v>
      </c>
      <c r="K8" s="209"/>
      <c r="L8" s="209">
        <v>30.8</v>
      </c>
      <c r="M8" s="210">
        <v>0.5</v>
      </c>
    </row>
    <row r="9" spans="1:19" ht="18.75" customHeight="1" x14ac:dyDescent="0.25">
      <c r="A9" s="211" t="s">
        <v>32</v>
      </c>
      <c r="B9" s="203">
        <f>SUM(C9:G9)</f>
        <v>451.21999999999997</v>
      </c>
      <c r="C9" s="212">
        <f>SUM(C4:C8)</f>
        <v>79.3</v>
      </c>
      <c r="D9" s="212">
        <f>SUM(D4:D8)</f>
        <v>156.53</v>
      </c>
      <c r="E9" s="212">
        <f>SUM(E4:E8)</f>
        <v>0</v>
      </c>
      <c r="F9" s="212">
        <f>SUM(F4:F8)</f>
        <v>211.70999999999998</v>
      </c>
      <c r="G9" s="230">
        <f>SUM(G4:G8)</f>
        <v>3.68</v>
      </c>
      <c r="H9" s="235">
        <f>SUM(I9:M9)</f>
        <v>261.23</v>
      </c>
      <c r="I9" s="213">
        <f>SUM(I4:I8)</f>
        <v>34.4</v>
      </c>
      <c r="J9" s="212">
        <f>SUM(J4:J8)</f>
        <v>90.5</v>
      </c>
      <c r="K9" s="212">
        <f>SUM(K4:K8)</f>
        <v>0</v>
      </c>
      <c r="L9" s="212">
        <f>SUM(L4:L8)</f>
        <v>134.03</v>
      </c>
      <c r="M9" s="214">
        <f>SUM(M4:M8)</f>
        <v>2.2999999999999998</v>
      </c>
    </row>
    <row r="10" spans="1:19" ht="20.25" customHeight="1" x14ac:dyDescent="0.25">
      <c r="A10" s="211" t="s">
        <v>141</v>
      </c>
      <c r="B10" s="570">
        <v>100</v>
      </c>
      <c r="C10" s="215">
        <f>+IFERROR(C9/$B$9,0)*100</f>
        <v>17.57457559505341</v>
      </c>
      <c r="D10" s="215">
        <f>+IFERROR(D9/$B$9,0)*100</f>
        <v>34.690394929302784</v>
      </c>
      <c r="E10" s="215">
        <f>+IFERROR(E9/$B$9,0)*100</f>
        <v>0</v>
      </c>
      <c r="F10" s="215">
        <f>+IFERROR(F9/$B$9,0)*100</f>
        <v>46.919462789769959</v>
      </c>
      <c r="G10" s="231">
        <f>+IFERROR(G9/$B$9,0)*100</f>
        <v>0.81556668587385328</v>
      </c>
      <c r="H10" s="227">
        <f>+IFERROR(H9/$B$9,0)*100</f>
        <v>57.894153627942032</v>
      </c>
      <c r="I10" s="216">
        <f>+IFERROR(I9/$H$9,0)*100</f>
        <v>13.168472227538949</v>
      </c>
      <c r="J10" s="215">
        <f>+IFERROR(J9/$H$9,0)*100</f>
        <v>34.643800482333575</v>
      </c>
      <c r="K10" s="215">
        <f>+IFERROR(K9/$H$9,0)*100</f>
        <v>0</v>
      </c>
      <c r="L10" s="215">
        <f>+IFERROR(L9/$H$9,0)*100</f>
        <v>51.307277112123415</v>
      </c>
      <c r="M10" s="238">
        <f>+IFERROR(M9/$H$9,0)*100</f>
        <v>0.88045017800405767</v>
      </c>
    </row>
    <row r="11" spans="1:19" ht="33.75" customHeight="1" x14ac:dyDescent="0.25">
      <c r="A11" s="217" t="s">
        <v>273</v>
      </c>
      <c r="B11" s="569">
        <v>450.68</v>
      </c>
      <c r="C11" s="566">
        <v>81.900000000000006</v>
      </c>
      <c r="D11" s="566">
        <v>152.63</v>
      </c>
      <c r="E11" s="566">
        <v>0</v>
      </c>
      <c r="F11" s="566">
        <v>214.25</v>
      </c>
      <c r="G11" s="565">
        <v>1.9</v>
      </c>
      <c r="H11" s="568">
        <v>260.11</v>
      </c>
      <c r="I11" s="567">
        <v>34</v>
      </c>
      <c r="J11" s="566">
        <v>86</v>
      </c>
      <c r="K11" s="566">
        <v>0</v>
      </c>
      <c r="L11" s="565">
        <v>139.21</v>
      </c>
      <c r="M11" s="564">
        <v>0.9</v>
      </c>
    </row>
    <row r="12" spans="1:19" ht="33.75" customHeight="1" x14ac:dyDescent="0.25">
      <c r="A12" s="217" t="s">
        <v>274</v>
      </c>
      <c r="B12" s="218">
        <v>100</v>
      </c>
      <c r="C12" s="218">
        <v>18.2</v>
      </c>
      <c r="D12" s="218">
        <v>33.9</v>
      </c>
      <c r="E12" s="218">
        <v>0</v>
      </c>
      <c r="F12" s="218">
        <v>47.5</v>
      </c>
      <c r="G12" s="232">
        <v>0.4</v>
      </c>
      <c r="H12" s="236">
        <v>57.7</v>
      </c>
      <c r="I12" s="220">
        <v>13.1</v>
      </c>
      <c r="J12" s="218">
        <v>33.1</v>
      </c>
      <c r="K12" s="218">
        <v>0</v>
      </c>
      <c r="L12" s="218">
        <v>53.5</v>
      </c>
      <c r="M12" s="219">
        <v>0.3</v>
      </c>
    </row>
    <row r="13" spans="1:19" ht="32.25" customHeight="1" x14ac:dyDescent="0.25">
      <c r="A13" s="221" t="s">
        <v>1345</v>
      </c>
      <c r="B13" s="222">
        <f>+B9-B11</f>
        <v>0.53999999999996362</v>
      </c>
      <c r="C13" s="222">
        <f>+C9-C11</f>
        <v>-2.6000000000000085</v>
      </c>
      <c r="D13" s="222">
        <f>+D9-D11</f>
        <v>3.9000000000000057</v>
      </c>
      <c r="E13" s="222">
        <f>+E9-E11</f>
        <v>0</v>
      </c>
      <c r="F13" s="222">
        <f>+F9-F11</f>
        <v>-2.5400000000000205</v>
      </c>
      <c r="G13" s="233">
        <f>+G9-G11</f>
        <v>1.7800000000000002</v>
      </c>
      <c r="H13" s="237">
        <f>+H9-H11</f>
        <v>1.1200000000000045</v>
      </c>
      <c r="I13" s="224">
        <f>+I9-I11</f>
        <v>0.39999999999999858</v>
      </c>
      <c r="J13" s="222">
        <f>+J9-J11</f>
        <v>4.5</v>
      </c>
      <c r="K13" s="222">
        <f>+K9-K11</f>
        <v>0</v>
      </c>
      <c r="L13" s="222">
        <f>+L9-L11</f>
        <v>-5.1800000000000068</v>
      </c>
      <c r="M13" s="223">
        <f>+M9-M11</f>
        <v>1.4</v>
      </c>
    </row>
    <row r="14" spans="1:19" ht="39" customHeight="1" thickBot="1" x14ac:dyDescent="0.3">
      <c r="A14" s="225" t="s">
        <v>1344</v>
      </c>
      <c r="B14" s="560">
        <f>+B10-B12</f>
        <v>0</v>
      </c>
      <c r="C14" s="560">
        <f>+C10-C12</f>
        <v>-0.62542440494658891</v>
      </c>
      <c r="D14" s="560">
        <f>+D10-D12</f>
        <v>0.79039492930278499</v>
      </c>
      <c r="E14" s="560">
        <f>+E10-E12</f>
        <v>0</v>
      </c>
      <c r="F14" s="560">
        <f>+F10-F12</f>
        <v>-0.58053721023004101</v>
      </c>
      <c r="G14" s="563">
        <f>+G10-G12</f>
        <v>0.41556668587385326</v>
      </c>
      <c r="H14" s="562">
        <f>+H10-H12</f>
        <v>0.19415362794202906</v>
      </c>
      <c r="I14" s="561">
        <f>+I10-I12</f>
        <v>6.8472227538949326E-2</v>
      </c>
      <c r="J14" s="560">
        <f>+J10-J12</f>
        <v>1.5438004823335731</v>
      </c>
      <c r="K14" s="560">
        <f>+K10-K12</f>
        <v>0</v>
      </c>
      <c r="L14" s="560">
        <f>+L10-L12</f>
        <v>-2.1927228878765845</v>
      </c>
      <c r="M14" s="559">
        <f>+M10-M12</f>
        <v>0.58045017800405763</v>
      </c>
    </row>
    <row r="15" spans="1:19" x14ac:dyDescent="0.25">
      <c r="A15" s="226" t="s">
        <v>142</v>
      </c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</row>
    <row r="16" spans="1:19" x14ac:dyDescent="0.25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</row>
  </sheetData>
  <mergeCells count="2">
    <mergeCell ref="A1:M1"/>
    <mergeCell ref="H2:M2"/>
  </mergeCells>
  <pageMargins left="0.75" right="0.75" top="0.5" bottom="1" header="0.4921259845" footer="0.4921259845"/>
  <pageSetup paperSize="9" scale="9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6"/>
  <sheetViews>
    <sheetView view="pageBreakPreview" zoomScaleNormal="100" zoomScaleSheetLayoutView="100" workbookViewId="0">
      <selection activeCell="M9" sqref="M9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525" t="s">
        <v>280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</row>
    <row r="2" spans="1:11" ht="16.5" thickBot="1" x14ac:dyDescent="0.3">
      <c r="A2" s="41" t="s">
        <v>272</v>
      </c>
      <c r="B2" s="41"/>
      <c r="C2" s="59"/>
      <c r="D2" s="59"/>
      <c r="E2" s="59"/>
      <c r="F2" s="59"/>
      <c r="G2" s="59"/>
      <c r="H2" s="59"/>
      <c r="I2" s="59"/>
      <c r="J2" s="59"/>
      <c r="K2" s="59"/>
    </row>
    <row r="3" spans="1:11" ht="15.75" customHeight="1" x14ac:dyDescent="0.25">
      <c r="A3" s="539" t="s">
        <v>84</v>
      </c>
      <c r="B3" s="535" t="s">
        <v>143</v>
      </c>
      <c r="C3" s="541" t="s">
        <v>34</v>
      </c>
      <c r="D3" s="530" t="s">
        <v>144</v>
      </c>
      <c r="E3" s="531"/>
      <c r="F3" s="532"/>
      <c r="G3" s="537" t="s">
        <v>145</v>
      </c>
      <c r="H3" s="541" t="s">
        <v>34</v>
      </c>
      <c r="I3" s="530" t="s">
        <v>146</v>
      </c>
      <c r="J3" s="531"/>
      <c r="K3" s="532"/>
    </row>
    <row r="4" spans="1:11" ht="32.25" thickBot="1" x14ac:dyDescent="0.3">
      <c r="A4" s="540"/>
      <c r="B4" s="536"/>
      <c r="C4" s="542"/>
      <c r="D4" s="94" t="s">
        <v>89</v>
      </c>
      <c r="E4" s="94" t="s">
        <v>90</v>
      </c>
      <c r="F4" s="95" t="s">
        <v>91</v>
      </c>
      <c r="G4" s="538"/>
      <c r="H4" s="542"/>
      <c r="I4" s="94" t="s">
        <v>89</v>
      </c>
      <c r="J4" s="94" t="s">
        <v>90</v>
      </c>
      <c r="K4" s="95" t="s">
        <v>91</v>
      </c>
    </row>
    <row r="5" spans="1:11" x14ac:dyDescent="0.25">
      <c r="A5" s="317" t="s">
        <v>325</v>
      </c>
      <c r="B5" s="166">
        <v>103</v>
      </c>
      <c r="C5" s="93">
        <v>58</v>
      </c>
      <c r="D5" s="93">
        <v>719</v>
      </c>
      <c r="E5" s="93">
        <v>0</v>
      </c>
      <c r="F5" s="167">
        <v>33</v>
      </c>
      <c r="G5" s="166">
        <v>32</v>
      </c>
      <c r="H5" s="93">
        <v>15</v>
      </c>
      <c r="I5" s="93">
        <v>258</v>
      </c>
      <c r="J5" s="93">
        <v>0</v>
      </c>
      <c r="K5" s="167">
        <v>0</v>
      </c>
    </row>
    <row r="6" spans="1:11" x14ac:dyDescent="0.25">
      <c r="A6" s="236" t="s">
        <v>326</v>
      </c>
      <c r="B6" s="168">
        <v>42</v>
      </c>
      <c r="C6" s="60">
        <v>28</v>
      </c>
      <c r="D6" s="60">
        <v>248</v>
      </c>
      <c r="E6" s="60">
        <v>0</v>
      </c>
      <c r="F6" s="169">
        <v>0</v>
      </c>
      <c r="G6" s="168">
        <v>48</v>
      </c>
      <c r="H6" s="60">
        <v>37</v>
      </c>
      <c r="I6" s="60">
        <v>231</v>
      </c>
      <c r="J6" s="60">
        <v>90</v>
      </c>
      <c r="K6" s="169">
        <v>23</v>
      </c>
    </row>
    <row r="7" spans="1:11" x14ac:dyDescent="0.25">
      <c r="A7" s="236" t="s">
        <v>327</v>
      </c>
      <c r="B7" s="168">
        <v>125</v>
      </c>
      <c r="C7" s="60">
        <v>71</v>
      </c>
      <c r="D7" s="60">
        <v>798</v>
      </c>
      <c r="E7" s="60">
        <v>0</v>
      </c>
      <c r="F7" s="169">
        <v>107</v>
      </c>
      <c r="G7" s="168">
        <v>42</v>
      </c>
      <c r="H7" s="60">
        <v>23</v>
      </c>
      <c r="I7" s="60">
        <v>321</v>
      </c>
      <c r="J7" s="60">
        <v>180</v>
      </c>
      <c r="K7" s="169">
        <v>62</v>
      </c>
    </row>
    <row r="8" spans="1:11" x14ac:dyDescent="0.25">
      <c r="A8" s="236" t="s">
        <v>328</v>
      </c>
      <c r="B8" s="170">
        <v>21</v>
      </c>
      <c r="C8" s="37">
        <v>17</v>
      </c>
      <c r="D8" s="37">
        <v>148</v>
      </c>
      <c r="E8" s="37">
        <v>0</v>
      </c>
      <c r="F8" s="171">
        <v>0</v>
      </c>
      <c r="G8" s="170">
        <v>7</v>
      </c>
      <c r="H8" s="37">
        <v>5</v>
      </c>
      <c r="I8" s="37">
        <v>22</v>
      </c>
      <c r="J8" s="37">
        <v>0</v>
      </c>
      <c r="K8" s="171">
        <v>57</v>
      </c>
    </row>
    <row r="9" spans="1:11" x14ac:dyDescent="0.25">
      <c r="A9" s="236" t="s">
        <v>329</v>
      </c>
      <c r="B9" s="170">
        <v>55</v>
      </c>
      <c r="C9" s="37">
        <v>44</v>
      </c>
      <c r="D9" s="37">
        <v>376</v>
      </c>
      <c r="E9" s="37">
        <v>0</v>
      </c>
      <c r="F9" s="171">
        <v>8</v>
      </c>
      <c r="G9" s="170">
        <v>17</v>
      </c>
      <c r="H9" s="37">
        <v>7</v>
      </c>
      <c r="I9" s="37">
        <v>101</v>
      </c>
      <c r="J9" s="37">
        <v>0</v>
      </c>
      <c r="K9" s="171">
        <v>0</v>
      </c>
    </row>
    <row r="10" spans="1:11" ht="16.5" thickBot="1" x14ac:dyDescent="0.3">
      <c r="A10" s="318" t="s">
        <v>330</v>
      </c>
      <c r="B10" s="173">
        <v>47</v>
      </c>
      <c r="C10" s="174">
        <v>39</v>
      </c>
      <c r="D10" s="174">
        <v>330</v>
      </c>
      <c r="E10" s="174">
        <v>0</v>
      </c>
      <c r="F10" s="175">
        <v>0</v>
      </c>
      <c r="G10" s="177">
        <v>10</v>
      </c>
      <c r="H10" s="178">
        <v>6</v>
      </c>
      <c r="I10" s="178">
        <v>53</v>
      </c>
      <c r="J10" s="178">
        <v>0</v>
      </c>
      <c r="K10" s="179">
        <v>0</v>
      </c>
    </row>
    <row r="11" spans="1:11" ht="18" customHeight="1" thickBot="1" x14ac:dyDescent="0.3">
      <c r="A11" s="176" t="s">
        <v>32</v>
      </c>
      <c r="B11" s="155">
        <f>SUM(B5:B10)</f>
        <v>393</v>
      </c>
      <c r="C11" s="153">
        <f>SUM(C5:C10)</f>
        <v>257</v>
      </c>
      <c r="D11" s="153">
        <f>SUM(D5:D10)</f>
        <v>2619</v>
      </c>
      <c r="E11" s="153">
        <f t="shared" ref="E11:K11" si="0">SUM(E5:E10)</f>
        <v>0</v>
      </c>
      <c r="F11" s="154">
        <f t="shared" si="0"/>
        <v>148</v>
      </c>
      <c r="G11" s="152">
        <f t="shared" si="0"/>
        <v>156</v>
      </c>
      <c r="H11" s="153">
        <f t="shared" si="0"/>
        <v>93</v>
      </c>
      <c r="I11" s="153">
        <f t="shared" si="0"/>
        <v>986</v>
      </c>
      <c r="J11" s="153">
        <f t="shared" si="0"/>
        <v>270</v>
      </c>
      <c r="K11" s="154">
        <f t="shared" si="0"/>
        <v>142</v>
      </c>
    </row>
    <row r="12" spans="1:11" x14ac:dyDescent="0.25">
      <c r="A12" s="51"/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16.5" thickBot="1" x14ac:dyDescent="0.3">
      <c r="A13" s="197" t="s">
        <v>222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15.75" customHeight="1" x14ac:dyDescent="0.25">
      <c r="A14" s="526" t="s">
        <v>84</v>
      </c>
      <c r="B14" s="535" t="s">
        <v>143</v>
      </c>
      <c r="C14" s="528" t="s">
        <v>143</v>
      </c>
      <c r="D14" s="530" t="s">
        <v>144</v>
      </c>
      <c r="E14" s="531"/>
      <c r="F14" s="532"/>
      <c r="G14" s="537" t="s">
        <v>145</v>
      </c>
      <c r="H14" s="533" t="s">
        <v>145</v>
      </c>
      <c r="I14" s="530" t="s">
        <v>146</v>
      </c>
      <c r="J14" s="531"/>
      <c r="K14" s="532"/>
    </row>
    <row r="15" spans="1:11" ht="32.25" thickBot="1" x14ac:dyDescent="0.3">
      <c r="A15" s="527"/>
      <c r="B15" s="536"/>
      <c r="C15" s="529"/>
      <c r="D15" s="94" t="s">
        <v>89</v>
      </c>
      <c r="E15" s="94" t="s">
        <v>90</v>
      </c>
      <c r="F15" s="95" t="s">
        <v>91</v>
      </c>
      <c r="G15" s="538"/>
      <c r="H15" s="534"/>
      <c r="I15" s="94" t="s">
        <v>89</v>
      </c>
      <c r="J15" s="94" t="s">
        <v>90</v>
      </c>
      <c r="K15" s="95" t="s">
        <v>91</v>
      </c>
    </row>
    <row r="16" spans="1:11" x14ac:dyDescent="0.25">
      <c r="A16" s="317" t="s">
        <v>325</v>
      </c>
      <c r="B16" s="166">
        <v>92</v>
      </c>
      <c r="C16" s="93">
        <v>54</v>
      </c>
      <c r="D16" s="93">
        <v>670</v>
      </c>
      <c r="E16" s="93">
        <v>0</v>
      </c>
      <c r="F16" s="167">
        <v>0</v>
      </c>
      <c r="G16" s="166">
        <v>42</v>
      </c>
      <c r="H16" s="93">
        <v>23</v>
      </c>
      <c r="I16" s="93">
        <v>322</v>
      </c>
      <c r="J16" s="93">
        <v>299</v>
      </c>
      <c r="K16" s="167">
        <v>0</v>
      </c>
    </row>
    <row r="17" spans="1:11" x14ac:dyDescent="0.25">
      <c r="A17" s="236" t="s">
        <v>326</v>
      </c>
      <c r="B17" s="168">
        <v>25</v>
      </c>
      <c r="C17" s="60">
        <v>18</v>
      </c>
      <c r="D17" s="60">
        <v>147</v>
      </c>
      <c r="E17" s="60">
        <v>0</v>
      </c>
      <c r="F17" s="169">
        <v>0</v>
      </c>
      <c r="G17" s="168">
        <v>12</v>
      </c>
      <c r="H17" s="60">
        <v>7</v>
      </c>
      <c r="I17" s="60">
        <v>50</v>
      </c>
      <c r="J17" s="60">
        <v>299</v>
      </c>
      <c r="K17" s="169">
        <v>14</v>
      </c>
    </row>
    <row r="18" spans="1:11" x14ac:dyDescent="0.25">
      <c r="A18" s="236" t="s">
        <v>327</v>
      </c>
      <c r="B18" s="168">
        <v>86</v>
      </c>
      <c r="C18" s="60">
        <v>45</v>
      </c>
      <c r="D18" s="60">
        <v>540</v>
      </c>
      <c r="E18" s="60">
        <v>0</v>
      </c>
      <c r="F18" s="169">
        <v>0</v>
      </c>
      <c r="G18" s="168">
        <v>42</v>
      </c>
      <c r="H18" s="60">
        <v>24</v>
      </c>
      <c r="I18" s="60">
        <v>360</v>
      </c>
      <c r="J18" s="60">
        <v>0</v>
      </c>
      <c r="K18" s="169">
        <v>24</v>
      </c>
    </row>
    <row r="19" spans="1:11" x14ac:dyDescent="0.25">
      <c r="A19" s="236" t="s">
        <v>328</v>
      </c>
      <c r="B19" s="170">
        <v>9</v>
      </c>
      <c r="C19" s="37">
        <v>7</v>
      </c>
      <c r="D19" s="37">
        <v>56</v>
      </c>
      <c r="E19" s="37">
        <v>0</v>
      </c>
      <c r="F19" s="171">
        <v>0</v>
      </c>
      <c r="G19" s="170">
        <v>0</v>
      </c>
      <c r="H19" s="37">
        <v>0</v>
      </c>
      <c r="I19" s="37">
        <v>0</v>
      </c>
      <c r="J19" s="37">
        <v>0</v>
      </c>
      <c r="K19" s="171">
        <v>0</v>
      </c>
    </row>
    <row r="20" spans="1:11" x14ac:dyDescent="0.25">
      <c r="A20" s="236" t="s">
        <v>329</v>
      </c>
      <c r="B20" s="170">
        <v>61</v>
      </c>
      <c r="C20" s="37">
        <v>48</v>
      </c>
      <c r="D20" s="37">
        <v>389</v>
      </c>
      <c r="E20" s="37">
        <v>0</v>
      </c>
      <c r="F20" s="171">
        <v>0</v>
      </c>
      <c r="G20" s="170">
        <v>14</v>
      </c>
      <c r="H20" s="37">
        <v>4</v>
      </c>
      <c r="I20" s="37">
        <v>81</v>
      </c>
      <c r="J20" s="37">
        <v>60</v>
      </c>
      <c r="K20" s="171">
        <v>0</v>
      </c>
    </row>
    <row r="21" spans="1:11" ht="16.5" thickBot="1" x14ac:dyDescent="0.3">
      <c r="A21" s="318" t="s">
        <v>330</v>
      </c>
      <c r="B21" s="173">
        <v>40</v>
      </c>
      <c r="C21" s="174">
        <v>34</v>
      </c>
      <c r="D21" s="174">
        <v>160</v>
      </c>
      <c r="E21" s="174">
        <v>0</v>
      </c>
      <c r="F21" s="175">
        <v>0</v>
      </c>
      <c r="G21" s="177">
        <v>15</v>
      </c>
      <c r="H21" s="178">
        <v>14</v>
      </c>
      <c r="I21" s="178">
        <v>69</v>
      </c>
      <c r="J21" s="178">
        <v>0</v>
      </c>
      <c r="K21" s="179">
        <v>0</v>
      </c>
    </row>
    <row r="22" spans="1:11" ht="16.5" thickBot="1" x14ac:dyDescent="0.3">
      <c r="A22" s="176" t="s">
        <v>32</v>
      </c>
      <c r="B22" s="155">
        <f>SUM(B16:B21)</f>
        <v>313</v>
      </c>
      <c r="C22" s="153">
        <f>SUM(C16:C21)</f>
        <v>206</v>
      </c>
      <c r="D22" s="153">
        <f>SUM(D16:D21)</f>
        <v>1962</v>
      </c>
      <c r="E22" s="153">
        <f t="shared" ref="E22:K22" si="1">SUM(E16:E21)</f>
        <v>0</v>
      </c>
      <c r="F22" s="154">
        <f t="shared" si="1"/>
        <v>0</v>
      </c>
      <c r="G22" s="152">
        <f t="shared" si="1"/>
        <v>125</v>
      </c>
      <c r="H22" s="153">
        <f t="shared" si="1"/>
        <v>72</v>
      </c>
      <c r="I22" s="153">
        <f t="shared" si="1"/>
        <v>882</v>
      </c>
      <c r="J22" s="153">
        <f t="shared" si="1"/>
        <v>658</v>
      </c>
      <c r="K22" s="154">
        <f t="shared" si="1"/>
        <v>38</v>
      </c>
    </row>
    <row r="23" spans="1:11" ht="16.5" thickBot="1" x14ac:dyDescent="0.3">
      <c r="A23" s="53"/>
      <c r="B23" s="51"/>
      <c r="C23" s="51"/>
      <c r="D23" s="51"/>
      <c r="E23" s="51"/>
      <c r="F23" s="51"/>
      <c r="G23" s="51"/>
      <c r="H23" s="51"/>
      <c r="I23" s="51"/>
      <c r="J23" s="51"/>
      <c r="K23" s="51"/>
    </row>
    <row r="24" spans="1:11" ht="18.75" customHeight="1" x14ac:dyDescent="0.25">
      <c r="A24" s="180" t="s">
        <v>147</v>
      </c>
      <c r="B24" s="164">
        <f t="shared" ref="B24:K24" si="2">+B11-B22</f>
        <v>80</v>
      </c>
      <c r="C24" s="156">
        <f t="shared" si="2"/>
        <v>51</v>
      </c>
      <c r="D24" s="156">
        <f t="shared" si="2"/>
        <v>657</v>
      </c>
      <c r="E24" s="156">
        <f t="shared" si="2"/>
        <v>0</v>
      </c>
      <c r="F24" s="157">
        <f t="shared" si="2"/>
        <v>148</v>
      </c>
      <c r="G24" s="164">
        <f t="shared" si="2"/>
        <v>31</v>
      </c>
      <c r="H24" s="156">
        <f t="shared" si="2"/>
        <v>21</v>
      </c>
      <c r="I24" s="156">
        <f t="shared" si="2"/>
        <v>104</v>
      </c>
      <c r="J24" s="156">
        <f t="shared" si="2"/>
        <v>-388</v>
      </c>
      <c r="K24" s="157">
        <f t="shared" si="2"/>
        <v>104</v>
      </c>
    </row>
    <row r="25" spans="1:11" ht="20.25" customHeight="1" thickBot="1" x14ac:dyDescent="0.3">
      <c r="A25" s="181" t="s">
        <v>148</v>
      </c>
      <c r="B25" s="165">
        <f t="shared" ref="B25:K25" si="3">+IFERROR(B24/B22,0)*100</f>
        <v>25.559105431309902</v>
      </c>
      <c r="C25" s="158">
        <f t="shared" si="3"/>
        <v>24.757281553398059</v>
      </c>
      <c r="D25" s="158">
        <f t="shared" si="3"/>
        <v>33.486238532110093</v>
      </c>
      <c r="E25" s="158">
        <f t="shared" si="3"/>
        <v>0</v>
      </c>
      <c r="F25" s="159">
        <f t="shared" si="3"/>
        <v>0</v>
      </c>
      <c r="G25" s="165">
        <f t="shared" si="3"/>
        <v>24.8</v>
      </c>
      <c r="H25" s="158">
        <f t="shared" si="3"/>
        <v>29.166666666666668</v>
      </c>
      <c r="I25" s="158">
        <f t="shared" si="3"/>
        <v>11.791383219954648</v>
      </c>
      <c r="J25" s="158">
        <f t="shared" si="3"/>
        <v>-58.966565349544076</v>
      </c>
      <c r="K25" s="159">
        <f t="shared" si="3"/>
        <v>273.68421052631578</v>
      </c>
    </row>
    <row r="26" spans="1:11" x14ac:dyDescent="0.25">
      <c r="J26" s="16"/>
      <c r="K26" s="16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9"/>
  <sheetViews>
    <sheetView view="pageBreakPreview" zoomScaleNormal="100" zoomScaleSheetLayoutView="100" workbookViewId="0">
      <selection activeCell="K3" sqref="K3:K6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90" t="s">
        <v>254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</row>
    <row r="2" spans="1:12" ht="107.25" customHeight="1" x14ac:dyDescent="0.25">
      <c r="A2" s="33" t="s">
        <v>149</v>
      </c>
      <c r="B2" s="33" t="s">
        <v>150</v>
      </c>
      <c r="C2" s="33" t="s">
        <v>151</v>
      </c>
      <c r="D2" s="33" t="s">
        <v>152</v>
      </c>
      <c r="E2" s="33" t="s">
        <v>151</v>
      </c>
      <c r="F2" s="33" t="s">
        <v>153</v>
      </c>
      <c r="G2" s="33" t="s">
        <v>34</v>
      </c>
      <c r="H2" s="33" t="s">
        <v>154</v>
      </c>
      <c r="I2" s="33" t="s">
        <v>34</v>
      </c>
      <c r="J2" s="33" t="s">
        <v>155</v>
      </c>
      <c r="K2" s="33" t="s">
        <v>34</v>
      </c>
      <c r="L2" s="1"/>
    </row>
    <row r="3" spans="1:12" ht="21" customHeight="1" x14ac:dyDescent="0.25">
      <c r="A3" s="38" t="s">
        <v>156</v>
      </c>
      <c r="B3" s="2">
        <v>1112</v>
      </c>
      <c r="C3" s="2">
        <v>878</v>
      </c>
      <c r="D3" s="2">
        <v>1085</v>
      </c>
      <c r="E3" s="2">
        <v>861</v>
      </c>
      <c r="F3" s="2">
        <v>351</v>
      </c>
      <c r="G3" s="2">
        <v>211</v>
      </c>
      <c r="H3" s="2">
        <v>18</v>
      </c>
      <c r="I3" s="2">
        <v>5</v>
      </c>
      <c r="J3" s="2">
        <v>5</v>
      </c>
      <c r="K3" s="2">
        <v>2</v>
      </c>
    </row>
    <row r="4" spans="1:12" ht="24.75" customHeight="1" x14ac:dyDescent="0.25">
      <c r="A4" s="38" t="s">
        <v>157</v>
      </c>
      <c r="B4" s="2">
        <v>746</v>
      </c>
      <c r="C4" s="2">
        <v>584</v>
      </c>
      <c r="D4" s="2">
        <v>734</v>
      </c>
      <c r="E4" s="2">
        <v>574</v>
      </c>
      <c r="F4" s="2">
        <v>304</v>
      </c>
      <c r="G4" s="2">
        <v>177</v>
      </c>
      <c r="H4" s="2">
        <v>4</v>
      </c>
      <c r="I4" s="2">
        <v>1</v>
      </c>
      <c r="J4" s="2">
        <v>2</v>
      </c>
      <c r="K4" s="2">
        <v>1</v>
      </c>
    </row>
    <row r="5" spans="1:12" ht="19.5" customHeight="1" x14ac:dyDescent="0.25">
      <c r="A5" s="38" t="s">
        <v>158</v>
      </c>
      <c r="B5" s="2">
        <v>48</v>
      </c>
      <c r="C5" s="2">
        <v>27</v>
      </c>
      <c r="D5" s="2">
        <v>48</v>
      </c>
      <c r="E5" s="2">
        <v>27</v>
      </c>
      <c r="F5" s="2">
        <v>42</v>
      </c>
      <c r="G5" s="2">
        <v>22</v>
      </c>
      <c r="H5" s="2">
        <v>0</v>
      </c>
      <c r="I5" s="2">
        <v>0</v>
      </c>
      <c r="J5" s="2">
        <v>3</v>
      </c>
      <c r="K5" s="2">
        <v>2</v>
      </c>
    </row>
    <row r="6" spans="1:12" ht="21" customHeight="1" x14ac:dyDescent="0.25">
      <c r="A6" s="38" t="s">
        <v>159</v>
      </c>
      <c r="B6" s="2">
        <v>41</v>
      </c>
      <c r="C6" s="2">
        <v>36</v>
      </c>
      <c r="D6" s="2">
        <v>40</v>
      </c>
      <c r="E6" s="2">
        <v>35</v>
      </c>
      <c r="F6" s="2">
        <v>12</v>
      </c>
      <c r="G6" s="2">
        <v>6</v>
      </c>
      <c r="H6" s="2">
        <v>1</v>
      </c>
      <c r="I6" s="2">
        <v>0</v>
      </c>
      <c r="J6" s="2">
        <v>1</v>
      </c>
      <c r="K6" s="2">
        <v>0</v>
      </c>
    </row>
    <row r="7" spans="1:12" ht="18.75" customHeight="1" x14ac:dyDescent="0.25">
      <c r="A7" s="104" t="s">
        <v>32</v>
      </c>
      <c r="B7" s="43">
        <f>SUM(B3:B6)</f>
        <v>1947</v>
      </c>
      <c r="C7" s="43">
        <f t="shared" ref="C7:E7" si="0">SUM(C3:C6)</f>
        <v>1525</v>
      </c>
      <c r="D7" s="43">
        <f t="shared" si="0"/>
        <v>1907</v>
      </c>
      <c r="E7" s="43">
        <f t="shared" si="0"/>
        <v>1497</v>
      </c>
      <c r="F7" s="43">
        <f>SUM(F3:F6)</f>
        <v>709</v>
      </c>
      <c r="G7" s="43">
        <v>416</v>
      </c>
      <c r="H7" s="43">
        <f>SUM(H3:H6)</f>
        <v>23</v>
      </c>
      <c r="I7" s="43">
        <v>6</v>
      </c>
      <c r="J7" s="43">
        <v>11</v>
      </c>
      <c r="K7" s="43">
        <f>SUM(K3:K6)</f>
        <v>5</v>
      </c>
    </row>
    <row r="8" spans="1:12" x14ac:dyDescent="0.25">
      <c r="H8" s="16"/>
      <c r="I8" s="16"/>
      <c r="J8" s="16"/>
      <c r="K8" s="16"/>
    </row>
    <row r="9" spans="1:12" x14ac:dyDescent="0.25">
      <c r="A9" s="16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21"/>
  <sheetViews>
    <sheetView zoomScaleNormal="100" zoomScaleSheetLayoutView="100" workbookViewId="0">
      <selection activeCell="S14" sqref="S14"/>
    </sheetView>
  </sheetViews>
  <sheetFormatPr defaultRowHeight="15.75" x14ac:dyDescent="0.25"/>
  <cols>
    <col min="1" max="1" width="9.5" customWidth="1"/>
    <col min="2" max="17" width="9.125" customWidth="1"/>
  </cols>
  <sheetData>
    <row r="1" spans="1:17" ht="32.25" customHeight="1" x14ac:dyDescent="0.25">
      <c r="A1" s="543" t="s">
        <v>275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5"/>
      <c r="M1" s="545"/>
      <c r="N1" s="545"/>
      <c r="O1" s="545"/>
      <c r="P1" s="545"/>
      <c r="Q1" s="545"/>
    </row>
    <row r="2" spans="1:17" s="266" customFormat="1" ht="17.25" customHeight="1" thickBot="1" x14ac:dyDescent="0.3">
      <c r="A2" s="264" t="s">
        <v>255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</row>
    <row r="3" spans="1:17" ht="78" customHeight="1" thickBot="1" x14ac:dyDescent="0.3">
      <c r="A3" s="261" t="s">
        <v>160</v>
      </c>
      <c r="B3" s="281" t="s">
        <v>205</v>
      </c>
      <c r="C3" s="68" t="s">
        <v>206</v>
      </c>
      <c r="D3" s="99" t="s">
        <v>207</v>
      </c>
      <c r="E3" s="68" t="s">
        <v>208</v>
      </c>
      <c r="F3" s="68" t="s">
        <v>209</v>
      </c>
      <c r="G3" s="68" t="s">
        <v>210</v>
      </c>
      <c r="H3" s="68" t="s">
        <v>211</v>
      </c>
      <c r="I3" s="68" t="s">
        <v>212</v>
      </c>
      <c r="J3" s="99" t="s">
        <v>213</v>
      </c>
      <c r="K3" s="99" t="s">
        <v>214</v>
      </c>
      <c r="L3" s="99" t="s">
        <v>216</v>
      </c>
      <c r="M3" s="271" t="s">
        <v>215</v>
      </c>
      <c r="N3" s="282" t="s">
        <v>218</v>
      </c>
      <c r="O3" s="282" t="s">
        <v>219</v>
      </c>
      <c r="P3" s="282" t="s">
        <v>220</v>
      </c>
      <c r="Q3" s="272" t="s">
        <v>32</v>
      </c>
    </row>
    <row r="4" spans="1:17" x14ac:dyDescent="0.25">
      <c r="A4" s="343" t="s">
        <v>281</v>
      </c>
      <c r="B4" s="275">
        <v>3</v>
      </c>
      <c r="C4" s="276">
        <v>83</v>
      </c>
      <c r="D4" s="276">
        <v>170</v>
      </c>
      <c r="E4" s="276">
        <v>1</v>
      </c>
      <c r="F4" s="276">
        <v>34</v>
      </c>
      <c r="G4" s="276">
        <v>17</v>
      </c>
      <c r="H4" s="276">
        <v>36</v>
      </c>
      <c r="I4" s="276">
        <v>0</v>
      </c>
      <c r="J4" s="276">
        <v>0</v>
      </c>
      <c r="K4" s="276">
        <v>0</v>
      </c>
      <c r="L4" s="276">
        <v>0</v>
      </c>
      <c r="M4" s="277">
        <v>0</v>
      </c>
      <c r="N4" s="278">
        <v>0</v>
      </c>
      <c r="O4" s="278">
        <v>0</v>
      </c>
      <c r="P4" s="278">
        <v>0</v>
      </c>
      <c r="Q4" s="279">
        <f>SUM(B4:P4)</f>
        <v>344</v>
      </c>
    </row>
    <row r="5" spans="1:17" x14ac:dyDescent="0.25">
      <c r="A5" s="344" t="s">
        <v>283</v>
      </c>
      <c r="B5" s="170">
        <v>3</v>
      </c>
      <c r="C5" s="37">
        <v>44</v>
      </c>
      <c r="D5" s="37">
        <v>80</v>
      </c>
      <c r="E5" s="37">
        <v>5</v>
      </c>
      <c r="F5" s="37">
        <v>15</v>
      </c>
      <c r="G5" s="37">
        <v>5</v>
      </c>
      <c r="H5" s="37">
        <v>4</v>
      </c>
      <c r="I5" s="37">
        <v>0</v>
      </c>
      <c r="J5" s="37">
        <v>0</v>
      </c>
      <c r="K5" s="37">
        <v>0</v>
      </c>
      <c r="L5" s="37">
        <v>0</v>
      </c>
      <c r="M5" s="57">
        <v>0</v>
      </c>
      <c r="N5" s="274">
        <v>0</v>
      </c>
      <c r="O5" s="274">
        <v>0</v>
      </c>
      <c r="P5" s="274">
        <v>2</v>
      </c>
      <c r="Q5" s="273">
        <f>SUM(B5:P5)</f>
        <v>158</v>
      </c>
    </row>
    <row r="6" spans="1:17" x14ac:dyDescent="0.25">
      <c r="A6" s="344" t="s">
        <v>285</v>
      </c>
      <c r="B6" s="170">
        <v>8</v>
      </c>
      <c r="C6" s="37">
        <v>42</v>
      </c>
      <c r="D6" s="37">
        <v>44</v>
      </c>
      <c r="E6" s="37">
        <v>3</v>
      </c>
      <c r="F6" s="37">
        <v>9</v>
      </c>
      <c r="G6" s="37">
        <v>25</v>
      </c>
      <c r="H6" s="37">
        <v>8</v>
      </c>
      <c r="I6" s="37">
        <v>0</v>
      </c>
      <c r="J6" s="37">
        <v>0</v>
      </c>
      <c r="K6" s="37">
        <v>0</v>
      </c>
      <c r="L6" s="37">
        <v>0</v>
      </c>
      <c r="M6" s="57">
        <v>0</v>
      </c>
      <c r="N6" s="274">
        <v>0</v>
      </c>
      <c r="O6" s="274">
        <v>0</v>
      </c>
      <c r="P6" s="274">
        <v>2</v>
      </c>
      <c r="Q6" s="273">
        <f>SUM(B6:P6)</f>
        <v>141</v>
      </c>
    </row>
    <row r="7" spans="1:17" x14ac:dyDescent="0.25">
      <c r="A7" s="344" t="s">
        <v>287</v>
      </c>
      <c r="B7" s="170">
        <v>31</v>
      </c>
      <c r="C7" s="37">
        <v>116</v>
      </c>
      <c r="D7" s="37">
        <v>196</v>
      </c>
      <c r="E7" s="37">
        <v>11</v>
      </c>
      <c r="F7" s="37">
        <v>77</v>
      </c>
      <c r="G7" s="37">
        <v>106</v>
      </c>
      <c r="H7" s="37">
        <v>29</v>
      </c>
      <c r="I7" s="37">
        <v>6</v>
      </c>
      <c r="J7" s="37">
        <v>14</v>
      </c>
      <c r="K7" s="37">
        <v>2</v>
      </c>
      <c r="L7" s="37">
        <v>6</v>
      </c>
      <c r="M7" s="57">
        <v>0</v>
      </c>
      <c r="N7" s="274">
        <v>4</v>
      </c>
      <c r="O7" s="274">
        <v>9</v>
      </c>
      <c r="P7" s="274">
        <v>36</v>
      </c>
      <c r="Q7" s="273">
        <f>SUM(B7:P7)</f>
        <v>643</v>
      </c>
    </row>
    <row r="8" spans="1:17" x14ac:dyDescent="0.25">
      <c r="A8" s="344" t="s">
        <v>289</v>
      </c>
      <c r="B8" s="170">
        <v>5</v>
      </c>
      <c r="C8" s="37">
        <v>78</v>
      </c>
      <c r="D8" s="37">
        <v>93</v>
      </c>
      <c r="E8" s="37">
        <v>11</v>
      </c>
      <c r="F8" s="37">
        <v>22</v>
      </c>
      <c r="G8" s="37">
        <v>23</v>
      </c>
      <c r="H8" s="37">
        <v>6</v>
      </c>
      <c r="I8" s="37">
        <v>0</v>
      </c>
      <c r="J8" s="37">
        <v>0</v>
      </c>
      <c r="K8" s="37">
        <v>0</v>
      </c>
      <c r="L8" s="37">
        <v>0</v>
      </c>
      <c r="M8" s="57">
        <v>0</v>
      </c>
      <c r="N8" s="274">
        <v>1</v>
      </c>
      <c r="O8" s="274">
        <v>3</v>
      </c>
      <c r="P8" s="274">
        <v>3</v>
      </c>
      <c r="Q8" s="273">
        <f>SUM(B8:P8)</f>
        <v>245</v>
      </c>
    </row>
    <row r="9" spans="1:17" x14ac:dyDescent="0.25">
      <c r="A9" s="172"/>
      <c r="B9" s="170"/>
      <c r="C9" s="37"/>
      <c r="D9" s="37"/>
      <c r="E9" s="37"/>
      <c r="F9" s="37"/>
      <c r="G9" s="37"/>
      <c r="H9" s="37"/>
      <c r="I9" s="37"/>
      <c r="J9" s="37"/>
      <c r="K9" s="37"/>
      <c r="L9" s="37"/>
      <c r="M9" s="57"/>
      <c r="N9" s="274"/>
      <c r="O9" s="274"/>
      <c r="P9" s="274"/>
      <c r="Q9" s="273">
        <f t="shared" ref="Q9" si="0">SUM(B9:M9)</f>
        <v>0</v>
      </c>
    </row>
    <row r="10" spans="1:17" ht="16.5" thickBot="1" x14ac:dyDescent="0.3">
      <c r="A10" s="259" t="s">
        <v>32</v>
      </c>
      <c r="B10" s="280">
        <f t="shared" ref="B10:Q10" si="1">SUM(B4:B9)</f>
        <v>50</v>
      </c>
      <c r="C10" s="146">
        <f t="shared" si="1"/>
        <v>363</v>
      </c>
      <c r="D10" s="146">
        <f t="shared" si="1"/>
        <v>583</v>
      </c>
      <c r="E10" s="146">
        <f t="shared" si="1"/>
        <v>31</v>
      </c>
      <c r="F10" s="146">
        <f t="shared" si="1"/>
        <v>157</v>
      </c>
      <c r="G10" s="146">
        <f t="shared" si="1"/>
        <v>176</v>
      </c>
      <c r="H10" s="146">
        <f t="shared" si="1"/>
        <v>83</v>
      </c>
      <c r="I10" s="146">
        <f t="shared" si="1"/>
        <v>6</v>
      </c>
      <c r="J10" s="146">
        <f t="shared" si="1"/>
        <v>14</v>
      </c>
      <c r="K10" s="146">
        <f t="shared" si="1"/>
        <v>2</v>
      </c>
      <c r="L10" s="146">
        <f t="shared" si="1"/>
        <v>6</v>
      </c>
      <c r="M10" s="260">
        <f t="shared" si="1"/>
        <v>0</v>
      </c>
      <c r="N10" s="146">
        <f t="shared" si="1"/>
        <v>5</v>
      </c>
      <c r="O10" s="260">
        <f t="shared" si="1"/>
        <v>12</v>
      </c>
      <c r="P10" s="146">
        <f t="shared" si="1"/>
        <v>43</v>
      </c>
      <c r="Q10" s="147">
        <f t="shared" si="1"/>
        <v>1531</v>
      </c>
    </row>
    <row r="11" spans="1:17" ht="21" customHeight="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spans="1:17" x14ac:dyDescent="0.25">
      <c r="J12" s="16"/>
      <c r="K12" s="16"/>
      <c r="L12" s="16"/>
      <c r="M12" s="16"/>
      <c r="N12" s="16"/>
      <c r="O12" s="16"/>
      <c r="P12" s="16"/>
      <c r="Q12" s="16"/>
    </row>
    <row r="13" spans="1:17" ht="16.5" thickBot="1" x14ac:dyDescent="0.3">
      <c r="A13" s="264" t="s">
        <v>223</v>
      </c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</row>
    <row r="14" spans="1:17" ht="32.25" thickBot="1" x14ac:dyDescent="0.3">
      <c r="A14" s="261" t="s">
        <v>160</v>
      </c>
      <c r="B14" s="281" t="s">
        <v>205</v>
      </c>
      <c r="C14" s="68" t="s">
        <v>206</v>
      </c>
      <c r="D14" s="99" t="s">
        <v>207</v>
      </c>
      <c r="E14" s="68" t="s">
        <v>208</v>
      </c>
      <c r="F14" s="68" t="s">
        <v>209</v>
      </c>
      <c r="G14" s="68" t="s">
        <v>210</v>
      </c>
      <c r="H14" s="68" t="s">
        <v>211</v>
      </c>
      <c r="I14" s="68" t="s">
        <v>212</v>
      </c>
      <c r="J14" s="99" t="s">
        <v>213</v>
      </c>
      <c r="K14" s="99" t="s">
        <v>214</v>
      </c>
      <c r="L14" s="99" t="s">
        <v>216</v>
      </c>
      <c r="M14" s="271" t="s">
        <v>215</v>
      </c>
      <c r="N14" s="282" t="s">
        <v>218</v>
      </c>
      <c r="O14" s="282" t="s">
        <v>219</v>
      </c>
      <c r="P14" s="282" t="s">
        <v>220</v>
      </c>
      <c r="Q14" s="272" t="s">
        <v>32</v>
      </c>
    </row>
    <row r="15" spans="1:17" x14ac:dyDescent="0.25">
      <c r="A15" s="343" t="s">
        <v>281</v>
      </c>
      <c r="B15" s="275">
        <v>7</v>
      </c>
      <c r="C15" s="276">
        <v>82</v>
      </c>
      <c r="D15" s="276">
        <v>151</v>
      </c>
      <c r="E15" s="276">
        <v>3</v>
      </c>
      <c r="F15" s="276">
        <v>48</v>
      </c>
      <c r="G15" s="276">
        <v>15</v>
      </c>
      <c r="H15" s="276">
        <v>36</v>
      </c>
      <c r="I15" s="276">
        <v>0</v>
      </c>
      <c r="J15" s="276">
        <v>0</v>
      </c>
      <c r="K15" s="276">
        <v>0</v>
      </c>
      <c r="L15" s="276">
        <v>0</v>
      </c>
      <c r="M15" s="277">
        <v>0</v>
      </c>
      <c r="N15" s="278">
        <v>0</v>
      </c>
      <c r="O15" s="278">
        <v>5</v>
      </c>
      <c r="P15" s="278">
        <v>1</v>
      </c>
      <c r="Q15" s="279">
        <f>SUM(B15:P15)</f>
        <v>348</v>
      </c>
    </row>
    <row r="16" spans="1:17" x14ac:dyDescent="0.25">
      <c r="A16" s="344" t="s">
        <v>283</v>
      </c>
      <c r="B16" s="170">
        <v>2</v>
      </c>
      <c r="C16" s="37">
        <v>21</v>
      </c>
      <c r="D16" s="37">
        <v>41</v>
      </c>
      <c r="E16" s="37">
        <v>2</v>
      </c>
      <c r="F16" s="37">
        <v>8</v>
      </c>
      <c r="G16" s="37">
        <v>5</v>
      </c>
      <c r="H16" s="37">
        <v>1</v>
      </c>
      <c r="I16" s="37">
        <v>0</v>
      </c>
      <c r="J16" s="37">
        <v>0</v>
      </c>
      <c r="K16" s="37">
        <v>0</v>
      </c>
      <c r="L16" s="37">
        <v>0</v>
      </c>
      <c r="M16" s="57">
        <v>0</v>
      </c>
      <c r="N16" s="274">
        <v>2</v>
      </c>
      <c r="O16" s="274">
        <v>0</v>
      </c>
      <c r="P16" s="274">
        <v>1</v>
      </c>
      <c r="Q16" s="273">
        <f>SUM(B16:P16)</f>
        <v>83</v>
      </c>
    </row>
    <row r="17" spans="1:17" x14ac:dyDescent="0.25">
      <c r="A17" s="344" t="s">
        <v>285</v>
      </c>
      <c r="B17" s="170">
        <v>5</v>
      </c>
      <c r="C17" s="37">
        <v>60</v>
      </c>
      <c r="D17" s="37">
        <v>57</v>
      </c>
      <c r="E17" s="37">
        <v>3</v>
      </c>
      <c r="F17" s="37">
        <v>13</v>
      </c>
      <c r="G17" s="37">
        <v>27</v>
      </c>
      <c r="H17" s="37">
        <v>8</v>
      </c>
      <c r="I17" s="37">
        <v>0</v>
      </c>
      <c r="J17" s="37">
        <v>4</v>
      </c>
      <c r="K17" s="37">
        <v>0</v>
      </c>
      <c r="L17" s="37">
        <v>0</v>
      </c>
      <c r="M17" s="57">
        <v>0</v>
      </c>
      <c r="N17" s="274">
        <v>1</v>
      </c>
      <c r="O17" s="274">
        <v>1</v>
      </c>
      <c r="P17" s="274">
        <v>5</v>
      </c>
      <c r="Q17" s="273">
        <f>SUM(B17:P17)</f>
        <v>184</v>
      </c>
    </row>
    <row r="18" spans="1:17" x14ac:dyDescent="0.25">
      <c r="A18" s="344" t="s">
        <v>287</v>
      </c>
      <c r="B18" s="170">
        <v>22</v>
      </c>
      <c r="C18" s="37">
        <v>122</v>
      </c>
      <c r="D18" s="37">
        <v>177</v>
      </c>
      <c r="E18" s="37">
        <v>7</v>
      </c>
      <c r="F18" s="37">
        <v>33</v>
      </c>
      <c r="G18" s="37">
        <v>65</v>
      </c>
      <c r="H18" s="37">
        <v>14</v>
      </c>
      <c r="I18" s="37">
        <v>0</v>
      </c>
      <c r="J18" s="37">
        <v>6</v>
      </c>
      <c r="K18" s="37">
        <v>1</v>
      </c>
      <c r="L18" s="37">
        <v>4</v>
      </c>
      <c r="M18" s="57">
        <v>0</v>
      </c>
      <c r="N18" s="274">
        <v>4</v>
      </c>
      <c r="O18" s="274">
        <v>14</v>
      </c>
      <c r="P18" s="274">
        <v>26</v>
      </c>
      <c r="Q18" s="273">
        <f>SUM(B18:P18)</f>
        <v>495</v>
      </c>
    </row>
    <row r="19" spans="1:17" x14ac:dyDescent="0.25">
      <c r="A19" s="344" t="s">
        <v>289</v>
      </c>
      <c r="B19" s="170">
        <v>10</v>
      </c>
      <c r="C19" s="37">
        <v>93</v>
      </c>
      <c r="D19" s="37">
        <v>92</v>
      </c>
      <c r="E19" s="37">
        <v>9</v>
      </c>
      <c r="F19" s="37">
        <v>15</v>
      </c>
      <c r="G19" s="37">
        <v>16</v>
      </c>
      <c r="H19" s="37">
        <v>26</v>
      </c>
      <c r="I19" s="37">
        <v>7</v>
      </c>
      <c r="J19" s="37">
        <v>0</v>
      </c>
      <c r="K19" s="37">
        <v>0</v>
      </c>
      <c r="L19" s="37">
        <v>0</v>
      </c>
      <c r="M19" s="57">
        <v>0</v>
      </c>
      <c r="N19" s="274">
        <v>0</v>
      </c>
      <c r="O19" s="274">
        <v>5</v>
      </c>
      <c r="P19" s="274">
        <v>2</v>
      </c>
      <c r="Q19" s="273">
        <f>SUM(B19:P19)</f>
        <v>275</v>
      </c>
    </row>
    <row r="20" spans="1:17" x14ac:dyDescent="0.25">
      <c r="A20" s="172"/>
      <c r="B20" s="170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57"/>
      <c r="N20" s="274"/>
      <c r="O20" s="274"/>
      <c r="P20" s="274"/>
      <c r="Q20" s="273">
        <f t="shared" ref="Q20" si="2">SUM(B20:M20)</f>
        <v>0</v>
      </c>
    </row>
    <row r="21" spans="1:17" ht="16.5" thickBot="1" x14ac:dyDescent="0.3">
      <c r="A21" s="259" t="s">
        <v>32</v>
      </c>
      <c r="B21" s="280">
        <f t="shared" ref="B21:Q21" si="3">SUM(B15:B20)</f>
        <v>46</v>
      </c>
      <c r="C21" s="146">
        <f t="shared" si="3"/>
        <v>378</v>
      </c>
      <c r="D21" s="146">
        <f t="shared" si="3"/>
        <v>518</v>
      </c>
      <c r="E21" s="146">
        <f t="shared" si="3"/>
        <v>24</v>
      </c>
      <c r="F21" s="146">
        <f t="shared" si="3"/>
        <v>117</v>
      </c>
      <c r="G21" s="146">
        <f t="shared" si="3"/>
        <v>128</v>
      </c>
      <c r="H21" s="146">
        <f t="shared" si="3"/>
        <v>85</v>
      </c>
      <c r="I21" s="146">
        <f t="shared" si="3"/>
        <v>7</v>
      </c>
      <c r="J21" s="146">
        <f t="shared" si="3"/>
        <v>10</v>
      </c>
      <c r="K21" s="146">
        <f t="shared" si="3"/>
        <v>1</v>
      </c>
      <c r="L21" s="146">
        <f t="shared" si="3"/>
        <v>4</v>
      </c>
      <c r="M21" s="260">
        <f t="shared" si="3"/>
        <v>0</v>
      </c>
      <c r="N21" s="146">
        <f t="shared" si="3"/>
        <v>7</v>
      </c>
      <c r="O21" s="260">
        <f t="shared" si="3"/>
        <v>25</v>
      </c>
      <c r="P21" s="146">
        <f t="shared" si="3"/>
        <v>35</v>
      </c>
      <c r="Q21" s="147">
        <f t="shared" si="3"/>
        <v>1385</v>
      </c>
    </row>
  </sheetData>
  <mergeCells count="1">
    <mergeCell ref="A1:Q1"/>
  </mergeCells>
  <pageMargins left="0.75" right="0.75" top="1" bottom="1" header="0.4921259845" footer="0.4921259845"/>
  <pageSetup paperSize="9" scale="78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8"/>
  <sheetViews>
    <sheetView zoomScaleNormal="100" zoomScaleSheetLayoutView="100" workbookViewId="0">
      <pane xSplit="18840" topLeftCell="H1"/>
      <selection activeCell="A3" sqref="A3:E21"/>
      <selection pane="topRight" activeCell="E4" sqref="E4"/>
    </sheetView>
  </sheetViews>
  <sheetFormatPr defaultRowHeight="15.75" x14ac:dyDescent="0.25"/>
  <cols>
    <col min="1" max="1" width="22.5" customWidth="1"/>
    <col min="2" max="5" width="13.375" customWidth="1"/>
  </cols>
  <sheetData>
    <row r="1" spans="1:10" ht="38.25" customHeight="1" x14ac:dyDescent="0.3">
      <c r="A1" s="546" t="s">
        <v>276</v>
      </c>
      <c r="B1" s="546"/>
      <c r="C1" s="546"/>
      <c r="D1" s="546"/>
      <c r="E1" s="20"/>
      <c r="F1" s="20"/>
      <c r="G1" s="20"/>
      <c r="H1" s="20"/>
    </row>
    <row r="2" spans="1:10" s="266" customFormat="1" ht="19.5" thickBot="1" x14ac:dyDescent="0.35">
      <c r="A2" s="267" t="s">
        <v>255</v>
      </c>
      <c r="B2" s="268"/>
      <c r="C2" s="268"/>
      <c r="D2" s="268"/>
      <c r="E2" s="268"/>
      <c r="F2" s="268"/>
      <c r="G2" s="268"/>
      <c r="H2" s="268"/>
    </row>
    <row r="3" spans="1:10" ht="16.5" thickBot="1" x14ac:dyDescent="0.3">
      <c r="A3" s="100" t="s">
        <v>161</v>
      </c>
      <c r="B3" s="76" t="s">
        <v>190</v>
      </c>
      <c r="C3" s="76" t="s">
        <v>162</v>
      </c>
      <c r="D3" s="97" t="s">
        <v>191</v>
      </c>
      <c r="E3" s="269" t="s">
        <v>217</v>
      </c>
      <c r="F3" s="10"/>
      <c r="G3" s="34"/>
      <c r="H3" s="34"/>
      <c r="J3" s="7"/>
    </row>
    <row r="4" spans="1:10" x14ac:dyDescent="0.25">
      <c r="A4" s="22" t="s">
        <v>281</v>
      </c>
      <c r="B4" s="64">
        <v>0</v>
      </c>
      <c r="C4" s="64">
        <v>0</v>
      </c>
      <c r="D4" s="64">
        <v>0</v>
      </c>
      <c r="E4" s="262"/>
      <c r="F4" s="7"/>
      <c r="G4" s="7"/>
      <c r="H4" s="7"/>
      <c r="J4" s="7"/>
    </row>
    <row r="5" spans="1:10" x14ac:dyDescent="0.25">
      <c r="A5" s="14" t="s">
        <v>283</v>
      </c>
      <c r="B5" s="2">
        <v>0</v>
      </c>
      <c r="C5" s="2">
        <v>0</v>
      </c>
      <c r="D5" s="2">
        <v>0</v>
      </c>
      <c r="E5" s="263"/>
      <c r="F5" s="7"/>
      <c r="G5" s="7"/>
      <c r="H5" s="7"/>
      <c r="J5" s="8"/>
    </row>
    <row r="6" spans="1:10" x14ac:dyDescent="0.25">
      <c r="A6" s="14" t="s">
        <v>285</v>
      </c>
      <c r="B6" s="2">
        <v>0</v>
      </c>
      <c r="C6" s="2">
        <v>0</v>
      </c>
      <c r="D6" s="2">
        <v>0</v>
      </c>
      <c r="E6" s="263"/>
      <c r="F6" s="7"/>
      <c r="G6" s="7"/>
      <c r="H6" s="7"/>
      <c r="J6" s="8"/>
    </row>
    <row r="7" spans="1:10" x14ac:dyDescent="0.25">
      <c r="A7" s="14" t="s">
        <v>287</v>
      </c>
      <c r="B7" s="2">
        <v>0</v>
      </c>
      <c r="C7" s="2">
        <v>0</v>
      </c>
      <c r="D7" s="2">
        <v>0</v>
      </c>
      <c r="E7" s="263"/>
      <c r="F7" s="7"/>
      <c r="G7" s="7"/>
      <c r="H7" s="7"/>
      <c r="J7" s="8"/>
    </row>
    <row r="8" spans="1:10" x14ac:dyDescent="0.25">
      <c r="A8" s="14" t="s">
        <v>289</v>
      </c>
      <c r="B8" s="2">
        <v>5</v>
      </c>
      <c r="C8" s="2">
        <v>1</v>
      </c>
      <c r="D8" s="2">
        <v>252</v>
      </c>
      <c r="E8" s="263"/>
      <c r="F8" s="7"/>
      <c r="G8" s="7"/>
      <c r="H8" s="7"/>
      <c r="J8" s="8"/>
    </row>
    <row r="9" spans="1:10" x14ac:dyDescent="0.25">
      <c r="A9" s="2"/>
      <c r="B9" s="2"/>
      <c r="C9" s="2"/>
      <c r="D9" s="2"/>
      <c r="E9" s="263"/>
      <c r="F9" s="7"/>
      <c r="G9" s="7"/>
      <c r="H9" s="7"/>
      <c r="J9" s="8"/>
    </row>
    <row r="10" spans="1:10" x14ac:dyDescent="0.25">
      <c r="A10" s="43" t="s">
        <v>32</v>
      </c>
      <c r="B10" s="43">
        <f>SUM(B4:B9)</f>
        <v>5</v>
      </c>
      <c r="C10" s="43">
        <f>SUM(C4:C9)</f>
        <v>1</v>
      </c>
      <c r="D10" s="43">
        <f>SUM(D4:D9)</f>
        <v>252</v>
      </c>
      <c r="E10" s="270">
        <f>SUM(E4:E9)</f>
        <v>0</v>
      </c>
      <c r="F10" s="7"/>
      <c r="G10" s="7"/>
      <c r="H10" s="7"/>
      <c r="J10" s="8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J11" s="8"/>
    </row>
    <row r="12" spans="1:10" x14ac:dyDescent="0.25">
      <c r="B12" s="7"/>
      <c r="C12" s="7"/>
      <c r="D12" s="7"/>
      <c r="E12" s="7"/>
      <c r="F12" s="7"/>
      <c r="G12" s="7"/>
      <c r="H12" s="7"/>
      <c r="J12" s="8"/>
    </row>
    <row r="13" spans="1:10" ht="19.5" thickBot="1" x14ac:dyDescent="0.35">
      <c r="A13" s="267" t="s">
        <v>223</v>
      </c>
      <c r="B13" s="268"/>
      <c r="C13" s="268"/>
      <c r="D13" s="268"/>
      <c r="E13" s="268"/>
      <c r="J13" s="8"/>
    </row>
    <row r="14" spans="1:10" ht="16.5" thickBot="1" x14ac:dyDescent="0.3">
      <c r="A14" s="100" t="s">
        <v>161</v>
      </c>
      <c r="B14" s="76" t="s">
        <v>190</v>
      </c>
      <c r="C14" s="76" t="s">
        <v>162</v>
      </c>
      <c r="D14" s="97" t="s">
        <v>191</v>
      </c>
      <c r="E14" s="269" t="s">
        <v>217</v>
      </c>
      <c r="J14" s="8"/>
    </row>
    <row r="15" spans="1:10" x14ac:dyDescent="0.25">
      <c r="A15" s="22" t="s">
        <v>281</v>
      </c>
      <c r="B15" s="64">
        <v>0</v>
      </c>
      <c r="C15" s="64">
        <v>0</v>
      </c>
      <c r="D15" s="64">
        <v>0</v>
      </c>
      <c r="E15" s="262"/>
      <c r="J15" s="8"/>
    </row>
    <row r="16" spans="1:10" x14ac:dyDescent="0.25">
      <c r="A16" s="14" t="s">
        <v>283</v>
      </c>
      <c r="B16" s="2">
        <v>0</v>
      </c>
      <c r="C16" s="2">
        <v>0</v>
      </c>
      <c r="D16" s="2">
        <v>0</v>
      </c>
      <c r="E16" s="263"/>
      <c r="J16" s="8"/>
    </row>
    <row r="17" spans="1:10" x14ac:dyDescent="0.25">
      <c r="A17" s="14" t="s">
        <v>285</v>
      </c>
      <c r="B17" s="2">
        <v>0</v>
      </c>
      <c r="C17" s="2">
        <v>0</v>
      </c>
      <c r="D17" s="2">
        <v>0</v>
      </c>
      <c r="E17" s="263"/>
      <c r="J17" s="8"/>
    </row>
    <row r="18" spans="1:10" x14ac:dyDescent="0.25">
      <c r="A18" s="14" t="s">
        <v>287</v>
      </c>
      <c r="B18" s="2">
        <v>0</v>
      </c>
      <c r="C18" s="2">
        <v>0</v>
      </c>
      <c r="D18" s="2">
        <v>1</v>
      </c>
      <c r="E18" s="263"/>
      <c r="J18" s="8"/>
    </row>
    <row r="19" spans="1:10" x14ac:dyDescent="0.25">
      <c r="A19" s="14" t="s">
        <v>289</v>
      </c>
      <c r="B19" s="2">
        <v>0</v>
      </c>
      <c r="C19" s="2">
        <v>8</v>
      </c>
      <c r="D19" s="2">
        <v>178</v>
      </c>
      <c r="E19" s="263"/>
      <c r="J19" s="8"/>
    </row>
    <row r="20" spans="1:10" x14ac:dyDescent="0.25">
      <c r="A20" s="2"/>
      <c r="B20" s="2"/>
      <c r="C20" s="2"/>
      <c r="D20" s="2"/>
      <c r="E20" s="263"/>
      <c r="J20" s="8"/>
    </row>
    <row r="21" spans="1:10" x14ac:dyDescent="0.25">
      <c r="A21" s="43" t="s">
        <v>32</v>
      </c>
      <c r="B21" s="43">
        <f>SUM(B15:B20)</f>
        <v>0</v>
      </c>
      <c r="C21" s="43">
        <f>SUM(C15:C20)</f>
        <v>8</v>
      </c>
      <c r="D21" s="43">
        <f>SUM(D15:D20)</f>
        <v>179</v>
      </c>
      <c r="E21" s="270">
        <f>SUM(E15:E20)</f>
        <v>0</v>
      </c>
      <c r="J21" s="8"/>
    </row>
    <row r="22" spans="1:10" x14ac:dyDescent="0.25">
      <c r="J22" s="8"/>
    </row>
    <row r="23" spans="1:10" x14ac:dyDescent="0.25">
      <c r="J23" s="8"/>
    </row>
    <row r="24" spans="1:10" x14ac:dyDescent="0.25">
      <c r="J24" s="8"/>
    </row>
    <row r="25" spans="1:10" x14ac:dyDescent="0.25">
      <c r="J25" s="8"/>
    </row>
    <row r="26" spans="1:10" x14ac:dyDescent="0.25">
      <c r="J26" s="8"/>
    </row>
    <row r="27" spans="1:10" x14ac:dyDescent="0.25">
      <c r="J27" s="9"/>
    </row>
    <row r="28" spans="1:10" x14ac:dyDescent="0.25">
      <c r="J28" s="7"/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183"/>
  <sheetViews>
    <sheetView view="pageBreakPreview" zoomScaleNormal="100" zoomScaleSheetLayoutView="100" workbookViewId="0">
      <selection activeCell="A15" sqref="A15"/>
    </sheetView>
  </sheetViews>
  <sheetFormatPr defaultRowHeight="15.75" x14ac:dyDescent="0.25"/>
  <cols>
    <col min="1" max="1" width="27.25" style="255" customWidth="1"/>
    <col min="2" max="2" width="26.875" style="255" customWidth="1"/>
    <col min="3" max="3" width="42" style="255" customWidth="1"/>
    <col min="4" max="4" width="6.75" style="255" customWidth="1"/>
    <col min="5" max="5" width="9.875" style="255" customWidth="1"/>
    <col min="6" max="6" width="6.75" style="255" customWidth="1"/>
  </cols>
  <sheetData>
    <row r="1" spans="1:6" ht="41.25" customHeight="1" x14ac:dyDescent="0.25">
      <c r="A1" s="511" t="s">
        <v>256</v>
      </c>
      <c r="B1" s="511"/>
      <c r="C1" s="511"/>
      <c r="D1" s="511"/>
      <c r="E1" s="511"/>
      <c r="F1" s="511"/>
    </row>
    <row r="2" spans="1:6" ht="16.5" thickBot="1" x14ac:dyDescent="0.3">
      <c r="A2" s="400" t="s">
        <v>163</v>
      </c>
      <c r="C2" s="140"/>
    </row>
    <row r="3" spans="1:6" ht="32.25" thickBot="1" x14ac:dyDescent="0.3">
      <c r="A3" s="399" t="s">
        <v>84</v>
      </c>
      <c r="B3" s="398" t="s">
        <v>47</v>
      </c>
      <c r="C3" s="398" t="s">
        <v>164</v>
      </c>
      <c r="D3" s="398" t="s">
        <v>165</v>
      </c>
      <c r="E3" s="398" t="s">
        <v>166</v>
      </c>
      <c r="F3" s="397" t="s">
        <v>167</v>
      </c>
    </row>
    <row r="4" spans="1:6" s="53" customFormat="1" ht="33.950000000000003" customHeight="1" x14ac:dyDescent="0.25">
      <c r="A4" s="411" t="s">
        <v>325</v>
      </c>
      <c r="B4" s="44" t="s">
        <v>297</v>
      </c>
      <c r="C4" s="44" t="s">
        <v>1045</v>
      </c>
      <c r="D4" s="410" t="s">
        <v>363</v>
      </c>
      <c r="E4" s="410" t="s">
        <v>922</v>
      </c>
      <c r="F4" s="410" t="s">
        <v>1029</v>
      </c>
    </row>
    <row r="5" spans="1:6" s="53" customFormat="1" ht="33.950000000000003" customHeight="1" x14ac:dyDescent="0.25">
      <c r="A5" s="411" t="s">
        <v>325</v>
      </c>
      <c r="B5" s="44" t="s">
        <v>303</v>
      </c>
      <c r="C5" s="44" t="s">
        <v>954</v>
      </c>
      <c r="D5" s="410" t="s">
        <v>923</v>
      </c>
      <c r="E5" s="410" t="s">
        <v>922</v>
      </c>
      <c r="F5" s="410" t="s">
        <v>1029</v>
      </c>
    </row>
    <row r="6" spans="1:6" s="53" customFormat="1" ht="33.950000000000003" customHeight="1" x14ac:dyDescent="0.25">
      <c r="A6" s="411" t="s">
        <v>325</v>
      </c>
      <c r="B6" s="44" t="s">
        <v>296</v>
      </c>
      <c r="C6" s="44" t="s">
        <v>296</v>
      </c>
      <c r="D6" s="410" t="s">
        <v>363</v>
      </c>
      <c r="E6" s="410" t="s">
        <v>922</v>
      </c>
      <c r="F6" s="410" t="s">
        <v>1029</v>
      </c>
    </row>
    <row r="7" spans="1:6" s="53" customFormat="1" ht="33.950000000000003" customHeight="1" x14ac:dyDescent="0.25">
      <c r="A7" s="411" t="s">
        <v>325</v>
      </c>
      <c r="B7" s="44" t="s">
        <v>301</v>
      </c>
      <c r="C7" s="44" t="s">
        <v>301</v>
      </c>
      <c r="D7" s="410" t="s">
        <v>363</v>
      </c>
      <c r="E7" s="410" t="s">
        <v>922</v>
      </c>
      <c r="F7" s="410" t="s">
        <v>1029</v>
      </c>
    </row>
    <row r="8" spans="1:6" s="53" customFormat="1" ht="33.950000000000003" customHeight="1" x14ac:dyDescent="0.25">
      <c r="A8" s="411" t="s">
        <v>325</v>
      </c>
      <c r="B8" s="44" t="s">
        <v>323</v>
      </c>
      <c r="C8" s="44" t="s">
        <v>1022</v>
      </c>
      <c r="D8" s="410" t="s">
        <v>363</v>
      </c>
      <c r="E8" s="410" t="s">
        <v>922</v>
      </c>
      <c r="F8" s="410" t="s">
        <v>1029</v>
      </c>
    </row>
    <row r="9" spans="1:6" s="53" customFormat="1" ht="33.950000000000003" customHeight="1" x14ac:dyDescent="0.25">
      <c r="A9" s="411" t="s">
        <v>325</v>
      </c>
      <c r="B9" s="44" t="s">
        <v>304</v>
      </c>
      <c r="C9" s="44" t="s">
        <v>1021</v>
      </c>
      <c r="D9" s="410" t="s">
        <v>363</v>
      </c>
      <c r="E9" s="410" t="s">
        <v>922</v>
      </c>
      <c r="F9" s="410" t="s">
        <v>1029</v>
      </c>
    </row>
    <row r="10" spans="1:6" s="53" customFormat="1" ht="33.950000000000003" customHeight="1" x14ac:dyDescent="0.25">
      <c r="A10" s="411" t="s">
        <v>325</v>
      </c>
      <c r="B10" s="44" t="s">
        <v>310</v>
      </c>
      <c r="C10" s="44" t="s">
        <v>1020</v>
      </c>
      <c r="D10" s="410" t="s">
        <v>363</v>
      </c>
      <c r="E10" s="410" t="s">
        <v>922</v>
      </c>
      <c r="F10" s="410" t="s">
        <v>1029</v>
      </c>
    </row>
    <row r="11" spans="1:6" s="53" customFormat="1" ht="33.950000000000003" customHeight="1" x14ac:dyDescent="0.25">
      <c r="A11" s="411" t="s">
        <v>325</v>
      </c>
      <c r="B11" s="44" t="s">
        <v>310</v>
      </c>
      <c r="C11" s="44" t="s">
        <v>1019</v>
      </c>
      <c r="D11" s="410" t="s">
        <v>363</v>
      </c>
      <c r="E11" s="410" t="s">
        <v>922</v>
      </c>
      <c r="F11" s="410" t="s">
        <v>1029</v>
      </c>
    </row>
    <row r="12" spans="1:6" s="53" customFormat="1" ht="33.950000000000003" customHeight="1" x14ac:dyDescent="0.25">
      <c r="A12" s="411" t="s">
        <v>325</v>
      </c>
      <c r="B12" s="44" t="s">
        <v>310</v>
      </c>
      <c r="C12" s="44" t="s">
        <v>1018</v>
      </c>
      <c r="D12" s="410" t="s">
        <v>363</v>
      </c>
      <c r="E12" s="410" t="s">
        <v>922</v>
      </c>
      <c r="F12" s="410" t="s">
        <v>1029</v>
      </c>
    </row>
    <row r="13" spans="1:6" s="53" customFormat="1" ht="33.950000000000003" customHeight="1" x14ac:dyDescent="0.25">
      <c r="A13" s="411" t="s">
        <v>325</v>
      </c>
      <c r="B13" s="44" t="s">
        <v>310</v>
      </c>
      <c r="C13" s="44" t="s">
        <v>1017</v>
      </c>
      <c r="D13" s="410" t="s">
        <v>363</v>
      </c>
      <c r="E13" s="410" t="s">
        <v>922</v>
      </c>
      <c r="F13" s="410" t="s">
        <v>1029</v>
      </c>
    </row>
    <row r="14" spans="1:6" s="53" customFormat="1" ht="33.950000000000003" customHeight="1" x14ac:dyDescent="0.25">
      <c r="A14" s="411" t="s">
        <v>325</v>
      </c>
      <c r="B14" s="44" t="s">
        <v>310</v>
      </c>
      <c r="C14" s="44" t="s">
        <v>1016</v>
      </c>
      <c r="D14" s="410" t="s">
        <v>363</v>
      </c>
      <c r="E14" s="410" t="s">
        <v>922</v>
      </c>
      <c r="F14" s="410" t="s">
        <v>1029</v>
      </c>
    </row>
    <row r="15" spans="1:6" s="53" customFormat="1" ht="33.950000000000003" customHeight="1" x14ac:dyDescent="0.25">
      <c r="A15" s="411" t="s">
        <v>325</v>
      </c>
      <c r="B15" s="44" t="s">
        <v>310</v>
      </c>
      <c r="C15" s="44" t="s">
        <v>1015</v>
      </c>
      <c r="D15" s="410" t="s">
        <v>363</v>
      </c>
      <c r="E15" s="410" t="s">
        <v>922</v>
      </c>
      <c r="F15" s="410" t="s">
        <v>1029</v>
      </c>
    </row>
    <row r="16" spans="1:6" s="53" customFormat="1" ht="33.950000000000003" customHeight="1" x14ac:dyDescent="0.25">
      <c r="A16" s="411" t="s">
        <v>325</v>
      </c>
      <c r="B16" s="44" t="s">
        <v>310</v>
      </c>
      <c r="C16" s="44" t="s">
        <v>1014</v>
      </c>
      <c r="D16" s="410" t="s">
        <v>363</v>
      </c>
      <c r="E16" s="410" t="s">
        <v>922</v>
      </c>
      <c r="F16" s="410" t="s">
        <v>1029</v>
      </c>
    </row>
    <row r="17" spans="1:6" s="53" customFormat="1" ht="33.950000000000003" customHeight="1" x14ac:dyDescent="0.25">
      <c r="A17" s="411" t="s">
        <v>325</v>
      </c>
      <c r="B17" s="44" t="s">
        <v>310</v>
      </c>
      <c r="C17" s="44" t="s">
        <v>1013</v>
      </c>
      <c r="D17" s="410" t="s">
        <v>363</v>
      </c>
      <c r="E17" s="410" t="s">
        <v>922</v>
      </c>
      <c r="F17" s="410" t="s">
        <v>1029</v>
      </c>
    </row>
    <row r="18" spans="1:6" s="53" customFormat="1" ht="33.950000000000003" customHeight="1" x14ac:dyDescent="0.25">
      <c r="A18" s="411" t="s">
        <v>325</v>
      </c>
      <c r="B18" s="44" t="s">
        <v>298</v>
      </c>
      <c r="C18" s="44" t="s">
        <v>1012</v>
      </c>
      <c r="D18" s="410" t="s">
        <v>363</v>
      </c>
      <c r="E18" s="410" t="s">
        <v>922</v>
      </c>
      <c r="F18" s="410" t="s">
        <v>1029</v>
      </c>
    </row>
    <row r="19" spans="1:6" s="53" customFormat="1" ht="33.950000000000003" customHeight="1" x14ac:dyDescent="0.25">
      <c r="A19" s="44" t="s">
        <v>328</v>
      </c>
      <c r="B19" s="44" t="s">
        <v>306</v>
      </c>
      <c r="C19" s="44" t="s">
        <v>306</v>
      </c>
      <c r="D19" s="410" t="s">
        <v>923</v>
      </c>
      <c r="E19" s="410" t="s">
        <v>922</v>
      </c>
      <c r="F19" s="410" t="s">
        <v>1029</v>
      </c>
    </row>
    <row r="20" spans="1:6" s="53" customFormat="1" ht="33.950000000000003" customHeight="1" x14ac:dyDescent="0.25">
      <c r="A20" s="44" t="s">
        <v>328</v>
      </c>
      <c r="B20" s="44" t="s">
        <v>308</v>
      </c>
      <c r="C20" s="44" t="s">
        <v>308</v>
      </c>
      <c r="D20" s="410" t="s">
        <v>363</v>
      </c>
      <c r="E20" s="410" t="s">
        <v>922</v>
      </c>
      <c r="F20" s="410" t="s">
        <v>1029</v>
      </c>
    </row>
    <row r="21" spans="1:6" s="53" customFormat="1" ht="33.950000000000003" customHeight="1" x14ac:dyDescent="0.25">
      <c r="A21" s="44" t="s">
        <v>328</v>
      </c>
      <c r="B21" s="44" t="s">
        <v>309</v>
      </c>
      <c r="C21" s="44" t="s">
        <v>309</v>
      </c>
      <c r="D21" s="410" t="s">
        <v>923</v>
      </c>
      <c r="E21" s="410" t="s">
        <v>922</v>
      </c>
      <c r="F21" s="410" t="s">
        <v>1029</v>
      </c>
    </row>
    <row r="22" spans="1:6" s="53" customFormat="1" ht="33.950000000000003" customHeight="1" x14ac:dyDescent="0.25">
      <c r="A22" s="44" t="s">
        <v>328</v>
      </c>
      <c r="B22" s="44" t="s">
        <v>314</v>
      </c>
      <c r="C22" s="44" t="s">
        <v>1044</v>
      </c>
      <c r="D22" s="410" t="s">
        <v>923</v>
      </c>
      <c r="E22" s="410" t="s">
        <v>922</v>
      </c>
      <c r="F22" s="410" t="s">
        <v>1029</v>
      </c>
    </row>
    <row r="23" spans="1:6" s="53" customFormat="1" ht="33.950000000000003" customHeight="1" x14ac:dyDescent="0.25">
      <c r="A23" s="44" t="s">
        <v>945</v>
      </c>
      <c r="B23" s="44" t="s">
        <v>299</v>
      </c>
      <c r="C23" s="44" t="s">
        <v>1043</v>
      </c>
      <c r="D23" s="410" t="s">
        <v>363</v>
      </c>
      <c r="E23" s="410" t="s">
        <v>1042</v>
      </c>
      <c r="F23" s="410" t="s">
        <v>1029</v>
      </c>
    </row>
    <row r="24" spans="1:6" s="53" customFormat="1" ht="33.950000000000003" customHeight="1" x14ac:dyDescent="0.25">
      <c r="A24" s="44" t="s">
        <v>945</v>
      </c>
      <c r="B24" s="44" t="s">
        <v>298</v>
      </c>
      <c r="C24" s="44" t="s">
        <v>1040</v>
      </c>
      <c r="D24" s="410" t="s">
        <v>363</v>
      </c>
      <c r="E24" s="410" t="s">
        <v>1041</v>
      </c>
      <c r="F24" s="410" t="s">
        <v>1029</v>
      </c>
    </row>
    <row r="25" spans="1:6" s="53" customFormat="1" ht="33.950000000000003" customHeight="1" x14ac:dyDescent="0.25">
      <c r="A25" s="44" t="s">
        <v>945</v>
      </c>
      <c r="B25" s="44" t="s">
        <v>298</v>
      </c>
      <c r="C25" s="44" t="s">
        <v>1040</v>
      </c>
      <c r="D25" s="410" t="s">
        <v>363</v>
      </c>
      <c r="E25" s="410" t="s">
        <v>1006</v>
      </c>
      <c r="F25" s="410" t="s">
        <v>1029</v>
      </c>
    </row>
    <row r="26" spans="1:6" s="53" customFormat="1" ht="33.950000000000003" customHeight="1" x14ac:dyDescent="0.25">
      <c r="A26" s="44" t="s">
        <v>945</v>
      </c>
      <c r="B26" s="44" t="s">
        <v>299</v>
      </c>
      <c r="C26" s="44" t="s">
        <v>1005</v>
      </c>
      <c r="D26" s="410" t="s">
        <v>363</v>
      </c>
      <c r="E26" s="410" t="s">
        <v>922</v>
      </c>
      <c r="F26" s="410" t="s">
        <v>1029</v>
      </c>
    </row>
    <row r="27" spans="1:6" s="53" customFormat="1" ht="33.950000000000003" customHeight="1" x14ac:dyDescent="0.25">
      <c r="A27" s="44" t="s">
        <v>945</v>
      </c>
      <c r="B27" s="44" t="s">
        <v>310</v>
      </c>
      <c r="C27" s="44" t="s">
        <v>1039</v>
      </c>
      <c r="D27" s="410" t="s">
        <v>363</v>
      </c>
      <c r="E27" s="410" t="s">
        <v>943</v>
      </c>
      <c r="F27" s="410" t="s">
        <v>1029</v>
      </c>
    </row>
    <row r="28" spans="1:6" s="53" customFormat="1" ht="33.950000000000003" customHeight="1" x14ac:dyDescent="0.25">
      <c r="A28" s="44" t="s">
        <v>945</v>
      </c>
      <c r="B28" s="44" t="s">
        <v>299</v>
      </c>
      <c r="C28" s="44" t="s">
        <v>1003</v>
      </c>
      <c r="D28" s="410" t="s">
        <v>363</v>
      </c>
      <c r="E28" s="410" t="s">
        <v>943</v>
      </c>
      <c r="F28" s="410" t="s">
        <v>1029</v>
      </c>
    </row>
    <row r="29" spans="1:6" s="53" customFormat="1" ht="33.950000000000003" customHeight="1" x14ac:dyDescent="0.25">
      <c r="A29" s="44" t="s">
        <v>945</v>
      </c>
      <c r="B29" s="392" t="s">
        <v>310</v>
      </c>
      <c r="C29" s="392" t="s">
        <v>1002</v>
      </c>
      <c r="D29" s="18" t="s">
        <v>363</v>
      </c>
      <c r="E29" s="410" t="s">
        <v>943</v>
      </c>
      <c r="F29" s="410" t="s">
        <v>1029</v>
      </c>
    </row>
    <row r="30" spans="1:6" s="53" customFormat="1" ht="33.950000000000003" customHeight="1" x14ac:dyDescent="0.25">
      <c r="A30" s="44" t="s">
        <v>973</v>
      </c>
      <c r="B30" s="392" t="s">
        <v>299</v>
      </c>
      <c r="C30" s="391" t="s">
        <v>942</v>
      </c>
      <c r="D30" s="18" t="s">
        <v>923</v>
      </c>
      <c r="E30" s="410" t="s">
        <v>941</v>
      </c>
      <c r="F30" s="410" t="s">
        <v>1024</v>
      </c>
    </row>
    <row r="31" spans="1:6" s="53" customFormat="1" ht="33.950000000000003" customHeight="1" x14ac:dyDescent="0.25">
      <c r="A31" s="44" t="s">
        <v>973</v>
      </c>
      <c r="B31" s="392" t="s">
        <v>300</v>
      </c>
      <c r="C31" s="392" t="s">
        <v>1038</v>
      </c>
      <c r="D31" s="18" t="s">
        <v>923</v>
      </c>
      <c r="E31" s="18" t="s">
        <v>922</v>
      </c>
      <c r="F31" s="410" t="s">
        <v>1024</v>
      </c>
    </row>
    <row r="32" spans="1:6" s="53" customFormat="1" ht="33.950000000000003" customHeight="1" x14ac:dyDescent="0.25">
      <c r="A32" s="44" t="s">
        <v>973</v>
      </c>
      <c r="B32" s="392" t="s">
        <v>302</v>
      </c>
      <c r="C32" s="391" t="s">
        <v>940</v>
      </c>
      <c r="D32" s="18" t="s">
        <v>363</v>
      </c>
      <c r="E32" s="18" t="s">
        <v>922</v>
      </c>
      <c r="F32" s="410" t="s">
        <v>1024</v>
      </c>
    </row>
    <row r="33" spans="1:6" s="53" customFormat="1" ht="33.950000000000003" customHeight="1" x14ac:dyDescent="0.25">
      <c r="A33" s="44" t="s">
        <v>973</v>
      </c>
      <c r="B33" s="392" t="s">
        <v>299</v>
      </c>
      <c r="C33" s="391" t="s">
        <v>999</v>
      </c>
      <c r="D33" s="18" t="s">
        <v>923</v>
      </c>
      <c r="E33" s="18" t="s">
        <v>922</v>
      </c>
      <c r="F33" s="410" t="s">
        <v>1024</v>
      </c>
    </row>
    <row r="34" spans="1:6" s="53" customFormat="1" ht="33.950000000000003" customHeight="1" x14ac:dyDescent="0.25">
      <c r="A34" s="44" t="s">
        <v>973</v>
      </c>
      <c r="B34" s="391" t="s">
        <v>300</v>
      </c>
      <c r="C34" s="391" t="s">
        <v>998</v>
      </c>
      <c r="D34" s="18" t="s">
        <v>363</v>
      </c>
      <c r="E34" s="18" t="s">
        <v>922</v>
      </c>
      <c r="F34" s="410" t="s">
        <v>1024</v>
      </c>
    </row>
    <row r="35" spans="1:6" s="53" customFormat="1" ht="33.950000000000003" customHeight="1" x14ac:dyDescent="0.25">
      <c r="A35" s="44" t="s">
        <v>973</v>
      </c>
      <c r="B35" s="391" t="s">
        <v>302</v>
      </c>
      <c r="C35" s="391" t="s">
        <v>997</v>
      </c>
      <c r="D35" s="18" t="s">
        <v>923</v>
      </c>
      <c r="E35" s="18" t="s">
        <v>922</v>
      </c>
      <c r="F35" s="410" t="s">
        <v>1024</v>
      </c>
    </row>
    <row r="36" spans="1:6" s="53" customFormat="1" ht="33.950000000000003" customHeight="1" x14ac:dyDescent="0.25">
      <c r="A36" s="44" t="s">
        <v>973</v>
      </c>
      <c r="B36" s="391" t="s">
        <v>300</v>
      </c>
      <c r="C36" s="391" t="s">
        <v>300</v>
      </c>
      <c r="D36" s="18" t="s">
        <v>363</v>
      </c>
      <c r="E36" s="18" t="s">
        <v>922</v>
      </c>
      <c r="F36" s="410" t="s">
        <v>1024</v>
      </c>
    </row>
    <row r="37" spans="1:6" s="53" customFormat="1" ht="33.950000000000003" customHeight="1" x14ac:dyDescent="0.25">
      <c r="A37" s="44" t="s">
        <v>973</v>
      </c>
      <c r="B37" s="391" t="s">
        <v>302</v>
      </c>
      <c r="C37" s="391" t="s">
        <v>332</v>
      </c>
      <c r="D37" s="18" t="s">
        <v>923</v>
      </c>
      <c r="E37" s="18" t="s">
        <v>922</v>
      </c>
      <c r="F37" s="410" t="s">
        <v>1024</v>
      </c>
    </row>
    <row r="38" spans="1:6" s="53" customFormat="1" ht="33.950000000000003" customHeight="1" x14ac:dyDescent="0.25">
      <c r="A38" s="44" t="s">
        <v>973</v>
      </c>
      <c r="B38" s="392" t="s">
        <v>311</v>
      </c>
      <c r="C38" s="391" t="s">
        <v>346</v>
      </c>
      <c r="D38" s="18" t="s">
        <v>923</v>
      </c>
      <c r="E38" s="18" t="s">
        <v>922</v>
      </c>
      <c r="F38" s="410" t="s">
        <v>1024</v>
      </c>
    </row>
    <row r="39" spans="1:6" s="53" customFormat="1" ht="33.950000000000003" customHeight="1" x14ac:dyDescent="0.25">
      <c r="A39" s="44" t="s">
        <v>973</v>
      </c>
      <c r="B39" s="392" t="s">
        <v>305</v>
      </c>
      <c r="C39" s="391" t="s">
        <v>936</v>
      </c>
      <c r="D39" s="18" t="s">
        <v>923</v>
      </c>
      <c r="E39" s="18" t="s">
        <v>922</v>
      </c>
      <c r="F39" s="410" t="s">
        <v>1029</v>
      </c>
    </row>
    <row r="40" spans="1:6" s="53" customFormat="1" ht="33.950000000000003" customHeight="1" x14ac:dyDescent="0.25">
      <c r="A40" s="44" t="s">
        <v>973</v>
      </c>
      <c r="B40" s="392" t="s">
        <v>302</v>
      </c>
      <c r="C40" s="391" t="s">
        <v>1037</v>
      </c>
      <c r="D40" s="18" t="s">
        <v>363</v>
      </c>
      <c r="E40" s="18" t="s">
        <v>922</v>
      </c>
      <c r="F40" s="410" t="s">
        <v>1029</v>
      </c>
    </row>
    <row r="41" spans="1:6" s="53" customFormat="1" ht="33.950000000000003" customHeight="1" x14ac:dyDescent="0.25">
      <c r="A41" s="44" t="s">
        <v>973</v>
      </c>
      <c r="B41" s="392" t="s">
        <v>307</v>
      </c>
      <c r="C41" s="391" t="s">
        <v>995</v>
      </c>
      <c r="D41" s="18" t="s">
        <v>923</v>
      </c>
      <c r="E41" s="18" t="s">
        <v>922</v>
      </c>
      <c r="F41" s="410" t="s">
        <v>1029</v>
      </c>
    </row>
    <row r="42" spans="1:6" s="53" customFormat="1" ht="33.950000000000003" customHeight="1" x14ac:dyDescent="0.25">
      <c r="A42" s="44" t="s">
        <v>973</v>
      </c>
      <c r="B42" s="392" t="s">
        <v>311</v>
      </c>
      <c r="C42" s="392" t="s">
        <v>994</v>
      </c>
      <c r="D42" s="18" t="s">
        <v>923</v>
      </c>
      <c r="E42" s="18" t="s">
        <v>922</v>
      </c>
      <c r="F42" s="410" t="s">
        <v>1029</v>
      </c>
    </row>
    <row r="43" spans="1:6" s="53" customFormat="1" ht="33.950000000000003" customHeight="1" x14ac:dyDescent="0.25">
      <c r="A43" s="44" t="s">
        <v>973</v>
      </c>
      <c r="B43" s="392" t="s">
        <v>299</v>
      </c>
      <c r="C43" s="392" t="s">
        <v>993</v>
      </c>
      <c r="D43" s="18" t="s">
        <v>363</v>
      </c>
      <c r="E43" s="18" t="s">
        <v>992</v>
      </c>
      <c r="F43" s="410" t="s">
        <v>1029</v>
      </c>
    </row>
    <row r="44" spans="1:6" s="53" customFormat="1" ht="33.950000000000003" customHeight="1" x14ac:dyDescent="0.25">
      <c r="A44" s="44" t="s">
        <v>973</v>
      </c>
      <c r="B44" s="392" t="s">
        <v>305</v>
      </c>
      <c r="C44" s="392" t="s">
        <v>991</v>
      </c>
      <c r="D44" s="18" t="s">
        <v>923</v>
      </c>
      <c r="E44" s="18" t="s">
        <v>922</v>
      </c>
      <c r="F44" s="410" t="s">
        <v>1029</v>
      </c>
    </row>
    <row r="45" spans="1:6" s="53" customFormat="1" ht="33.950000000000003" customHeight="1" x14ac:dyDescent="0.25">
      <c r="A45" s="44" t="s">
        <v>973</v>
      </c>
      <c r="B45" s="391" t="s">
        <v>1036</v>
      </c>
      <c r="C45" s="392" t="s">
        <v>1035</v>
      </c>
      <c r="D45" s="18" t="s">
        <v>363</v>
      </c>
      <c r="E45" s="18" t="s">
        <v>922</v>
      </c>
      <c r="F45" s="410" t="s">
        <v>1029</v>
      </c>
    </row>
    <row r="46" spans="1:6" s="53" customFormat="1" ht="33.950000000000003" customHeight="1" x14ac:dyDescent="0.25">
      <c r="A46" s="44" t="s">
        <v>973</v>
      </c>
      <c r="B46" s="391" t="s">
        <v>1034</v>
      </c>
      <c r="C46" s="391" t="s">
        <v>1033</v>
      </c>
      <c r="D46" s="18" t="s">
        <v>363</v>
      </c>
      <c r="E46" s="18" t="s">
        <v>922</v>
      </c>
      <c r="F46" s="410" t="s">
        <v>1029</v>
      </c>
    </row>
    <row r="47" spans="1:6" s="53" customFormat="1" ht="33.950000000000003" customHeight="1" x14ac:dyDescent="0.25">
      <c r="A47" s="44" t="s">
        <v>973</v>
      </c>
      <c r="B47" s="391" t="s">
        <v>1032</v>
      </c>
      <c r="C47" s="391" t="s">
        <v>1031</v>
      </c>
      <c r="D47" s="18" t="s">
        <v>363</v>
      </c>
      <c r="E47" s="18" t="s">
        <v>922</v>
      </c>
      <c r="F47" s="410" t="s">
        <v>1029</v>
      </c>
    </row>
    <row r="48" spans="1:6" s="53" customFormat="1" ht="33.950000000000003" customHeight="1" x14ac:dyDescent="0.25">
      <c r="A48" s="44" t="s">
        <v>973</v>
      </c>
      <c r="B48" s="391" t="s">
        <v>986</v>
      </c>
      <c r="C48" s="391" t="s">
        <v>990</v>
      </c>
      <c r="D48" s="18" t="s">
        <v>363</v>
      </c>
      <c r="E48" s="18" t="s">
        <v>941</v>
      </c>
      <c r="F48" s="410" t="s">
        <v>1029</v>
      </c>
    </row>
    <row r="49" spans="1:6" s="53" customFormat="1" ht="33.950000000000003" customHeight="1" x14ac:dyDescent="0.25">
      <c r="A49" s="44" t="s">
        <v>973</v>
      </c>
      <c r="B49" s="391" t="s">
        <v>986</v>
      </c>
      <c r="C49" s="391" t="s">
        <v>989</v>
      </c>
      <c r="D49" s="18" t="s">
        <v>363</v>
      </c>
      <c r="E49" s="18" t="s">
        <v>982</v>
      </c>
      <c r="F49" s="410" t="s">
        <v>1029</v>
      </c>
    </row>
    <row r="50" spans="1:6" s="53" customFormat="1" ht="33.950000000000003" customHeight="1" x14ac:dyDescent="0.25">
      <c r="A50" s="44" t="s">
        <v>973</v>
      </c>
      <c r="B50" s="391" t="s">
        <v>986</v>
      </c>
      <c r="C50" s="391" t="s">
        <v>988</v>
      </c>
      <c r="D50" s="18" t="s">
        <v>363</v>
      </c>
      <c r="E50" s="18" t="s">
        <v>934</v>
      </c>
      <c r="F50" s="410" t="s">
        <v>1029</v>
      </c>
    </row>
    <row r="51" spans="1:6" s="53" customFormat="1" ht="33.950000000000003" customHeight="1" x14ac:dyDescent="0.25">
      <c r="A51" s="44" t="s">
        <v>973</v>
      </c>
      <c r="B51" s="391" t="s">
        <v>986</v>
      </c>
      <c r="C51" s="391" t="s">
        <v>987</v>
      </c>
      <c r="D51" s="18" t="s">
        <v>363</v>
      </c>
      <c r="E51" s="18" t="s">
        <v>922</v>
      </c>
      <c r="F51" s="410" t="s">
        <v>1029</v>
      </c>
    </row>
    <row r="52" spans="1:6" s="53" customFormat="1" ht="33.950000000000003" customHeight="1" x14ac:dyDescent="0.25">
      <c r="A52" s="44" t="s">
        <v>973</v>
      </c>
      <c r="B52" s="391" t="s">
        <v>986</v>
      </c>
      <c r="C52" s="391" t="s">
        <v>985</v>
      </c>
      <c r="D52" s="18" t="s">
        <v>363</v>
      </c>
      <c r="E52" s="18" t="s">
        <v>984</v>
      </c>
      <c r="F52" s="410" t="s">
        <v>1029</v>
      </c>
    </row>
    <row r="53" spans="1:6" s="53" customFormat="1" ht="33.950000000000003" customHeight="1" x14ac:dyDescent="0.25">
      <c r="A53" s="44" t="s">
        <v>973</v>
      </c>
      <c r="B53" s="392" t="s">
        <v>310</v>
      </c>
      <c r="C53" s="392" t="s">
        <v>958</v>
      </c>
      <c r="D53" s="18" t="s">
        <v>363</v>
      </c>
      <c r="E53" s="18" t="s">
        <v>941</v>
      </c>
      <c r="F53" s="18" t="s">
        <v>1029</v>
      </c>
    </row>
    <row r="54" spans="1:6" s="53" customFormat="1" ht="33.950000000000003" customHeight="1" x14ac:dyDescent="0.25">
      <c r="A54" s="44" t="s">
        <v>973</v>
      </c>
      <c r="B54" s="392" t="s">
        <v>310</v>
      </c>
      <c r="C54" s="392" t="s">
        <v>983</v>
      </c>
      <c r="D54" s="18" t="s">
        <v>363</v>
      </c>
      <c r="E54" s="18" t="s">
        <v>982</v>
      </c>
      <c r="F54" s="18" t="s">
        <v>1029</v>
      </c>
    </row>
    <row r="55" spans="1:6" s="53" customFormat="1" ht="33.950000000000003" customHeight="1" x14ac:dyDescent="0.25">
      <c r="A55" s="44" t="s">
        <v>973</v>
      </c>
      <c r="B55" s="392" t="s">
        <v>310</v>
      </c>
      <c r="C55" s="392" t="s">
        <v>981</v>
      </c>
      <c r="D55" s="18" t="s">
        <v>363</v>
      </c>
      <c r="E55" s="18" t="s">
        <v>934</v>
      </c>
      <c r="F55" s="18" t="s">
        <v>1029</v>
      </c>
    </row>
    <row r="56" spans="1:6" s="53" customFormat="1" ht="33.950000000000003" customHeight="1" x14ac:dyDescent="0.25">
      <c r="A56" s="44" t="s">
        <v>973</v>
      </c>
      <c r="B56" s="392" t="s">
        <v>310</v>
      </c>
      <c r="C56" s="391" t="s">
        <v>980</v>
      </c>
      <c r="D56" s="18" t="s">
        <v>363</v>
      </c>
      <c r="E56" s="18" t="s">
        <v>979</v>
      </c>
      <c r="F56" s="18" t="s">
        <v>1029</v>
      </c>
    </row>
    <row r="57" spans="1:6" s="53" customFormat="1" ht="33.950000000000003" customHeight="1" x14ac:dyDescent="0.25">
      <c r="A57" s="44" t="s">
        <v>973</v>
      </c>
      <c r="B57" s="392" t="s">
        <v>310</v>
      </c>
      <c r="C57" s="391" t="s">
        <v>978</v>
      </c>
      <c r="D57" s="18" t="s">
        <v>363</v>
      </c>
      <c r="E57" s="18" t="s">
        <v>922</v>
      </c>
      <c r="F57" s="18" t="s">
        <v>1029</v>
      </c>
    </row>
    <row r="58" spans="1:6" s="53" customFormat="1" ht="33.950000000000003" customHeight="1" x14ac:dyDescent="0.25">
      <c r="A58" s="44" t="s">
        <v>973</v>
      </c>
      <c r="B58" s="392" t="s">
        <v>310</v>
      </c>
      <c r="C58" s="391" t="s">
        <v>977</v>
      </c>
      <c r="D58" s="18" t="s">
        <v>923</v>
      </c>
      <c r="E58" s="18" t="s">
        <v>922</v>
      </c>
      <c r="F58" s="18" t="s">
        <v>1029</v>
      </c>
    </row>
    <row r="59" spans="1:6" s="53" customFormat="1" ht="33.950000000000003" customHeight="1" x14ac:dyDescent="0.25">
      <c r="A59" s="44" t="s">
        <v>973</v>
      </c>
      <c r="B59" s="392" t="s">
        <v>310</v>
      </c>
      <c r="C59" s="391" t="s">
        <v>976</v>
      </c>
      <c r="D59" s="18" t="s">
        <v>923</v>
      </c>
      <c r="E59" s="18" t="s">
        <v>922</v>
      </c>
      <c r="F59" s="18" t="s">
        <v>1029</v>
      </c>
    </row>
    <row r="60" spans="1:6" s="53" customFormat="1" ht="33.950000000000003" customHeight="1" x14ac:dyDescent="0.25">
      <c r="A60" s="44" t="s">
        <v>973</v>
      </c>
      <c r="B60" s="392" t="s">
        <v>310</v>
      </c>
      <c r="C60" s="392" t="s">
        <v>975</v>
      </c>
      <c r="D60" s="18" t="s">
        <v>363</v>
      </c>
      <c r="E60" s="18" t="s">
        <v>922</v>
      </c>
      <c r="F60" s="18" t="s">
        <v>1029</v>
      </c>
    </row>
    <row r="61" spans="1:6" s="53" customFormat="1" ht="33.950000000000003" customHeight="1" x14ac:dyDescent="0.25">
      <c r="A61" s="44" t="s">
        <v>973</v>
      </c>
      <c r="B61" s="392" t="s">
        <v>310</v>
      </c>
      <c r="C61" s="392" t="s">
        <v>974</v>
      </c>
      <c r="D61" s="18" t="s">
        <v>923</v>
      </c>
      <c r="E61" s="18" t="s">
        <v>922</v>
      </c>
      <c r="F61" s="18" t="s">
        <v>1029</v>
      </c>
    </row>
    <row r="62" spans="1:6" s="53" customFormat="1" ht="33.950000000000003" customHeight="1" x14ac:dyDescent="0.25">
      <c r="A62" s="44" t="s">
        <v>973</v>
      </c>
      <c r="B62" s="392" t="s">
        <v>310</v>
      </c>
      <c r="C62" s="392" t="s">
        <v>972</v>
      </c>
      <c r="D62" s="18" t="s">
        <v>923</v>
      </c>
      <c r="E62" s="18" t="s">
        <v>922</v>
      </c>
      <c r="F62" s="18" t="s">
        <v>1029</v>
      </c>
    </row>
    <row r="63" spans="1:6" s="53" customFormat="1" ht="33.950000000000003" customHeight="1" x14ac:dyDescent="0.25">
      <c r="A63" s="44" t="s">
        <v>973</v>
      </c>
      <c r="B63" s="392" t="s">
        <v>299</v>
      </c>
      <c r="C63" s="392" t="s">
        <v>1030</v>
      </c>
      <c r="D63" s="18" t="s">
        <v>363</v>
      </c>
      <c r="E63" s="18" t="s">
        <v>1006</v>
      </c>
      <c r="F63" s="18" t="s">
        <v>1029</v>
      </c>
    </row>
    <row r="64" spans="1:6" s="53" customFormat="1" ht="33.950000000000003" customHeight="1" x14ac:dyDescent="0.25">
      <c r="A64" s="44" t="s">
        <v>957</v>
      </c>
      <c r="B64" s="392" t="s">
        <v>310</v>
      </c>
      <c r="C64" s="391" t="s">
        <v>1028</v>
      </c>
      <c r="D64" s="18" t="s">
        <v>923</v>
      </c>
      <c r="E64" s="18" t="s">
        <v>922</v>
      </c>
      <c r="F64" s="18" t="s">
        <v>1024</v>
      </c>
    </row>
    <row r="65" spans="1:6" s="53" customFormat="1" ht="33.950000000000003" customHeight="1" x14ac:dyDescent="0.25">
      <c r="A65" s="44" t="s">
        <v>957</v>
      </c>
      <c r="B65" s="392" t="s">
        <v>310</v>
      </c>
      <c r="C65" s="392" t="s">
        <v>1027</v>
      </c>
      <c r="D65" s="18" t="s">
        <v>923</v>
      </c>
      <c r="E65" s="18" t="s">
        <v>922</v>
      </c>
      <c r="F65" s="18" t="s">
        <v>1024</v>
      </c>
    </row>
    <row r="66" spans="1:6" s="53" customFormat="1" ht="33.950000000000003" customHeight="1" x14ac:dyDescent="0.25">
      <c r="A66" s="44" t="s">
        <v>957</v>
      </c>
      <c r="B66" s="392" t="s">
        <v>310</v>
      </c>
      <c r="C66" s="392" t="s">
        <v>1026</v>
      </c>
      <c r="D66" s="18" t="s">
        <v>923</v>
      </c>
      <c r="E66" s="18" t="s">
        <v>922</v>
      </c>
      <c r="F66" s="18" t="s">
        <v>1024</v>
      </c>
    </row>
    <row r="67" spans="1:6" s="53" customFormat="1" ht="33.950000000000003" customHeight="1" x14ac:dyDescent="0.25">
      <c r="A67" s="44" t="s">
        <v>957</v>
      </c>
      <c r="B67" s="392" t="s">
        <v>313</v>
      </c>
      <c r="C67" s="392" t="s">
        <v>968</v>
      </c>
      <c r="D67" s="18" t="s">
        <v>363</v>
      </c>
      <c r="E67" s="18" t="s">
        <v>922</v>
      </c>
      <c r="F67" s="18" t="s">
        <v>1024</v>
      </c>
    </row>
    <row r="68" spans="1:6" s="53" customFormat="1" ht="33.950000000000003" customHeight="1" x14ac:dyDescent="0.25">
      <c r="A68" s="44" t="s">
        <v>957</v>
      </c>
      <c r="B68" s="392" t="s">
        <v>310</v>
      </c>
      <c r="C68" s="392" t="s">
        <v>967</v>
      </c>
      <c r="D68" s="18" t="s">
        <v>923</v>
      </c>
      <c r="E68" s="18" t="s">
        <v>922</v>
      </c>
      <c r="F68" s="18" t="s">
        <v>1024</v>
      </c>
    </row>
    <row r="69" spans="1:6" s="53" customFormat="1" ht="33.950000000000003" customHeight="1" x14ac:dyDescent="0.25">
      <c r="A69" s="44" t="s">
        <v>957</v>
      </c>
      <c r="B69" s="392" t="s">
        <v>310</v>
      </c>
      <c r="C69" s="392" t="s">
        <v>966</v>
      </c>
      <c r="D69" s="18" t="s">
        <v>363</v>
      </c>
      <c r="E69" s="18" t="s">
        <v>922</v>
      </c>
      <c r="F69" s="18" t="s">
        <v>1024</v>
      </c>
    </row>
    <row r="70" spans="1:6" s="53" customFormat="1" ht="33.950000000000003" customHeight="1" x14ac:dyDescent="0.25">
      <c r="A70" s="44" t="s">
        <v>957</v>
      </c>
      <c r="B70" s="392" t="s">
        <v>310</v>
      </c>
      <c r="C70" s="392" t="s">
        <v>1025</v>
      </c>
      <c r="D70" s="18" t="s">
        <v>923</v>
      </c>
      <c r="E70" s="18" t="s">
        <v>922</v>
      </c>
      <c r="F70" s="18" t="s">
        <v>1024</v>
      </c>
    </row>
    <row r="71" spans="1:6" s="53" customFormat="1" ht="33.950000000000003" customHeight="1" x14ac:dyDescent="0.25">
      <c r="A71" s="44" t="s">
        <v>957</v>
      </c>
      <c r="B71" s="392" t="s">
        <v>310</v>
      </c>
      <c r="C71" s="392" t="s">
        <v>964</v>
      </c>
      <c r="D71" s="18" t="s">
        <v>363</v>
      </c>
      <c r="E71" s="18" t="s">
        <v>922</v>
      </c>
      <c r="F71" s="18" t="s">
        <v>1024</v>
      </c>
    </row>
    <row r="72" spans="1:6" s="53" customFormat="1" ht="33.950000000000003" customHeight="1" x14ac:dyDescent="0.25">
      <c r="A72" s="44" t="s">
        <v>957</v>
      </c>
      <c r="B72" s="392" t="s">
        <v>310</v>
      </c>
      <c r="C72" s="392" t="s">
        <v>963</v>
      </c>
      <c r="D72" s="18" t="s">
        <v>363</v>
      </c>
      <c r="E72" s="18" t="s">
        <v>922</v>
      </c>
      <c r="F72" s="18" t="s">
        <v>1024</v>
      </c>
    </row>
    <row r="73" spans="1:6" s="53" customFormat="1" ht="33.950000000000003" customHeight="1" x14ac:dyDescent="0.25">
      <c r="A73" s="44" t="s">
        <v>957</v>
      </c>
      <c r="B73" s="392" t="s">
        <v>310</v>
      </c>
      <c r="C73" s="392" t="s">
        <v>962</v>
      </c>
      <c r="D73" s="18" t="s">
        <v>363</v>
      </c>
      <c r="E73" s="18" t="s">
        <v>922</v>
      </c>
      <c r="F73" s="18" t="s">
        <v>1024</v>
      </c>
    </row>
    <row r="74" spans="1:6" s="53" customFormat="1" ht="33.950000000000003" customHeight="1" x14ac:dyDescent="0.25">
      <c r="A74" s="44" t="s">
        <v>957</v>
      </c>
      <c r="B74" s="392" t="s">
        <v>310</v>
      </c>
      <c r="C74" s="392" t="s">
        <v>961</v>
      </c>
      <c r="D74" s="18" t="s">
        <v>363</v>
      </c>
      <c r="E74" s="18" t="s">
        <v>922</v>
      </c>
      <c r="F74" s="18" t="s">
        <v>1024</v>
      </c>
    </row>
    <row r="75" spans="1:6" ht="33.950000000000003" customHeight="1" x14ac:dyDescent="0.25">
      <c r="A75" s="394" t="s">
        <v>957</v>
      </c>
      <c r="B75" s="393" t="s">
        <v>310</v>
      </c>
      <c r="C75" s="393" t="s">
        <v>960</v>
      </c>
      <c r="D75" s="254" t="s">
        <v>363</v>
      </c>
      <c r="E75" s="254" t="s">
        <v>922</v>
      </c>
      <c r="F75" s="254" t="s">
        <v>1024</v>
      </c>
    </row>
    <row r="76" spans="1:6" ht="33.950000000000003" customHeight="1" x14ac:dyDescent="0.25">
      <c r="A76" s="394" t="s">
        <v>957</v>
      </c>
      <c r="B76" s="393" t="s">
        <v>310</v>
      </c>
      <c r="C76" s="393" t="s">
        <v>959</v>
      </c>
      <c r="D76" s="254" t="s">
        <v>363</v>
      </c>
      <c r="E76" s="254" t="s">
        <v>922</v>
      </c>
      <c r="F76" s="254" t="s">
        <v>1024</v>
      </c>
    </row>
    <row r="77" spans="1:6" ht="33.950000000000003" customHeight="1" x14ac:dyDescent="0.25">
      <c r="A77" s="394" t="s">
        <v>957</v>
      </c>
      <c r="B77" s="393" t="s">
        <v>310</v>
      </c>
      <c r="C77" s="393" t="s">
        <v>958</v>
      </c>
      <c r="D77" s="254" t="s">
        <v>363</v>
      </c>
      <c r="E77" s="254" t="s">
        <v>922</v>
      </c>
      <c r="F77" s="254" t="s">
        <v>1024</v>
      </c>
    </row>
    <row r="78" spans="1:6" ht="33.950000000000003" customHeight="1" x14ac:dyDescent="0.25">
      <c r="A78" s="394" t="s">
        <v>957</v>
      </c>
      <c r="B78" s="393" t="s">
        <v>310</v>
      </c>
      <c r="C78" s="360" t="s">
        <v>956</v>
      </c>
      <c r="D78" s="254" t="s">
        <v>363</v>
      </c>
      <c r="E78" s="254" t="s">
        <v>922</v>
      </c>
      <c r="F78" s="254" t="s">
        <v>1024</v>
      </c>
    </row>
    <row r="79" spans="1:6" ht="33.950000000000003" customHeight="1" thickBot="1" x14ac:dyDescent="0.3">
      <c r="A79" s="400" t="s">
        <v>168</v>
      </c>
      <c r="C79" s="140"/>
    </row>
    <row r="80" spans="1:6" ht="33.950000000000003" customHeight="1" thickBot="1" x14ac:dyDescent="0.3">
      <c r="A80" s="399" t="s">
        <v>84</v>
      </c>
      <c r="B80" s="398" t="s">
        <v>47</v>
      </c>
      <c r="C80" s="398" t="s">
        <v>164</v>
      </c>
      <c r="D80" s="398" t="s">
        <v>165</v>
      </c>
      <c r="E80" s="398" t="s">
        <v>166</v>
      </c>
      <c r="F80" s="397" t="s">
        <v>167</v>
      </c>
    </row>
    <row r="81" spans="1:6" ht="33.950000000000003" customHeight="1" x14ac:dyDescent="0.25">
      <c r="A81" s="406" t="s">
        <v>325</v>
      </c>
      <c r="B81" s="409" t="s">
        <v>303</v>
      </c>
      <c r="C81" s="409" t="s">
        <v>954</v>
      </c>
      <c r="D81" s="50" t="s">
        <v>923</v>
      </c>
      <c r="E81" s="50" t="s">
        <v>922</v>
      </c>
      <c r="F81" s="50" t="s">
        <v>1011</v>
      </c>
    </row>
    <row r="82" spans="1:6" ht="33.950000000000003" customHeight="1" x14ac:dyDescent="0.25">
      <c r="A82" s="406" t="s">
        <v>325</v>
      </c>
      <c r="B82" s="407" t="s">
        <v>296</v>
      </c>
      <c r="C82" s="407" t="s">
        <v>296</v>
      </c>
      <c r="D82" s="254" t="s">
        <v>363</v>
      </c>
      <c r="E82" s="254" t="s">
        <v>922</v>
      </c>
      <c r="F82" s="254" t="s">
        <v>1011</v>
      </c>
    </row>
    <row r="83" spans="1:6" ht="33.950000000000003" customHeight="1" x14ac:dyDescent="0.25">
      <c r="A83" s="406" t="s">
        <v>325</v>
      </c>
      <c r="B83" s="407" t="s">
        <v>297</v>
      </c>
      <c r="C83" s="407" t="s">
        <v>1023</v>
      </c>
      <c r="D83" s="254" t="s">
        <v>363</v>
      </c>
      <c r="E83" s="254" t="s">
        <v>922</v>
      </c>
      <c r="F83" s="254" t="s">
        <v>1011</v>
      </c>
    </row>
    <row r="84" spans="1:6" ht="33.950000000000003" customHeight="1" x14ac:dyDescent="0.25">
      <c r="A84" s="406" t="s">
        <v>325</v>
      </c>
      <c r="B84" s="408" t="s">
        <v>301</v>
      </c>
      <c r="C84" s="407" t="s">
        <v>952</v>
      </c>
      <c r="D84" s="254" t="s">
        <v>363</v>
      </c>
      <c r="E84" s="254" t="s">
        <v>922</v>
      </c>
      <c r="F84" s="254" t="s">
        <v>1011</v>
      </c>
    </row>
    <row r="85" spans="1:6" ht="33.950000000000003" customHeight="1" x14ac:dyDescent="0.25">
      <c r="A85" s="406" t="s">
        <v>325</v>
      </c>
      <c r="B85" s="394" t="s">
        <v>323</v>
      </c>
      <c r="C85" s="394" t="s">
        <v>1022</v>
      </c>
      <c r="D85" s="254" t="s">
        <v>363</v>
      </c>
      <c r="E85" s="254" t="s">
        <v>922</v>
      </c>
      <c r="F85" s="254" t="s">
        <v>1011</v>
      </c>
    </row>
    <row r="86" spans="1:6" ht="33.950000000000003" customHeight="1" x14ac:dyDescent="0.25">
      <c r="A86" s="406" t="s">
        <v>325</v>
      </c>
      <c r="B86" s="394" t="s">
        <v>304</v>
      </c>
      <c r="C86" s="394" t="s">
        <v>1021</v>
      </c>
      <c r="D86" s="50" t="s">
        <v>363</v>
      </c>
      <c r="E86" s="50" t="s">
        <v>922</v>
      </c>
      <c r="F86" s="254" t="s">
        <v>1011</v>
      </c>
    </row>
    <row r="87" spans="1:6" ht="33.950000000000003" customHeight="1" x14ac:dyDescent="0.25">
      <c r="A87" s="403" t="s">
        <v>325</v>
      </c>
      <c r="B87" s="394" t="s">
        <v>310</v>
      </c>
      <c r="C87" s="394" t="s">
        <v>1020</v>
      </c>
      <c r="D87" s="50" t="s">
        <v>363</v>
      </c>
      <c r="E87" s="50" t="s">
        <v>922</v>
      </c>
      <c r="F87" s="254" t="s">
        <v>1011</v>
      </c>
    </row>
    <row r="88" spans="1:6" ht="33.950000000000003" customHeight="1" x14ac:dyDescent="0.25">
      <c r="A88" s="403" t="s">
        <v>325</v>
      </c>
      <c r="B88" s="394" t="s">
        <v>310</v>
      </c>
      <c r="C88" s="394" t="s">
        <v>1019</v>
      </c>
      <c r="D88" s="50" t="s">
        <v>363</v>
      </c>
      <c r="E88" s="50" t="s">
        <v>922</v>
      </c>
      <c r="F88" s="254" t="s">
        <v>1011</v>
      </c>
    </row>
    <row r="89" spans="1:6" ht="33.950000000000003" customHeight="1" x14ac:dyDescent="0.25">
      <c r="A89" s="403" t="s">
        <v>325</v>
      </c>
      <c r="B89" s="394" t="s">
        <v>310</v>
      </c>
      <c r="C89" s="394" t="s">
        <v>1018</v>
      </c>
      <c r="D89" s="50" t="s">
        <v>363</v>
      </c>
      <c r="E89" s="50" t="s">
        <v>922</v>
      </c>
      <c r="F89" s="254" t="s">
        <v>1011</v>
      </c>
    </row>
    <row r="90" spans="1:6" ht="33.950000000000003" customHeight="1" x14ac:dyDescent="0.25">
      <c r="A90" s="403" t="s">
        <v>325</v>
      </c>
      <c r="B90" s="394" t="s">
        <v>310</v>
      </c>
      <c r="C90" s="394" t="s">
        <v>1017</v>
      </c>
      <c r="D90" s="50" t="s">
        <v>363</v>
      </c>
      <c r="E90" s="50" t="s">
        <v>922</v>
      </c>
      <c r="F90" s="254" t="s">
        <v>1011</v>
      </c>
    </row>
    <row r="91" spans="1:6" ht="33.950000000000003" customHeight="1" x14ac:dyDescent="0.25">
      <c r="A91" s="403" t="s">
        <v>325</v>
      </c>
      <c r="B91" s="394" t="s">
        <v>310</v>
      </c>
      <c r="C91" s="394" t="s">
        <v>1016</v>
      </c>
      <c r="D91" s="50" t="s">
        <v>363</v>
      </c>
      <c r="E91" s="50" t="s">
        <v>922</v>
      </c>
      <c r="F91" s="254" t="s">
        <v>1011</v>
      </c>
    </row>
    <row r="92" spans="1:6" ht="33.950000000000003" customHeight="1" x14ac:dyDescent="0.25">
      <c r="A92" s="403" t="s">
        <v>325</v>
      </c>
      <c r="B92" s="394" t="s">
        <v>310</v>
      </c>
      <c r="C92" s="394" t="s">
        <v>1015</v>
      </c>
      <c r="D92" s="50" t="s">
        <v>363</v>
      </c>
      <c r="E92" s="50" t="s">
        <v>922</v>
      </c>
      <c r="F92" s="254" t="s">
        <v>1011</v>
      </c>
    </row>
    <row r="93" spans="1:6" ht="33.950000000000003" customHeight="1" x14ac:dyDescent="0.25">
      <c r="A93" s="403" t="s">
        <v>325</v>
      </c>
      <c r="B93" s="394" t="s">
        <v>310</v>
      </c>
      <c r="C93" s="394" t="s">
        <v>1014</v>
      </c>
      <c r="D93" s="50" t="s">
        <v>363</v>
      </c>
      <c r="E93" s="50" t="s">
        <v>922</v>
      </c>
      <c r="F93" s="254" t="s">
        <v>1011</v>
      </c>
    </row>
    <row r="94" spans="1:6" ht="33.950000000000003" customHeight="1" x14ac:dyDescent="0.25">
      <c r="A94" s="403" t="s">
        <v>325</v>
      </c>
      <c r="B94" s="394" t="s">
        <v>310</v>
      </c>
      <c r="C94" s="394" t="s">
        <v>1013</v>
      </c>
      <c r="D94" s="50" t="s">
        <v>363</v>
      </c>
      <c r="E94" s="50" t="s">
        <v>922</v>
      </c>
      <c r="F94" s="254" t="s">
        <v>1011</v>
      </c>
    </row>
    <row r="95" spans="1:6" ht="33.950000000000003" customHeight="1" x14ac:dyDescent="0.25">
      <c r="A95" s="403" t="s">
        <v>325</v>
      </c>
      <c r="B95" s="394" t="s">
        <v>298</v>
      </c>
      <c r="C95" s="394" t="s">
        <v>1012</v>
      </c>
      <c r="D95" s="50" t="s">
        <v>363</v>
      </c>
      <c r="E95" s="50" t="s">
        <v>922</v>
      </c>
      <c r="F95" s="254" t="s">
        <v>1011</v>
      </c>
    </row>
    <row r="96" spans="1:6" ht="33.950000000000003" customHeight="1" x14ac:dyDescent="0.25">
      <c r="A96" s="394" t="s">
        <v>328</v>
      </c>
      <c r="B96" s="394" t="s">
        <v>308</v>
      </c>
      <c r="C96" s="394" t="s">
        <v>308</v>
      </c>
      <c r="D96" s="50" t="s">
        <v>363</v>
      </c>
      <c r="E96" s="50" t="s">
        <v>922</v>
      </c>
      <c r="F96" s="254" t="s">
        <v>955</v>
      </c>
    </row>
    <row r="97" spans="1:6" ht="33.950000000000003" customHeight="1" x14ac:dyDescent="0.25">
      <c r="A97" s="394" t="s">
        <v>328</v>
      </c>
      <c r="B97" s="394" t="s">
        <v>309</v>
      </c>
      <c r="C97" s="394" t="s">
        <v>1010</v>
      </c>
      <c r="D97" s="50" t="s">
        <v>923</v>
      </c>
      <c r="E97" s="50" t="s">
        <v>922</v>
      </c>
      <c r="F97" s="254" t="s">
        <v>955</v>
      </c>
    </row>
    <row r="98" spans="1:6" ht="33.950000000000003" customHeight="1" x14ac:dyDescent="0.25">
      <c r="A98" s="394" t="s">
        <v>945</v>
      </c>
      <c r="B98" s="394" t="s">
        <v>299</v>
      </c>
      <c r="C98" s="394" t="s">
        <v>1009</v>
      </c>
      <c r="D98" s="50" t="s">
        <v>363</v>
      </c>
      <c r="E98" s="50" t="s">
        <v>943</v>
      </c>
      <c r="F98" s="254" t="s">
        <v>955</v>
      </c>
    </row>
    <row r="99" spans="1:6" ht="33.950000000000003" customHeight="1" x14ac:dyDescent="0.25">
      <c r="A99" s="394" t="s">
        <v>945</v>
      </c>
      <c r="B99" s="394" t="s">
        <v>298</v>
      </c>
      <c r="C99" s="394" t="s">
        <v>1007</v>
      </c>
      <c r="D99" s="50" t="s">
        <v>363</v>
      </c>
      <c r="E99" s="50" t="s">
        <v>1008</v>
      </c>
      <c r="F99" s="254" t="s">
        <v>955</v>
      </c>
    </row>
    <row r="100" spans="1:6" ht="33.950000000000003" customHeight="1" x14ac:dyDescent="0.25">
      <c r="A100" s="394" t="s">
        <v>945</v>
      </c>
      <c r="B100" s="394" t="s">
        <v>298</v>
      </c>
      <c r="C100" s="394" t="s">
        <v>1007</v>
      </c>
      <c r="D100" s="50" t="s">
        <v>363</v>
      </c>
      <c r="E100" s="50" t="s">
        <v>1006</v>
      </c>
      <c r="F100" s="254" t="s">
        <v>955</v>
      </c>
    </row>
    <row r="101" spans="1:6" ht="33.950000000000003" customHeight="1" x14ac:dyDescent="0.25">
      <c r="A101" s="394" t="s">
        <v>945</v>
      </c>
      <c r="B101" s="394" t="s">
        <v>299</v>
      </c>
      <c r="C101" s="394" t="s">
        <v>1005</v>
      </c>
      <c r="D101" s="50" t="s">
        <v>363</v>
      </c>
      <c r="E101" s="50" t="s">
        <v>922</v>
      </c>
      <c r="F101" s="254" t="s">
        <v>955</v>
      </c>
    </row>
    <row r="102" spans="1:6" ht="33.950000000000003" customHeight="1" x14ac:dyDescent="0.25">
      <c r="A102" s="394" t="s">
        <v>945</v>
      </c>
      <c r="B102" s="394" t="s">
        <v>310</v>
      </c>
      <c r="C102" s="394" t="s">
        <v>1004</v>
      </c>
      <c r="D102" s="50" t="s">
        <v>923</v>
      </c>
      <c r="E102" s="50" t="s">
        <v>943</v>
      </c>
      <c r="F102" s="254" t="s">
        <v>955</v>
      </c>
    </row>
    <row r="103" spans="1:6" ht="33.950000000000003" customHeight="1" x14ac:dyDescent="0.25">
      <c r="A103" s="394" t="s">
        <v>945</v>
      </c>
      <c r="B103" s="394" t="s">
        <v>299</v>
      </c>
      <c r="C103" s="394" t="s">
        <v>1003</v>
      </c>
      <c r="D103" s="50" t="s">
        <v>363</v>
      </c>
      <c r="E103" s="50" t="s">
        <v>943</v>
      </c>
      <c r="F103" s="254" t="s">
        <v>955</v>
      </c>
    </row>
    <row r="104" spans="1:6" ht="33.950000000000003" customHeight="1" x14ac:dyDescent="0.25">
      <c r="A104" s="394" t="s">
        <v>945</v>
      </c>
      <c r="B104" s="394" t="s">
        <v>310</v>
      </c>
      <c r="C104" s="394" t="s">
        <v>1002</v>
      </c>
      <c r="D104" s="50" t="s">
        <v>363</v>
      </c>
      <c r="E104" s="50" t="s">
        <v>943</v>
      </c>
      <c r="F104" s="254" t="s">
        <v>955</v>
      </c>
    </row>
    <row r="105" spans="1:6" ht="33.950000000000003" customHeight="1" x14ac:dyDescent="0.25">
      <c r="A105" s="394" t="s">
        <v>973</v>
      </c>
      <c r="B105" s="393" t="s">
        <v>299</v>
      </c>
      <c r="C105" s="360" t="s">
        <v>1001</v>
      </c>
      <c r="D105" s="254" t="s">
        <v>923</v>
      </c>
      <c r="E105" s="50" t="s">
        <v>941</v>
      </c>
      <c r="F105" s="254" t="s">
        <v>955</v>
      </c>
    </row>
    <row r="106" spans="1:6" ht="33.950000000000003" customHeight="1" x14ac:dyDescent="0.25">
      <c r="A106" s="394" t="s">
        <v>973</v>
      </c>
      <c r="B106" s="393" t="s">
        <v>300</v>
      </c>
      <c r="C106" s="360" t="s">
        <v>1000</v>
      </c>
      <c r="D106" s="254" t="s">
        <v>923</v>
      </c>
      <c r="E106" s="254" t="s">
        <v>922</v>
      </c>
      <c r="F106" s="254" t="s">
        <v>955</v>
      </c>
    </row>
    <row r="107" spans="1:6" ht="33.950000000000003" customHeight="1" x14ac:dyDescent="0.25">
      <c r="A107" s="394" t="s">
        <v>973</v>
      </c>
      <c r="B107" s="393" t="s">
        <v>302</v>
      </c>
      <c r="C107" s="360" t="s">
        <v>940</v>
      </c>
      <c r="D107" s="254" t="s">
        <v>363</v>
      </c>
      <c r="E107" s="254" t="s">
        <v>922</v>
      </c>
      <c r="F107" s="254" t="s">
        <v>955</v>
      </c>
    </row>
    <row r="108" spans="1:6" ht="33.950000000000003" customHeight="1" x14ac:dyDescent="0.25">
      <c r="A108" s="394" t="s">
        <v>973</v>
      </c>
      <c r="B108" s="393" t="s">
        <v>299</v>
      </c>
      <c r="C108" s="360" t="s">
        <v>999</v>
      </c>
      <c r="D108" s="254" t="s">
        <v>923</v>
      </c>
      <c r="E108" s="254" t="s">
        <v>922</v>
      </c>
      <c r="F108" s="254" t="s">
        <v>955</v>
      </c>
    </row>
    <row r="109" spans="1:6" ht="33.950000000000003" customHeight="1" x14ac:dyDescent="0.25">
      <c r="A109" s="394" t="s">
        <v>973</v>
      </c>
      <c r="B109" s="360" t="s">
        <v>300</v>
      </c>
      <c r="C109" s="360" t="s">
        <v>998</v>
      </c>
      <c r="D109" s="254" t="s">
        <v>363</v>
      </c>
      <c r="E109" s="254" t="s">
        <v>922</v>
      </c>
      <c r="F109" s="254" t="s">
        <v>955</v>
      </c>
    </row>
    <row r="110" spans="1:6" ht="33.950000000000003" customHeight="1" x14ac:dyDescent="0.25">
      <c r="A110" s="394" t="s">
        <v>973</v>
      </c>
      <c r="B110" s="360" t="s">
        <v>302</v>
      </c>
      <c r="C110" s="360" t="s">
        <v>997</v>
      </c>
      <c r="D110" s="254" t="s">
        <v>923</v>
      </c>
      <c r="E110" s="254" t="s">
        <v>922</v>
      </c>
      <c r="F110" s="254" t="s">
        <v>955</v>
      </c>
    </row>
    <row r="111" spans="1:6" ht="33.950000000000003" customHeight="1" x14ac:dyDescent="0.25">
      <c r="A111" s="394" t="s">
        <v>973</v>
      </c>
      <c r="B111" s="360" t="s">
        <v>300</v>
      </c>
      <c r="C111" s="360" t="s">
        <v>300</v>
      </c>
      <c r="D111" s="254" t="s">
        <v>363</v>
      </c>
      <c r="E111" s="254" t="s">
        <v>922</v>
      </c>
      <c r="F111" s="254" t="s">
        <v>955</v>
      </c>
    </row>
    <row r="112" spans="1:6" ht="33.950000000000003" customHeight="1" x14ac:dyDescent="0.25">
      <c r="A112" s="394" t="s">
        <v>973</v>
      </c>
      <c r="B112" s="360" t="s">
        <v>302</v>
      </c>
      <c r="C112" s="360" t="s">
        <v>332</v>
      </c>
      <c r="D112" s="254" t="s">
        <v>923</v>
      </c>
      <c r="E112" s="254" t="s">
        <v>922</v>
      </c>
      <c r="F112" s="254" t="s">
        <v>955</v>
      </c>
    </row>
    <row r="113" spans="1:6" ht="33.950000000000003" customHeight="1" x14ac:dyDescent="0.25">
      <c r="A113" s="394" t="s">
        <v>973</v>
      </c>
      <c r="B113" s="393" t="s">
        <v>311</v>
      </c>
      <c r="C113" s="360" t="s">
        <v>346</v>
      </c>
      <c r="D113" s="254" t="s">
        <v>923</v>
      </c>
      <c r="E113" s="254" t="s">
        <v>922</v>
      </c>
      <c r="F113" s="254" t="s">
        <v>955</v>
      </c>
    </row>
    <row r="114" spans="1:6" ht="33.950000000000003" customHeight="1" x14ac:dyDescent="0.25">
      <c r="A114" s="394" t="s">
        <v>973</v>
      </c>
      <c r="B114" s="393" t="s">
        <v>305</v>
      </c>
      <c r="C114" s="360" t="s">
        <v>936</v>
      </c>
      <c r="D114" s="254" t="s">
        <v>923</v>
      </c>
      <c r="E114" s="254" t="s">
        <v>922</v>
      </c>
      <c r="F114" s="254" t="s">
        <v>955</v>
      </c>
    </row>
    <row r="115" spans="1:6" ht="33.950000000000003" customHeight="1" x14ac:dyDescent="0.25">
      <c r="A115" s="394" t="s">
        <v>973</v>
      </c>
      <c r="B115" s="393" t="s">
        <v>302</v>
      </c>
      <c r="C115" s="360" t="s">
        <v>996</v>
      </c>
      <c r="D115" s="254" t="s">
        <v>363</v>
      </c>
      <c r="E115" s="254" t="s">
        <v>922</v>
      </c>
      <c r="F115" s="254" t="s">
        <v>955</v>
      </c>
    </row>
    <row r="116" spans="1:6" ht="33.950000000000003" customHeight="1" x14ac:dyDescent="0.25">
      <c r="A116" s="394" t="s">
        <v>973</v>
      </c>
      <c r="B116" s="393" t="s">
        <v>307</v>
      </c>
      <c r="C116" s="360" t="s">
        <v>995</v>
      </c>
      <c r="D116" s="254" t="s">
        <v>923</v>
      </c>
      <c r="E116" s="254" t="s">
        <v>922</v>
      </c>
      <c r="F116" s="254" t="s">
        <v>955</v>
      </c>
    </row>
    <row r="117" spans="1:6" ht="33.950000000000003" customHeight="1" x14ac:dyDescent="0.25">
      <c r="A117" s="394" t="s">
        <v>973</v>
      </c>
      <c r="B117" s="393" t="s">
        <v>311</v>
      </c>
      <c r="C117" s="393" t="s">
        <v>994</v>
      </c>
      <c r="D117" s="254" t="s">
        <v>923</v>
      </c>
      <c r="E117" s="254" t="s">
        <v>922</v>
      </c>
      <c r="F117" s="254" t="s">
        <v>955</v>
      </c>
    </row>
    <row r="118" spans="1:6" ht="33.950000000000003" customHeight="1" x14ac:dyDescent="0.25">
      <c r="A118" s="394" t="s">
        <v>973</v>
      </c>
      <c r="B118" s="393" t="s">
        <v>299</v>
      </c>
      <c r="C118" s="393" t="s">
        <v>993</v>
      </c>
      <c r="D118" s="254" t="s">
        <v>363</v>
      </c>
      <c r="E118" s="254" t="s">
        <v>992</v>
      </c>
      <c r="F118" s="254" t="s">
        <v>955</v>
      </c>
    </row>
    <row r="119" spans="1:6" ht="33.950000000000003" customHeight="1" x14ac:dyDescent="0.25">
      <c r="A119" s="394" t="s">
        <v>973</v>
      </c>
      <c r="B119" s="393" t="s">
        <v>305</v>
      </c>
      <c r="C119" s="393" t="s">
        <v>991</v>
      </c>
      <c r="D119" s="254" t="s">
        <v>923</v>
      </c>
      <c r="E119" s="254" t="s">
        <v>922</v>
      </c>
      <c r="F119" s="254" t="s">
        <v>955</v>
      </c>
    </row>
    <row r="120" spans="1:6" ht="33.950000000000003" customHeight="1" x14ac:dyDescent="0.25">
      <c r="A120" s="394" t="s">
        <v>973</v>
      </c>
      <c r="B120" s="360" t="s">
        <v>986</v>
      </c>
      <c r="C120" s="360" t="s">
        <v>990</v>
      </c>
      <c r="D120" s="254" t="s">
        <v>363</v>
      </c>
      <c r="E120" s="254" t="s">
        <v>941</v>
      </c>
      <c r="F120" s="254" t="s">
        <v>955</v>
      </c>
    </row>
    <row r="121" spans="1:6" ht="33.950000000000003" customHeight="1" x14ac:dyDescent="0.25">
      <c r="A121" s="394" t="s">
        <v>973</v>
      </c>
      <c r="B121" s="360" t="s">
        <v>986</v>
      </c>
      <c r="C121" s="360" t="s">
        <v>989</v>
      </c>
      <c r="D121" s="254" t="s">
        <v>363</v>
      </c>
      <c r="E121" s="254" t="s">
        <v>982</v>
      </c>
      <c r="F121" s="254" t="s">
        <v>955</v>
      </c>
    </row>
    <row r="122" spans="1:6" ht="33.950000000000003" customHeight="1" x14ac:dyDescent="0.25">
      <c r="A122" s="394" t="s">
        <v>973</v>
      </c>
      <c r="B122" s="360" t="s">
        <v>986</v>
      </c>
      <c r="C122" s="360" t="s">
        <v>988</v>
      </c>
      <c r="D122" s="254" t="s">
        <v>363</v>
      </c>
      <c r="E122" s="254" t="s">
        <v>934</v>
      </c>
      <c r="F122" s="254" t="s">
        <v>955</v>
      </c>
    </row>
    <row r="123" spans="1:6" ht="33.950000000000003" customHeight="1" x14ac:dyDescent="0.25">
      <c r="A123" s="394" t="s">
        <v>973</v>
      </c>
      <c r="B123" s="360" t="s">
        <v>986</v>
      </c>
      <c r="C123" s="360" t="s">
        <v>987</v>
      </c>
      <c r="D123" s="254" t="s">
        <v>363</v>
      </c>
      <c r="E123" s="254" t="s">
        <v>922</v>
      </c>
      <c r="F123" s="254" t="s">
        <v>955</v>
      </c>
    </row>
    <row r="124" spans="1:6" ht="33.950000000000003" customHeight="1" x14ac:dyDescent="0.25">
      <c r="A124" s="394" t="s">
        <v>973</v>
      </c>
      <c r="B124" s="360" t="s">
        <v>986</v>
      </c>
      <c r="C124" s="360" t="s">
        <v>985</v>
      </c>
      <c r="D124" s="254" t="s">
        <v>363</v>
      </c>
      <c r="E124" s="254" t="s">
        <v>984</v>
      </c>
      <c r="F124" s="254" t="s">
        <v>955</v>
      </c>
    </row>
    <row r="125" spans="1:6" ht="33.950000000000003" customHeight="1" x14ac:dyDescent="0.25">
      <c r="A125" s="394" t="s">
        <v>973</v>
      </c>
      <c r="B125" s="393" t="s">
        <v>310</v>
      </c>
      <c r="C125" s="393" t="s">
        <v>958</v>
      </c>
      <c r="D125" s="254" t="s">
        <v>363</v>
      </c>
      <c r="E125" s="254" t="s">
        <v>941</v>
      </c>
      <c r="F125" s="254" t="s">
        <v>955</v>
      </c>
    </row>
    <row r="126" spans="1:6" ht="33.950000000000003" customHeight="1" x14ac:dyDescent="0.25">
      <c r="A126" s="394" t="s">
        <v>973</v>
      </c>
      <c r="B126" s="393" t="s">
        <v>310</v>
      </c>
      <c r="C126" s="393" t="s">
        <v>983</v>
      </c>
      <c r="D126" s="254" t="s">
        <v>363</v>
      </c>
      <c r="E126" s="254" t="s">
        <v>982</v>
      </c>
      <c r="F126" s="254" t="s">
        <v>955</v>
      </c>
    </row>
    <row r="127" spans="1:6" ht="33.950000000000003" customHeight="1" x14ac:dyDescent="0.25">
      <c r="A127" s="394" t="s">
        <v>973</v>
      </c>
      <c r="B127" s="393" t="s">
        <v>310</v>
      </c>
      <c r="C127" s="393" t="s">
        <v>981</v>
      </c>
      <c r="D127" s="254" t="s">
        <v>363</v>
      </c>
      <c r="E127" s="254" t="s">
        <v>934</v>
      </c>
      <c r="F127" s="254" t="s">
        <v>955</v>
      </c>
    </row>
    <row r="128" spans="1:6" ht="33.950000000000003" customHeight="1" x14ac:dyDescent="0.25">
      <c r="A128" s="394" t="s">
        <v>973</v>
      </c>
      <c r="B128" s="393" t="s">
        <v>310</v>
      </c>
      <c r="C128" s="360" t="s">
        <v>980</v>
      </c>
      <c r="D128" s="254" t="s">
        <v>363</v>
      </c>
      <c r="E128" s="254" t="s">
        <v>979</v>
      </c>
      <c r="F128" s="254" t="s">
        <v>955</v>
      </c>
    </row>
    <row r="129" spans="1:6" ht="33.950000000000003" customHeight="1" x14ac:dyDescent="0.25">
      <c r="A129" s="394" t="s">
        <v>973</v>
      </c>
      <c r="B129" s="393" t="s">
        <v>310</v>
      </c>
      <c r="C129" s="360" t="s">
        <v>978</v>
      </c>
      <c r="D129" s="254" t="s">
        <v>363</v>
      </c>
      <c r="E129" s="254" t="s">
        <v>922</v>
      </c>
      <c r="F129" s="254" t="s">
        <v>955</v>
      </c>
    </row>
    <row r="130" spans="1:6" ht="33.950000000000003" customHeight="1" x14ac:dyDescent="0.25">
      <c r="A130" s="394" t="s">
        <v>973</v>
      </c>
      <c r="B130" s="393" t="s">
        <v>310</v>
      </c>
      <c r="C130" s="360" t="s">
        <v>977</v>
      </c>
      <c r="D130" s="254" t="s">
        <v>923</v>
      </c>
      <c r="E130" s="254" t="s">
        <v>922</v>
      </c>
      <c r="F130" s="254" t="s">
        <v>955</v>
      </c>
    </row>
    <row r="131" spans="1:6" ht="33.950000000000003" customHeight="1" x14ac:dyDescent="0.25">
      <c r="A131" s="394" t="s">
        <v>973</v>
      </c>
      <c r="B131" s="393" t="s">
        <v>310</v>
      </c>
      <c r="C131" s="360" t="s">
        <v>976</v>
      </c>
      <c r="D131" s="254" t="s">
        <v>923</v>
      </c>
      <c r="E131" s="254" t="s">
        <v>922</v>
      </c>
      <c r="F131" s="254" t="s">
        <v>955</v>
      </c>
    </row>
    <row r="132" spans="1:6" ht="33.950000000000003" customHeight="1" x14ac:dyDescent="0.25">
      <c r="A132" s="394" t="s">
        <v>973</v>
      </c>
      <c r="B132" s="393" t="s">
        <v>310</v>
      </c>
      <c r="C132" s="393" t="s">
        <v>975</v>
      </c>
      <c r="D132" s="254" t="s">
        <v>363</v>
      </c>
      <c r="E132" s="254" t="s">
        <v>922</v>
      </c>
      <c r="F132" s="254" t="s">
        <v>955</v>
      </c>
    </row>
    <row r="133" spans="1:6" ht="33.950000000000003" customHeight="1" x14ac:dyDescent="0.25">
      <c r="A133" s="394" t="s">
        <v>973</v>
      </c>
      <c r="B133" s="393" t="s">
        <v>310</v>
      </c>
      <c r="C133" s="393" t="s">
        <v>974</v>
      </c>
      <c r="D133" s="254" t="s">
        <v>923</v>
      </c>
      <c r="E133" s="254" t="s">
        <v>922</v>
      </c>
      <c r="F133" s="254" t="s">
        <v>955</v>
      </c>
    </row>
    <row r="134" spans="1:6" ht="33.950000000000003" customHeight="1" x14ac:dyDescent="0.25">
      <c r="A134" s="394" t="s">
        <v>973</v>
      </c>
      <c r="B134" s="393" t="s">
        <v>310</v>
      </c>
      <c r="C134" s="393" t="s">
        <v>972</v>
      </c>
      <c r="D134" s="254" t="s">
        <v>923</v>
      </c>
      <c r="E134" s="254" t="s">
        <v>922</v>
      </c>
      <c r="F134" s="254" t="s">
        <v>955</v>
      </c>
    </row>
    <row r="135" spans="1:6" ht="33.950000000000003" customHeight="1" x14ac:dyDescent="0.25">
      <c r="A135" s="394" t="s">
        <v>957</v>
      </c>
      <c r="B135" s="393" t="s">
        <v>310</v>
      </c>
      <c r="C135" s="391" t="s">
        <v>971</v>
      </c>
      <c r="D135" s="254" t="s">
        <v>923</v>
      </c>
      <c r="E135" s="254" t="s">
        <v>922</v>
      </c>
      <c r="F135" s="254" t="s">
        <v>955</v>
      </c>
    </row>
    <row r="136" spans="1:6" ht="33.950000000000003" customHeight="1" x14ac:dyDescent="0.25">
      <c r="A136" s="394" t="s">
        <v>957</v>
      </c>
      <c r="B136" s="393" t="s">
        <v>310</v>
      </c>
      <c r="C136" s="391" t="s">
        <v>970</v>
      </c>
      <c r="D136" s="254" t="s">
        <v>923</v>
      </c>
      <c r="E136" s="254" t="s">
        <v>922</v>
      </c>
      <c r="F136" s="254" t="s">
        <v>955</v>
      </c>
    </row>
    <row r="137" spans="1:6" ht="33.950000000000003" customHeight="1" x14ac:dyDescent="0.25">
      <c r="A137" s="394" t="s">
        <v>957</v>
      </c>
      <c r="B137" s="393" t="s">
        <v>310</v>
      </c>
      <c r="C137" s="392" t="s">
        <v>969</v>
      </c>
      <c r="D137" s="254" t="s">
        <v>923</v>
      </c>
      <c r="E137" s="254" t="s">
        <v>922</v>
      </c>
      <c r="F137" s="254" t="s">
        <v>955</v>
      </c>
    </row>
    <row r="138" spans="1:6" ht="33.950000000000003" customHeight="1" x14ac:dyDescent="0.25">
      <c r="A138" s="394" t="s">
        <v>957</v>
      </c>
      <c r="B138" s="393" t="s">
        <v>313</v>
      </c>
      <c r="C138" s="393" t="s">
        <v>968</v>
      </c>
      <c r="D138" s="254" t="s">
        <v>363</v>
      </c>
      <c r="E138" s="254" t="s">
        <v>922</v>
      </c>
      <c r="F138" s="254" t="s">
        <v>955</v>
      </c>
    </row>
    <row r="139" spans="1:6" ht="33.950000000000003" customHeight="1" x14ac:dyDescent="0.25">
      <c r="A139" s="394" t="s">
        <v>957</v>
      </c>
      <c r="B139" s="393" t="s">
        <v>310</v>
      </c>
      <c r="C139" s="393" t="s">
        <v>967</v>
      </c>
      <c r="D139" s="254" t="s">
        <v>923</v>
      </c>
      <c r="E139" s="254" t="s">
        <v>922</v>
      </c>
      <c r="F139" s="254" t="s">
        <v>955</v>
      </c>
    </row>
    <row r="140" spans="1:6" ht="33.950000000000003" customHeight="1" x14ac:dyDescent="0.25">
      <c r="A140" s="394" t="s">
        <v>957</v>
      </c>
      <c r="B140" s="393" t="s">
        <v>310</v>
      </c>
      <c r="C140" s="393" t="s">
        <v>966</v>
      </c>
      <c r="D140" s="254" t="s">
        <v>363</v>
      </c>
      <c r="E140" s="254" t="s">
        <v>922</v>
      </c>
      <c r="F140" s="254" t="s">
        <v>955</v>
      </c>
    </row>
    <row r="141" spans="1:6" ht="33.950000000000003" customHeight="1" x14ac:dyDescent="0.25">
      <c r="A141" s="394" t="s">
        <v>957</v>
      </c>
      <c r="B141" s="393" t="s">
        <v>310</v>
      </c>
      <c r="C141" s="360" t="s">
        <v>965</v>
      </c>
      <c r="D141" s="254" t="s">
        <v>923</v>
      </c>
      <c r="E141" s="254" t="s">
        <v>922</v>
      </c>
      <c r="F141" s="254" t="s">
        <v>955</v>
      </c>
    </row>
    <row r="142" spans="1:6" ht="33.950000000000003" customHeight="1" x14ac:dyDescent="0.25">
      <c r="A142" s="394" t="s">
        <v>957</v>
      </c>
      <c r="B142" s="393" t="s">
        <v>310</v>
      </c>
      <c r="C142" s="393" t="s">
        <v>964</v>
      </c>
      <c r="D142" s="254" t="s">
        <v>363</v>
      </c>
      <c r="E142" s="254" t="s">
        <v>922</v>
      </c>
      <c r="F142" s="254" t="s">
        <v>955</v>
      </c>
    </row>
    <row r="143" spans="1:6" ht="33.950000000000003" customHeight="1" x14ac:dyDescent="0.25">
      <c r="A143" s="394" t="s">
        <v>957</v>
      </c>
      <c r="B143" s="393" t="s">
        <v>310</v>
      </c>
      <c r="C143" s="393" t="s">
        <v>963</v>
      </c>
      <c r="D143" s="254" t="s">
        <v>363</v>
      </c>
      <c r="E143" s="254" t="s">
        <v>922</v>
      </c>
      <c r="F143" s="254" t="s">
        <v>955</v>
      </c>
    </row>
    <row r="144" spans="1:6" ht="33.950000000000003" customHeight="1" x14ac:dyDescent="0.25">
      <c r="A144" s="394" t="s">
        <v>957</v>
      </c>
      <c r="B144" s="393" t="s">
        <v>310</v>
      </c>
      <c r="C144" s="393" t="s">
        <v>962</v>
      </c>
      <c r="D144" s="254" t="s">
        <v>363</v>
      </c>
      <c r="E144" s="254" t="s">
        <v>922</v>
      </c>
      <c r="F144" s="254" t="s">
        <v>955</v>
      </c>
    </row>
    <row r="145" spans="1:6" ht="33.950000000000003" customHeight="1" x14ac:dyDescent="0.25">
      <c r="A145" s="394" t="s">
        <v>957</v>
      </c>
      <c r="B145" s="393" t="s">
        <v>310</v>
      </c>
      <c r="C145" s="393" t="s">
        <v>961</v>
      </c>
      <c r="D145" s="254" t="s">
        <v>363</v>
      </c>
      <c r="E145" s="254" t="s">
        <v>922</v>
      </c>
      <c r="F145" s="254" t="s">
        <v>955</v>
      </c>
    </row>
    <row r="146" spans="1:6" ht="33.950000000000003" customHeight="1" x14ac:dyDescent="0.25">
      <c r="A146" s="394" t="s">
        <v>957</v>
      </c>
      <c r="B146" s="393" t="s">
        <v>310</v>
      </c>
      <c r="C146" s="393" t="s">
        <v>960</v>
      </c>
      <c r="D146" s="254" t="s">
        <v>363</v>
      </c>
      <c r="E146" s="254" t="s">
        <v>922</v>
      </c>
      <c r="F146" s="254" t="s">
        <v>955</v>
      </c>
    </row>
    <row r="147" spans="1:6" ht="33.950000000000003" customHeight="1" x14ac:dyDescent="0.25">
      <c r="A147" s="394" t="s">
        <v>957</v>
      </c>
      <c r="B147" s="393" t="s">
        <v>310</v>
      </c>
      <c r="C147" s="393" t="s">
        <v>959</v>
      </c>
      <c r="D147" s="254" t="s">
        <v>363</v>
      </c>
      <c r="E147" s="254" t="s">
        <v>922</v>
      </c>
      <c r="F147" s="254" t="s">
        <v>955</v>
      </c>
    </row>
    <row r="148" spans="1:6" ht="33.950000000000003" customHeight="1" x14ac:dyDescent="0.25">
      <c r="A148" s="394" t="s">
        <v>957</v>
      </c>
      <c r="B148" s="393" t="s">
        <v>310</v>
      </c>
      <c r="C148" s="393" t="s">
        <v>958</v>
      </c>
      <c r="D148" s="254" t="s">
        <v>363</v>
      </c>
      <c r="E148" s="254" t="s">
        <v>922</v>
      </c>
      <c r="F148" s="254" t="s">
        <v>955</v>
      </c>
    </row>
    <row r="149" spans="1:6" ht="33.950000000000003" customHeight="1" x14ac:dyDescent="0.25">
      <c r="A149" s="394" t="s">
        <v>957</v>
      </c>
      <c r="B149" s="393" t="s">
        <v>310</v>
      </c>
      <c r="C149" s="360" t="s">
        <v>956</v>
      </c>
      <c r="D149" s="254" t="s">
        <v>363</v>
      </c>
      <c r="E149" s="254" t="s">
        <v>922</v>
      </c>
      <c r="F149" s="254" t="s">
        <v>955</v>
      </c>
    </row>
    <row r="150" spans="1:6" ht="18.75" customHeight="1" thickBot="1" x14ac:dyDescent="0.3">
      <c r="A150" s="405" t="s">
        <v>169</v>
      </c>
      <c r="B150" s="404"/>
      <c r="C150" s="36"/>
      <c r="D150" s="404"/>
      <c r="E150" s="404"/>
      <c r="F150" s="404"/>
    </row>
    <row r="151" spans="1:6" ht="54" customHeight="1" thickBot="1" x14ac:dyDescent="0.3">
      <c r="A151" s="399" t="s">
        <v>84</v>
      </c>
      <c r="B151" s="398" t="s">
        <v>47</v>
      </c>
      <c r="C151" s="398" t="s">
        <v>164</v>
      </c>
      <c r="D151" s="398" t="s">
        <v>165</v>
      </c>
      <c r="E151" s="398" t="s">
        <v>166</v>
      </c>
      <c r="F151" s="397" t="s">
        <v>167</v>
      </c>
    </row>
    <row r="152" spans="1:6" ht="54" customHeight="1" x14ac:dyDescent="0.25">
      <c r="A152" s="402"/>
      <c r="B152" s="402"/>
      <c r="C152" s="403"/>
      <c r="D152" s="402"/>
      <c r="E152" s="402"/>
      <c r="F152" s="402"/>
    </row>
    <row r="153" spans="1:6" ht="54" customHeight="1" x14ac:dyDescent="0.25">
      <c r="A153" s="401"/>
      <c r="B153" s="401"/>
      <c r="C153" s="393"/>
      <c r="D153" s="401"/>
      <c r="E153" s="401"/>
      <c r="F153" s="401"/>
    </row>
    <row r="154" spans="1:6" ht="25.5" customHeight="1" thickBot="1" x14ac:dyDescent="0.3">
      <c r="A154" s="400" t="s">
        <v>170</v>
      </c>
      <c r="C154" s="140"/>
    </row>
    <row r="155" spans="1:6" ht="54" customHeight="1" thickBot="1" x14ac:dyDescent="0.3">
      <c r="A155" s="399" t="s">
        <v>84</v>
      </c>
      <c r="B155" s="398" t="s">
        <v>47</v>
      </c>
      <c r="C155" s="398" t="s">
        <v>164</v>
      </c>
      <c r="D155" s="398" t="s">
        <v>165</v>
      </c>
      <c r="E155" s="398" t="s">
        <v>166</v>
      </c>
      <c r="F155" s="397" t="s">
        <v>167</v>
      </c>
    </row>
    <row r="156" spans="1:6" ht="33.950000000000003" customHeight="1" x14ac:dyDescent="0.25">
      <c r="A156" s="394" t="s">
        <v>949</v>
      </c>
      <c r="B156" s="396" t="s">
        <v>303</v>
      </c>
      <c r="C156" s="394" t="s">
        <v>954</v>
      </c>
      <c r="D156" s="395" t="s">
        <v>363</v>
      </c>
      <c r="E156" s="395" t="s">
        <v>941</v>
      </c>
      <c r="F156" s="395" t="s">
        <v>947</v>
      </c>
    </row>
    <row r="157" spans="1:6" ht="33.950000000000003" customHeight="1" x14ac:dyDescent="0.25">
      <c r="A157" s="394" t="s">
        <v>949</v>
      </c>
      <c r="B157" s="394" t="s">
        <v>297</v>
      </c>
      <c r="C157" s="394" t="s">
        <v>953</v>
      </c>
      <c r="D157" s="50" t="s">
        <v>923</v>
      </c>
      <c r="E157" s="50" t="s">
        <v>922</v>
      </c>
      <c r="F157" s="50" t="s">
        <v>947</v>
      </c>
    </row>
    <row r="158" spans="1:6" ht="33.950000000000003" customHeight="1" x14ac:dyDescent="0.25">
      <c r="A158" s="394" t="s">
        <v>949</v>
      </c>
      <c r="B158" s="394" t="s">
        <v>301</v>
      </c>
      <c r="C158" s="394" t="s">
        <v>952</v>
      </c>
      <c r="D158" s="50" t="s">
        <v>923</v>
      </c>
      <c r="E158" s="50" t="s">
        <v>922</v>
      </c>
      <c r="F158" s="50" t="s">
        <v>947</v>
      </c>
    </row>
    <row r="159" spans="1:6" ht="33.950000000000003" customHeight="1" x14ac:dyDescent="0.25">
      <c r="A159" s="394" t="s">
        <v>949</v>
      </c>
      <c r="B159" s="394" t="s">
        <v>304</v>
      </c>
      <c r="C159" s="394" t="s">
        <v>951</v>
      </c>
      <c r="D159" s="50" t="s">
        <v>923</v>
      </c>
      <c r="E159" s="50" t="s">
        <v>922</v>
      </c>
      <c r="F159" s="50" t="s">
        <v>947</v>
      </c>
    </row>
    <row r="160" spans="1:6" ht="33.950000000000003" customHeight="1" x14ac:dyDescent="0.25">
      <c r="A160" s="394" t="s">
        <v>949</v>
      </c>
      <c r="B160" s="394" t="s">
        <v>296</v>
      </c>
      <c r="C160" s="394" t="s">
        <v>950</v>
      </c>
      <c r="D160" s="50" t="s">
        <v>923</v>
      </c>
      <c r="E160" s="50" t="s">
        <v>922</v>
      </c>
      <c r="F160" s="50" t="s">
        <v>947</v>
      </c>
    </row>
    <row r="161" spans="1:6" ht="33.950000000000003" customHeight="1" x14ac:dyDescent="0.25">
      <c r="A161" s="394" t="s">
        <v>949</v>
      </c>
      <c r="B161" s="394" t="s">
        <v>310</v>
      </c>
      <c r="C161" s="394" t="s">
        <v>948</v>
      </c>
      <c r="D161" s="50" t="s">
        <v>923</v>
      </c>
      <c r="E161" s="50" t="s">
        <v>922</v>
      </c>
      <c r="F161" s="50" t="s">
        <v>947</v>
      </c>
    </row>
    <row r="162" spans="1:6" ht="33.950000000000003" customHeight="1" x14ac:dyDescent="0.25">
      <c r="A162" s="394" t="s">
        <v>328</v>
      </c>
      <c r="B162" s="394" t="s">
        <v>309</v>
      </c>
      <c r="C162" s="394" t="s">
        <v>309</v>
      </c>
      <c r="D162" s="50" t="s">
        <v>923</v>
      </c>
      <c r="E162" s="50" t="s">
        <v>922</v>
      </c>
      <c r="F162" s="50" t="s">
        <v>947</v>
      </c>
    </row>
    <row r="163" spans="1:6" ht="33.950000000000003" customHeight="1" x14ac:dyDescent="0.25">
      <c r="A163" s="394" t="s">
        <v>328</v>
      </c>
      <c r="B163" s="394" t="s">
        <v>308</v>
      </c>
      <c r="C163" s="394" t="s">
        <v>359</v>
      </c>
      <c r="D163" s="50" t="s">
        <v>923</v>
      </c>
      <c r="E163" s="50" t="s">
        <v>922</v>
      </c>
      <c r="F163" s="50" t="s">
        <v>947</v>
      </c>
    </row>
    <row r="164" spans="1:6" ht="33.950000000000003" customHeight="1" x14ac:dyDescent="0.25">
      <c r="A164" s="394" t="s">
        <v>945</v>
      </c>
      <c r="B164" s="394" t="s">
        <v>299</v>
      </c>
      <c r="C164" s="394" t="s">
        <v>946</v>
      </c>
      <c r="D164" s="50" t="s">
        <v>923</v>
      </c>
      <c r="E164" s="50" t="s">
        <v>922</v>
      </c>
      <c r="F164" s="50" t="s">
        <v>921</v>
      </c>
    </row>
    <row r="165" spans="1:6" ht="33.950000000000003" customHeight="1" x14ac:dyDescent="0.25">
      <c r="A165" s="394" t="s">
        <v>945</v>
      </c>
      <c r="B165" s="393" t="s">
        <v>310</v>
      </c>
      <c r="C165" s="393" t="s">
        <v>944</v>
      </c>
      <c r="D165" s="50" t="s">
        <v>363</v>
      </c>
      <c r="E165" s="254" t="s">
        <v>943</v>
      </c>
      <c r="F165" s="50" t="s">
        <v>921</v>
      </c>
    </row>
    <row r="166" spans="1:6" ht="33.950000000000003" customHeight="1" x14ac:dyDescent="0.25">
      <c r="A166" s="394" t="s">
        <v>327</v>
      </c>
      <c r="B166" s="393" t="s">
        <v>299</v>
      </c>
      <c r="C166" s="391" t="s">
        <v>942</v>
      </c>
      <c r="D166" s="50" t="s">
        <v>923</v>
      </c>
      <c r="E166" s="254" t="s">
        <v>941</v>
      </c>
      <c r="F166" s="50" t="s">
        <v>921</v>
      </c>
    </row>
    <row r="167" spans="1:6" ht="33.950000000000003" customHeight="1" x14ac:dyDescent="0.25">
      <c r="A167" s="394" t="s">
        <v>327</v>
      </c>
      <c r="B167" s="393" t="s">
        <v>302</v>
      </c>
      <c r="C167" s="391" t="s">
        <v>940</v>
      </c>
      <c r="D167" s="50" t="s">
        <v>923</v>
      </c>
      <c r="E167" s="254" t="s">
        <v>922</v>
      </c>
      <c r="F167" s="50" t="s">
        <v>921</v>
      </c>
    </row>
    <row r="168" spans="1:6" ht="33.950000000000003" customHeight="1" x14ac:dyDescent="0.25">
      <c r="A168" s="394" t="s">
        <v>327</v>
      </c>
      <c r="B168" s="360" t="s">
        <v>300</v>
      </c>
      <c r="C168" s="391" t="s">
        <v>939</v>
      </c>
      <c r="D168" s="50" t="s">
        <v>923</v>
      </c>
      <c r="E168" s="254" t="s">
        <v>922</v>
      </c>
      <c r="F168" s="50" t="s">
        <v>921</v>
      </c>
    </row>
    <row r="169" spans="1:6" ht="33.950000000000003" customHeight="1" x14ac:dyDescent="0.25">
      <c r="A169" s="394" t="s">
        <v>327</v>
      </c>
      <c r="B169" s="360" t="s">
        <v>300</v>
      </c>
      <c r="C169" s="391" t="s">
        <v>335</v>
      </c>
      <c r="D169" s="50" t="s">
        <v>923</v>
      </c>
      <c r="E169" s="254" t="s">
        <v>922</v>
      </c>
      <c r="F169" s="50" t="s">
        <v>921</v>
      </c>
    </row>
    <row r="170" spans="1:6" ht="33.950000000000003" customHeight="1" x14ac:dyDescent="0.25">
      <c r="A170" s="394" t="s">
        <v>327</v>
      </c>
      <c r="B170" s="360" t="s">
        <v>302</v>
      </c>
      <c r="C170" s="391" t="s">
        <v>938</v>
      </c>
      <c r="D170" s="50" t="s">
        <v>923</v>
      </c>
      <c r="E170" s="254" t="s">
        <v>922</v>
      </c>
      <c r="F170" s="50" t="s">
        <v>921</v>
      </c>
    </row>
    <row r="171" spans="1:6" ht="33.950000000000003" customHeight="1" x14ac:dyDescent="0.25">
      <c r="A171" s="394" t="s">
        <v>327</v>
      </c>
      <c r="B171" s="393" t="s">
        <v>311</v>
      </c>
      <c r="C171" s="391" t="s">
        <v>346</v>
      </c>
      <c r="D171" s="50" t="s">
        <v>923</v>
      </c>
      <c r="E171" s="254" t="s">
        <v>922</v>
      </c>
      <c r="F171" s="50" t="s">
        <v>921</v>
      </c>
    </row>
    <row r="172" spans="1:6" ht="33.950000000000003" customHeight="1" x14ac:dyDescent="0.25">
      <c r="A172" s="394" t="s">
        <v>327</v>
      </c>
      <c r="B172" s="393" t="s">
        <v>310</v>
      </c>
      <c r="C172" s="391" t="s">
        <v>937</v>
      </c>
      <c r="D172" s="50" t="s">
        <v>923</v>
      </c>
      <c r="E172" s="254" t="s">
        <v>922</v>
      </c>
      <c r="F172" s="50" t="s">
        <v>921</v>
      </c>
    </row>
    <row r="173" spans="1:6" ht="33.950000000000003" customHeight="1" x14ac:dyDescent="0.25">
      <c r="A173" s="394" t="s">
        <v>327</v>
      </c>
      <c r="B173" s="393" t="s">
        <v>305</v>
      </c>
      <c r="C173" s="392" t="s">
        <v>936</v>
      </c>
      <c r="D173" s="50" t="s">
        <v>923</v>
      </c>
      <c r="E173" s="254" t="s">
        <v>922</v>
      </c>
      <c r="F173" s="50" t="s">
        <v>921</v>
      </c>
    </row>
    <row r="174" spans="1:6" ht="33.950000000000003" customHeight="1" x14ac:dyDescent="0.25">
      <c r="A174" s="394" t="s">
        <v>327</v>
      </c>
      <c r="B174" s="360" t="s">
        <v>299</v>
      </c>
      <c r="C174" s="392" t="s">
        <v>935</v>
      </c>
      <c r="D174" s="50" t="s">
        <v>923</v>
      </c>
      <c r="E174" s="254" t="s">
        <v>934</v>
      </c>
      <c r="F174" s="50" t="s">
        <v>921</v>
      </c>
    </row>
    <row r="175" spans="1:6" ht="33.950000000000003" customHeight="1" x14ac:dyDescent="0.25">
      <c r="A175" s="394" t="s">
        <v>327</v>
      </c>
      <c r="B175" s="393" t="s">
        <v>302</v>
      </c>
      <c r="C175" s="392" t="s">
        <v>933</v>
      </c>
      <c r="D175" s="50" t="s">
        <v>923</v>
      </c>
      <c r="E175" s="254" t="s">
        <v>922</v>
      </c>
      <c r="F175" s="50" t="s">
        <v>921</v>
      </c>
    </row>
    <row r="176" spans="1:6" ht="33.950000000000003" customHeight="1" x14ac:dyDescent="0.25">
      <c r="A176" s="394" t="s">
        <v>327</v>
      </c>
      <c r="B176" s="393" t="s">
        <v>299</v>
      </c>
      <c r="C176" s="391" t="s">
        <v>932</v>
      </c>
      <c r="D176" s="50" t="s">
        <v>923</v>
      </c>
      <c r="E176" s="254" t="s">
        <v>922</v>
      </c>
      <c r="F176" s="50" t="s">
        <v>921</v>
      </c>
    </row>
    <row r="177" spans="1:6" ht="33.950000000000003" customHeight="1" x14ac:dyDescent="0.25">
      <c r="A177" s="394" t="s">
        <v>327</v>
      </c>
      <c r="B177" s="393" t="s">
        <v>299</v>
      </c>
      <c r="C177" s="392" t="s">
        <v>931</v>
      </c>
      <c r="D177" s="50" t="s">
        <v>923</v>
      </c>
      <c r="E177" s="254" t="s">
        <v>922</v>
      </c>
      <c r="F177" s="50" t="s">
        <v>921</v>
      </c>
    </row>
    <row r="178" spans="1:6" ht="33.950000000000003" customHeight="1" x14ac:dyDescent="0.25">
      <c r="A178" s="360" t="s">
        <v>329</v>
      </c>
      <c r="B178" s="360" t="s">
        <v>310</v>
      </c>
      <c r="C178" s="391" t="s">
        <v>930</v>
      </c>
      <c r="D178" s="50" t="s">
        <v>923</v>
      </c>
      <c r="E178" s="254" t="s">
        <v>922</v>
      </c>
      <c r="F178" s="50" t="s">
        <v>921</v>
      </c>
    </row>
    <row r="179" spans="1:6" ht="33.950000000000003" customHeight="1" x14ac:dyDescent="0.25">
      <c r="A179" s="360" t="s">
        <v>329</v>
      </c>
      <c r="B179" s="360" t="s">
        <v>310</v>
      </c>
      <c r="C179" s="392" t="s">
        <v>929</v>
      </c>
      <c r="D179" s="50" t="s">
        <v>923</v>
      </c>
      <c r="E179" s="254" t="s">
        <v>922</v>
      </c>
      <c r="F179" s="50" t="s">
        <v>921</v>
      </c>
    </row>
    <row r="180" spans="1:6" ht="33.950000000000003" customHeight="1" x14ac:dyDescent="0.25">
      <c r="A180" s="360" t="s">
        <v>329</v>
      </c>
      <c r="B180" s="360" t="s">
        <v>310</v>
      </c>
      <c r="C180" s="392" t="s">
        <v>928</v>
      </c>
      <c r="D180" s="50" t="s">
        <v>923</v>
      </c>
      <c r="E180" s="254" t="s">
        <v>922</v>
      </c>
      <c r="F180" s="50" t="s">
        <v>921</v>
      </c>
    </row>
    <row r="181" spans="1:6" ht="33.950000000000003" customHeight="1" x14ac:dyDescent="0.25">
      <c r="A181" s="360" t="s">
        <v>329</v>
      </c>
      <c r="B181" s="360" t="s">
        <v>310</v>
      </c>
      <c r="C181" s="392" t="s">
        <v>928</v>
      </c>
      <c r="D181" s="50" t="s">
        <v>923</v>
      </c>
      <c r="E181" s="254" t="s">
        <v>927</v>
      </c>
      <c r="F181" s="50" t="s">
        <v>921</v>
      </c>
    </row>
    <row r="182" spans="1:6" ht="33.950000000000003" customHeight="1" x14ac:dyDescent="0.25">
      <c r="A182" s="360" t="s">
        <v>329</v>
      </c>
      <c r="B182" s="360" t="s">
        <v>310</v>
      </c>
      <c r="C182" s="392" t="s">
        <v>926</v>
      </c>
      <c r="D182" s="50" t="s">
        <v>923</v>
      </c>
      <c r="E182" s="254" t="s">
        <v>922</v>
      </c>
      <c r="F182" s="50" t="s">
        <v>921</v>
      </c>
    </row>
    <row r="183" spans="1:6" ht="33.950000000000003" customHeight="1" x14ac:dyDescent="0.25">
      <c r="A183" s="360" t="s">
        <v>329</v>
      </c>
      <c r="B183" s="360" t="s">
        <v>925</v>
      </c>
      <c r="C183" s="391" t="s">
        <v>924</v>
      </c>
      <c r="D183" s="50" t="s">
        <v>923</v>
      </c>
      <c r="E183" s="254" t="s">
        <v>922</v>
      </c>
      <c r="F183" s="50" t="s">
        <v>921</v>
      </c>
    </row>
  </sheetData>
  <mergeCells count="1">
    <mergeCell ref="A1:F1"/>
  </mergeCells>
  <pageMargins left="0.75" right="0.75" top="1" bottom="1" header="0.4921259845" footer="0.4921259845"/>
  <pageSetup paperSize="9" fitToHeight="0" orientation="landscape" r:id="rId1"/>
  <headerFooter alignWithMargins="0"/>
  <rowBreaks count="4" manualBreakCount="4">
    <brk id="18" max="16383" man="1"/>
    <brk id="78" max="16383" man="1"/>
    <brk id="149" max="16383" man="1"/>
    <brk id="15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9"/>
  <sheetViews>
    <sheetView view="pageBreakPreview" zoomScaleNormal="130" zoomScaleSheetLayoutView="100" workbookViewId="0">
      <selection activeCell="A3" sqref="A3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485" t="s">
        <v>257</v>
      </c>
      <c r="B1" s="485"/>
      <c r="C1" s="485"/>
      <c r="D1" s="485"/>
      <c r="E1" s="485"/>
      <c r="F1" s="485"/>
      <c r="G1" s="485"/>
      <c r="H1" s="485"/>
      <c r="I1" s="32"/>
    </row>
    <row r="2" spans="1:9" ht="110.25" x14ac:dyDescent="0.25">
      <c r="A2" s="65" t="s">
        <v>84</v>
      </c>
      <c r="B2" s="80" t="s">
        <v>41</v>
      </c>
      <c r="C2" s="80" t="s">
        <v>47</v>
      </c>
      <c r="D2" s="80" t="s">
        <v>164</v>
      </c>
      <c r="E2" s="80" t="s">
        <v>165</v>
      </c>
      <c r="F2" s="80" t="s">
        <v>166</v>
      </c>
      <c r="G2" s="80" t="s">
        <v>167</v>
      </c>
      <c r="H2" s="81" t="s">
        <v>171</v>
      </c>
      <c r="I2" s="27"/>
    </row>
    <row r="3" spans="1:9" x14ac:dyDescent="0.25">
      <c r="A3" s="50" t="s">
        <v>1047</v>
      </c>
      <c r="B3" s="50" t="s">
        <v>1047</v>
      </c>
      <c r="C3" s="50" t="s">
        <v>1047</v>
      </c>
      <c r="D3" s="50" t="s">
        <v>1047</v>
      </c>
      <c r="E3" s="50" t="s">
        <v>1047</v>
      </c>
      <c r="F3" s="50" t="s">
        <v>1047</v>
      </c>
      <c r="G3" s="50" t="s">
        <v>1047</v>
      </c>
      <c r="H3" s="50" t="s">
        <v>1047</v>
      </c>
      <c r="I3" s="27"/>
    </row>
    <row r="4" spans="1:9" x14ac:dyDescent="0.25">
      <c r="A4" s="33"/>
      <c r="B4" s="33"/>
      <c r="C4" s="33"/>
      <c r="D4" s="33"/>
      <c r="E4" s="33"/>
      <c r="F4" s="33"/>
      <c r="G4" s="33"/>
      <c r="H4" s="33"/>
      <c r="I4" s="27"/>
    </row>
    <row r="5" spans="1:9" x14ac:dyDescent="0.25">
      <c r="A5" s="33"/>
      <c r="B5" s="33"/>
      <c r="C5" s="33"/>
      <c r="D5" s="33"/>
      <c r="E5" s="33"/>
      <c r="F5" s="33"/>
      <c r="G5" s="33"/>
      <c r="H5" s="33"/>
      <c r="I5" s="27"/>
    </row>
    <row r="6" spans="1:9" x14ac:dyDescent="0.25">
      <c r="A6" s="33"/>
      <c r="B6" s="33"/>
      <c r="C6" s="33"/>
      <c r="D6" s="33"/>
      <c r="E6" s="33"/>
      <c r="F6" s="33"/>
      <c r="G6" s="33"/>
      <c r="H6" s="33"/>
      <c r="I6" s="27"/>
    </row>
    <row r="7" spans="1:9" x14ac:dyDescent="0.25">
      <c r="A7" s="33"/>
      <c r="B7" s="33"/>
      <c r="C7" s="33"/>
      <c r="D7" s="33"/>
      <c r="E7" s="33"/>
      <c r="F7" s="33"/>
      <c r="G7" s="33"/>
      <c r="H7" s="33"/>
      <c r="I7" s="27"/>
    </row>
    <row r="8" spans="1:9" x14ac:dyDescent="0.25">
      <c r="A8" s="2"/>
      <c r="B8" s="2"/>
      <c r="C8" s="2"/>
      <c r="D8" s="14"/>
      <c r="E8" s="14"/>
      <c r="F8" s="14"/>
      <c r="G8" s="2"/>
      <c r="H8" s="2"/>
      <c r="I8" s="7"/>
    </row>
    <row r="9" spans="1:9" x14ac:dyDescent="0.25">
      <c r="H9" s="16"/>
      <c r="I9" s="7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5"/>
  <sheetViews>
    <sheetView view="pageBreakPreview" zoomScaleNormal="100" zoomScaleSheetLayoutView="100" workbookViewId="0">
      <selection activeCell="B21" sqref="B2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511" t="s">
        <v>258</v>
      </c>
      <c r="B1" s="511"/>
    </row>
    <row r="2" spans="1:2" s="1" customFormat="1" ht="16.5" thickBot="1" x14ac:dyDescent="0.3">
      <c r="A2" s="100" t="s">
        <v>84</v>
      </c>
      <c r="B2" s="78" t="s">
        <v>172</v>
      </c>
    </row>
    <row r="3" spans="1:2" x14ac:dyDescent="0.25">
      <c r="A3" s="144" t="s">
        <v>325</v>
      </c>
      <c r="B3" s="145" t="s">
        <v>296</v>
      </c>
    </row>
    <row r="4" spans="1:2" x14ac:dyDescent="0.25">
      <c r="A4" s="144" t="s">
        <v>325</v>
      </c>
      <c r="B4" s="145" t="s">
        <v>338</v>
      </c>
    </row>
    <row r="5" spans="1:2" x14ac:dyDescent="0.25">
      <c r="A5" s="144" t="s">
        <v>325</v>
      </c>
      <c r="B5" s="145" t="s">
        <v>951</v>
      </c>
    </row>
    <row r="6" spans="1:2" x14ac:dyDescent="0.25">
      <c r="A6" s="144" t="s">
        <v>328</v>
      </c>
      <c r="B6" s="145" t="s">
        <v>359</v>
      </c>
    </row>
    <row r="7" spans="1:2" x14ac:dyDescent="0.25">
      <c r="A7" s="144" t="s">
        <v>327</v>
      </c>
      <c r="B7" s="145" t="s">
        <v>340</v>
      </c>
    </row>
    <row r="8" spans="1:2" x14ac:dyDescent="0.25">
      <c r="A8" s="144" t="s">
        <v>327</v>
      </c>
      <c r="B8" s="145" t="s">
        <v>335</v>
      </c>
    </row>
    <row r="9" spans="1:2" x14ac:dyDescent="0.25">
      <c r="A9" s="144" t="s">
        <v>327</v>
      </c>
      <c r="B9" s="145" t="s">
        <v>332</v>
      </c>
    </row>
    <row r="10" spans="1:2" x14ac:dyDescent="0.25">
      <c r="A10" s="412" t="s">
        <v>327</v>
      </c>
      <c r="B10" s="382" t="s">
        <v>346</v>
      </c>
    </row>
    <row r="11" spans="1:2" x14ac:dyDescent="0.25">
      <c r="A11" s="412" t="s">
        <v>327</v>
      </c>
      <c r="B11" s="382" t="s">
        <v>357</v>
      </c>
    </row>
    <row r="12" spans="1:2" x14ac:dyDescent="0.25">
      <c r="A12" s="412" t="s">
        <v>327</v>
      </c>
      <c r="B12" s="382" t="s">
        <v>355</v>
      </c>
    </row>
    <row r="13" spans="1:2" x14ac:dyDescent="0.25">
      <c r="A13" s="412" t="s">
        <v>327</v>
      </c>
      <c r="B13" s="382" t="s">
        <v>353</v>
      </c>
    </row>
    <row r="14" spans="1:2" x14ac:dyDescent="0.25">
      <c r="A14" s="412" t="s">
        <v>329</v>
      </c>
      <c r="B14" s="382" t="s">
        <v>1046</v>
      </c>
    </row>
    <row r="15" spans="1:2" ht="16.5" thickBot="1" x14ac:dyDescent="0.3">
      <c r="A15" s="413" t="s">
        <v>329</v>
      </c>
      <c r="B15" s="414" t="s">
        <v>930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8"/>
  <sheetViews>
    <sheetView view="pageBreakPreview" zoomScaleNormal="100" zoomScaleSheetLayoutView="100" workbookViewId="0">
      <selection activeCell="C14" sqref="C14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511" t="s">
        <v>259</v>
      </c>
      <c r="B1" s="511"/>
      <c r="C1" s="511"/>
    </row>
    <row r="2" spans="1:3" ht="31.5" x14ac:dyDescent="0.25">
      <c r="A2" s="101" t="s">
        <v>84</v>
      </c>
      <c r="B2" s="78" t="s">
        <v>172</v>
      </c>
      <c r="C2" s="79" t="s">
        <v>173</v>
      </c>
    </row>
    <row r="3" spans="1:3" x14ac:dyDescent="0.25">
      <c r="A3" s="64" t="s">
        <v>1047</v>
      </c>
      <c r="B3" s="64" t="s">
        <v>1047</v>
      </c>
      <c r="C3" s="64" t="s">
        <v>1047</v>
      </c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C8" s="16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128"/>
  <sheetViews>
    <sheetView view="pageBreakPreview" zoomScaleNormal="100" zoomScaleSheetLayoutView="100" workbookViewId="0">
      <selection activeCell="H2" sqref="H2"/>
    </sheetView>
  </sheetViews>
  <sheetFormatPr defaultRowHeight="15.75" x14ac:dyDescent="0.25"/>
  <cols>
    <col min="1" max="1" width="3.75" customWidth="1"/>
    <col min="2" max="2" width="6.625" customWidth="1"/>
    <col min="3" max="3" width="14.375" customWidth="1"/>
    <col min="4" max="4" width="6" customWidth="1"/>
    <col min="5" max="5" width="5.25" customWidth="1"/>
    <col min="6" max="6" width="15.75" customWidth="1"/>
    <col min="7" max="7" width="29.75" customWidth="1"/>
    <col min="8" max="8" width="40.125" customWidth="1"/>
    <col min="9" max="9" width="13.625" customWidth="1"/>
    <col min="10" max="10" width="11.25" customWidth="1"/>
    <col min="11" max="11" width="14.75" customWidth="1"/>
    <col min="12" max="12" width="10.5" customWidth="1"/>
  </cols>
  <sheetData>
    <row r="1" spans="1:12" ht="21" thickBot="1" x14ac:dyDescent="0.35">
      <c r="A1" s="547" t="s">
        <v>260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</row>
    <row r="2" spans="1:12" s="418" customFormat="1" ht="138" customHeight="1" thickBot="1" x14ac:dyDescent="0.3">
      <c r="A2" s="415" t="s">
        <v>174</v>
      </c>
      <c r="B2" s="416" t="s">
        <v>84</v>
      </c>
      <c r="C2" s="416" t="s">
        <v>1048</v>
      </c>
      <c r="D2" s="416" t="s">
        <v>176</v>
      </c>
      <c r="E2" s="416" t="s">
        <v>177</v>
      </c>
      <c r="F2" s="416" t="s">
        <v>178</v>
      </c>
      <c r="G2" s="416" t="s">
        <v>179</v>
      </c>
      <c r="H2" s="416" t="s">
        <v>180</v>
      </c>
      <c r="I2" s="416" t="s">
        <v>181</v>
      </c>
      <c r="J2" s="416" t="s">
        <v>182</v>
      </c>
      <c r="K2" s="416" t="s">
        <v>183</v>
      </c>
      <c r="L2" s="417" t="s">
        <v>184</v>
      </c>
    </row>
    <row r="3" spans="1:12" ht="33.75" customHeight="1" x14ac:dyDescent="0.25">
      <c r="A3" s="14">
        <v>1</v>
      </c>
      <c r="B3" s="14" t="s">
        <v>281</v>
      </c>
      <c r="C3" s="345" t="s">
        <v>361</v>
      </c>
      <c r="D3" s="14" t="s">
        <v>362</v>
      </c>
      <c r="E3" s="14" t="s">
        <v>363</v>
      </c>
      <c r="F3" s="345" t="s">
        <v>364</v>
      </c>
      <c r="G3" s="345" t="s">
        <v>365</v>
      </c>
      <c r="H3" s="345" t="s">
        <v>366</v>
      </c>
      <c r="I3" s="14" t="s">
        <v>367</v>
      </c>
      <c r="J3" s="346">
        <v>4031</v>
      </c>
      <c r="K3" s="2"/>
      <c r="L3" s="2"/>
    </row>
    <row r="4" spans="1:12" ht="30.75" customHeight="1" x14ac:dyDescent="0.25">
      <c r="A4" s="14">
        <v>2</v>
      </c>
      <c r="B4" s="14" t="s">
        <v>281</v>
      </c>
      <c r="C4" s="345" t="s">
        <v>361</v>
      </c>
      <c r="D4" s="14" t="s">
        <v>362</v>
      </c>
      <c r="E4" s="14" t="s">
        <v>363</v>
      </c>
      <c r="F4" s="345" t="s">
        <v>368</v>
      </c>
      <c r="G4" s="345" t="s">
        <v>369</v>
      </c>
      <c r="H4" s="345" t="s">
        <v>370</v>
      </c>
      <c r="I4" s="14" t="s">
        <v>371</v>
      </c>
      <c r="J4" s="346">
        <v>59498</v>
      </c>
      <c r="K4" s="2"/>
      <c r="L4" s="2"/>
    </row>
    <row r="5" spans="1:12" ht="36" customHeight="1" x14ac:dyDescent="0.25">
      <c r="A5" s="14">
        <v>3</v>
      </c>
      <c r="B5" s="14" t="s">
        <v>281</v>
      </c>
      <c r="C5" s="345" t="s">
        <v>361</v>
      </c>
      <c r="D5" s="14" t="s">
        <v>362</v>
      </c>
      <c r="E5" s="14" t="s">
        <v>363</v>
      </c>
      <c r="F5" s="347" t="s">
        <v>372</v>
      </c>
      <c r="G5" s="345" t="s">
        <v>365</v>
      </c>
      <c r="H5" s="345" t="s">
        <v>373</v>
      </c>
      <c r="I5" s="14" t="s">
        <v>374</v>
      </c>
      <c r="J5" s="346">
        <v>7500</v>
      </c>
      <c r="K5" s="2"/>
      <c r="L5" s="2"/>
    </row>
    <row r="6" spans="1:12" ht="47.25" customHeight="1" x14ac:dyDescent="0.25">
      <c r="A6" s="14">
        <v>4</v>
      </c>
      <c r="B6" s="14" t="s">
        <v>281</v>
      </c>
      <c r="C6" s="345" t="s">
        <v>361</v>
      </c>
      <c r="D6" s="14" t="s">
        <v>362</v>
      </c>
      <c r="E6" s="14" t="s">
        <v>363</v>
      </c>
      <c r="F6" s="347" t="s">
        <v>375</v>
      </c>
      <c r="G6" s="345" t="s">
        <v>376</v>
      </c>
      <c r="H6" s="345" t="s">
        <v>377</v>
      </c>
      <c r="I6" s="14" t="s">
        <v>378</v>
      </c>
      <c r="J6" s="346">
        <v>23995</v>
      </c>
      <c r="K6" s="2"/>
      <c r="L6" s="2"/>
    </row>
    <row r="7" spans="1:12" ht="31.5" customHeight="1" x14ac:dyDescent="0.25">
      <c r="A7" s="14">
        <v>5</v>
      </c>
      <c r="B7" s="14" t="s">
        <v>281</v>
      </c>
      <c r="C7" s="345" t="s">
        <v>361</v>
      </c>
      <c r="D7" s="14" t="s">
        <v>362</v>
      </c>
      <c r="E7" s="14" t="s">
        <v>363</v>
      </c>
      <c r="F7" s="347" t="s">
        <v>379</v>
      </c>
      <c r="G7" s="345" t="s">
        <v>380</v>
      </c>
      <c r="H7" s="345" t="s">
        <v>381</v>
      </c>
      <c r="I7" s="14" t="s">
        <v>382</v>
      </c>
      <c r="J7" s="346">
        <v>86831</v>
      </c>
      <c r="K7" s="2"/>
      <c r="L7" s="2"/>
    </row>
    <row r="8" spans="1:12" ht="34.5" customHeight="1" x14ac:dyDescent="0.25">
      <c r="A8" s="14">
        <v>6</v>
      </c>
      <c r="B8" s="14" t="s">
        <v>283</v>
      </c>
      <c r="C8" s="345" t="s">
        <v>361</v>
      </c>
      <c r="D8" s="14" t="s">
        <v>362</v>
      </c>
      <c r="E8" s="14" t="s">
        <v>363</v>
      </c>
      <c r="F8" s="345" t="s">
        <v>383</v>
      </c>
      <c r="G8" s="345" t="s">
        <v>384</v>
      </c>
      <c r="H8" s="345" t="s">
        <v>385</v>
      </c>
      <c r="I8" s="14" t="s">
        <v>386</v>
      </c>
      <c r="J8" s="346">
        <v>5763</v>
      </c>
      <c r="K8" s="14"/>
      <c r="L8" s="14"/>
    </row>
    <row r="9" spans="1:12" ht="31.5" customHeight="1" x14ac:dyDescent="0.25">
      <c r="A9" s="14">
        <v>7</v>
      </c>
      <c r="B9" s="14" t="s">
        <v>287</v>
      </c>
      <c r="C9" s="345" t="s">
        <v>361</v>
      </c>
      <c r="D9" s="14" t="s">
        <v>362</v>
      </c>
      <c r="E9" s="14" t="s">
        <v>363</v>
      </c>
      <c r="F9" s="345" t="s">
        <v>387</v>
      </c>
      <c r="G9" s="345" t="s">
        <v>388</v>
      </c>
      <c r="H9" s="345" t="s">
        <v>389</v>
      </c>
      <c r="I9" s="14" t="s">
        <v>371</v>
      </c>
      <c r="J9" s="346">
        <v>23780</v>
      </c>
      <c r="K9" s="2"/>
      <c r="L9" s="2"/>
    </row>
    <row r="10" spans="1:12" ht="36" customHeight="1" x14ac:dyDescent="0.25">
      <c r="A10" s="14">
        <v>8</v>
      </c>
      <c r="B10" s="14" t="s">
        <v>287</v>
      </c>
      <c r="C10" s="345" t="s">
        <v>361</v>
      </c>
      <c r="D10" s="14" t="s">
        <v>362</v>
      </c>
      <c r="E10" s="14" t="s">
        <v>363</v>
      </c>
      <c r="F10" s="345" t="s">
        <v>390</v>
      </c>
      <c r="G10" s="345" t="s">
        <v>391</v>
      </c>
      <c r="H10" s="345" t="s">
        <v>392</v>
      </c>
      <c r="I10" s="14" t="s">
        <v>371</v>
      </c>
      <c r="J10" s="346">
        <v>5526</v>
      </c>
      <c r="K10" s="2"/>
      <c r="L10" s="2"/>
    </row>
    <row r="11" spans="1:12" ht="51" customHeight="1" x14ac:dyDescent="0.25">
      <c r="A11" s="14">
        <v>9</v>
      </c>
      <c r="B11" s="14" t="s">
        <v>287</v>
      </c>
      <c r="C11" s="345" t="s">
        <v>361</v>
      </c>
      <c r="D11" s="14" t="s">
        <v>362</v>
      </c>
      <c r="E11" s="14" t="s">
        <v>363</v>
      </c>
      <c r="F11" s="345" t="s">
        <v>393</v>
      </c>
      <c r="G11" s="345" t="s">
        <v>394</v>
      </c>
      <c r="H11" s="345" t="s">
        <v>395</v>
      </c>
      <c r="I11" s="14" t="s">
        <v>371</v>
      </c>
      <c r="J11" s="346">
        <v>4923</v>
      </c>
      <c r="K11" s="2"/>
      <c r="L11" s="2"/>
    </row>
    <row r="12" spans="1:12" ht="30" customHeight="1" x14ac:dyDescent="0.25">
      <c r="A12" s="14">
        <v>10</v>
      </c>
      <c r="B12" s="14" t="s">
        <v>287</v>
      </c>
      <c r="C12" s="345" t="s">
        <v>361</v>
      </c>
      <c r="D12" s="14" t="s">
        <v>362</v>
      </c>
      <c r="E12" s="14" t="s">
        <v>363</v>
      </c>
      <c r="F12" s="345" t="s">
        <v>396</v>
      </c>
      <c r="G12" s="345" t="s">
        <v>397</v>
      </c>
      <c r="H12" s="345" t="s">
        <v>398</v>
      </c>
      <c r="I12" s="14" t="s">
        <v>399</v>
      </c>
      <c r="J12" s="346">
        <v>24724</v>
      </c>
      <c r="K12" s="2"/>
      <c r="L12" s="2"/>
    </row>
    <row r="13" spans="1:12" ht="48" customHeight="1" x14ac:dyDescent="0.25">
      <c r="A13" s="14">
        <v>11</v>
      </c>
      <c r="B13" s="14" t="s">
        <v>287</v>
      </c>
      <c r="C13" s="345" t="s">
        <v>361</v>
      </c>
      <c r="D13" s="14" t="s">
        <v>362</v>
      </c>
      <c r="E13" s="14" t="s">
        <v>363</v>
      </c>
      <c r="F13" s="345" t="s">
        <v>400</v>
      </c>
      <c r="G13" s="345" t="s">
        <v>401</v>
      </c>
      <c r="H13" s="345" t="s">
        <v>784</v>
      </c>
      <c r="I13" s="14" t="s">
        <v>402</v>
      </c>
      <c r="J13" s="346">
        <v>1461</v>
      </c>
      <c r="K13" s="2"/>
      <c r="L13" s="2"/>
    </row>
    <row r="14" spans="1:12" ht="38.25" customHeight="1" x14ac:dyDescent="0.25">
      <c r="A14" s="14">
        <v>12</v>
      </c>
      <c r="B14" s="14" t="s">
        <v>287</v>
      </c>
      <c r="C14" s="345" t="s">
        <v>361</v>
      </c>
      <c r="D14" s="14" t="s">
        <v>362</v>
      </c>
      <c r="E14" s="14" t="s">
        <v>363</v>
      </c>
      <c r="F14" s="345" t="s">
        <v>403</v>
      </c>
      <c r="G14" s="345" t="s">
        <v>404</v>
      </c>
      <c r="H14" s="345" t="s">
        <v>405</v>
      </c>
      <c r="I14" s="14" t="s">
        <v>406</v>
      </c>
      <c r="J14" s="346">
        <v>5767</v>
      </c>
      <c r="K14" s="2"/>
      <c r="L14" s="2"/>
    </row>
    <row r="15" spans="1:12" ht="35.25" customHeight="1" x14ac:dyDescent="0.25">
      <c r="A15" s="14">
        <v>13</v>
      </c>
      <c r="B15" s="14" t="s">
        <v>287</v>
      </c>
      <c r="C15" s="345" t="s">
        <v>361</v>
      </c>
      <c r="D15" s="14" t="s">
        <v>362</v>
      </c>
      <c r="E15" s="14" t="s">
        <v>363</v>
      </c>
      <c r="F15" s="345" t="s">
        <v>407</v>
      </c>
      <c r="G15" s="345" t="s">
        <v>408</v>
      </c>
      <c r="H15" s="345" t="s">
        <v>409</v>
      </c>
      <c r="I15" s="14" t="s">
        <v>386</v>
      </c>
      <c r="J15" s="346">
        <v>7377</v>
      </c>
      <c r="K15" s="2"/>
      <c r="L15" s="2"/>
    </row>
    <row r="16" spans="1:12" ht="27" customHeight="1" x14ac:dyDescent="0.25">
      <c r="A16" s="14">
        <v>14</v>
      </c>
      <c r="B16" s="14" t="s">
        <v>287</v>
      </c>
      <c r="C16" s="345" t="s">
        <v>361</v>
      </c>
      <c r="D16" s="14" t="s">
        <v>362</v>
      </c>
      <c r="E16" s="14" t="s">
        <v>363</v>
      </c>
      <c r="F16" s="345" t="s">
        <v>410</v>
      </c>
      <c r="G16" s="345" t="s">
        <v>411</v>
      </c>
      <c r="H16" s="345" t="s">
        <v>412</v>
      </c>
      <c r="I16" s="14" t="s">
        <v>386</v>
      </c>
      <c r="J16" s="346">
        <v>36900</v>
      </c>
      <c r="K16" s="2"/>
      <c r="L16" s="2"/>
    </row>
    <row r="17" spans="1:12" ht="36.75" customHeight="1" x14ac:dyDescent="0.25">
      <c r="A17" s="14">
        <v>15</v>
      </c>
      <c r="B17" s="14" t="s">
        <v>287</v>
      </c>
      <c r="C17" s="345" t="s">
        <v>361</v>
      </c>
      <c r="D17" s="14" t="s">
        <v>362</v>
      </c>
      <c r="E17" s="14" t="s">
        <v>363</v>
      </c>
      <c r="F17" s="347" t="s">
        <v>413</v>
      </c>
      <c r="G17" s="345" t="s">
        <v>414</v>
      </c>
      <c r="H17" s="345" t="s">
        <v>415</v>
      </c>
      <c r="I17" s="14" t="s">
        <v>378</v>
      </c>
      <c r="J17" s="346">
        <v>4411</v>
      </c>
      <c r="K17" s="2"/>
      <c r="L17" s="2"/>
    </row>
    <row r="18" spans="1:12" ht="38.25" customHeight="1" x14ac:dyDescent="0.25">
      <c r="A18" s="14">
        <v>16</v>
      </c>
      <c r="B18" s="14" t="s">
        <v>287</v>
      </c>
      <c r="C18" s="345" t="s">
        <v>361</v>
      </c>
      <c r="D18" s="14" t="s">
        <v>362</v>
      </c>
      <c r="E18" s="14" t="s">
        <v>363</v>
      </c>
      <c r="F18" s="347" t="s">
        <v>416</v>
      </c>
      <c r="G18" s="345" t="s">
        <v>404</v>
      </c>
      <c r="H18" s="345" t="s">
        <v>417</v>
      </c>
      <c r="I18" s="14" t="s">
        <v>418</v>
      </c>
      <c r="J18" s="346">
        <v>41046</v>
      </c>
      <c r="K18" s="2"/>
      <c r="L18" s="2"/>
    </row>
    <row r="19" spans="1:12" ht="36" customHeight="1" x14ac:dyDescent="0.25">
      <c r="A19" s="14">
        <v>17</v>
      </c>
      <c r="B19" s="14" t="s">
        <v>287</v>
      </c>
      <c r="C19" s="345" t="s">
        <v>361</v>
      </c>
      <c r="D19" s="14" t="s">
        <v>362</v>
      </c>
      <c r="E19" s="14" t="s">
        <v>363</v>
      </c>
      <c r="F19" s="347" t="s">
        <v>419</v>
      </c>
      <c r="G19" s="345" t="s">
        <v>420</v>
      </c>
      <c r="H19" s="345" t="s">
        <v>421</v>
      </c>
      <c r="I19" s="14" t="s">
        <v>422</v>
      </c>
      <c r="J19" s="346">
        <v>3400</v>
      </c>
      <c r="K19" s="2"/>
      <c r="L19" s="2"/>
    </row>
    <row r="20" spans="1:12" ht="33.75" customHeight="1" x14ac:dyDescent="0.25">
      <c r="A20" s="14">
        <v>18</v>
      </c>
      <c r="B20" s="14" t="s">
        <v>287</v>
      </c>
      <c r="C20" s="345" t="s">
        <v>361</v>
      </c>
      <c r="D20" s="14" t="s">
        <v>362</v>
      </c>
      <c r="E20" s="14" t="s">
        <v>363</v>
      </c>
      <c r="F20" s="347" t="s">
        <v>423</v>
      </c>
      <c r="G20" s="345" t="s">
        <v>424</v>
      </c>
      <c r="H20" s="345" t="s">
        <v>425</v>
      </c>
      <c r="I20" s="14" t="s">
        <v>378</v>
      </c>
      <c r="J20" s="346">
        <v>73598</v>
      </c>
      <c r="K20" s="2"/>
      <c r="L20" s="2"/>
    </row>
    <row r="21" spans="1:12" ht="65.25" customHeight="1" x14ac:dyDescent="0.25">
      <c r="A21" s="14">
        <v>19</v>
      </c>
      <c r="B21" s="14" t="s">
        <v>287</v>
      </c>
      <c r="C21" s="345" t="s">
        <v>361</v>
      </c>
      <c r="D21" s="14" t="s">
        <v>362</v>
      </c>
      <c r="E21" s="14" t="s">
        <v>363</v>
      </c>
      <c r="F21" s="347" t="s">
        <v>426</v>
      </c>
      <c r="G21" s="345" t="s">
        <v>427</v>
      </c>
      <c r="H21" s="345" t="s">
        <v>428</v>
      </c>
      <c r="I21" s="14" t="s">
        <v>374</v>
      </c>
      <c r="J21" s="346">
        <v>58366</v>
      </c>
      <c r="K21" s="2"/>
      <c r="L21" s="2"/>
    </row>
    <row r="22" spans="1:12" ht="34.5" customHeight="1" x14ac:dyDescent="0.25">
      <c r="A22" s="14">
        <v>20</v>
      </c>
      <c r="B22" s="14" t="s">
        <v>287</v>
      </c>
      <c r="C22" s="345" t="s">
        <v>361</v>
      </c>
      <c r="D22" s="14" t="s">
        <v>362</v>
      </c>
      <c r="E22" s="14" t="s">
        <v>363</v>
      </c>
      <c r="F22" s="347" t="s">
        <v>429</v>
      </c>
      <c r="G22" s="345" t="s">
        <v>430</v>
      </c>
      <c r="H22" s="345" t="s">
        <v>431</v>
      </c>
      <c r="I22" s="14" t="s">
        <v>422</v>
      </c>
      <c r="J22" s="346">
        <v>48499</v>
      </c>
      <c r="K22" s="2"/>
      <c r="L22" s="2"/>
    </row>
    <row r="23" spans="1:12" ht="48" customHeight="1" x14ac:dyDescent="0.25">
      <c r="A23" s="14">
        <v>21</v>
      </c>
      <c r="B23" s="14" t="s">
        <v>287</v>
      </c>
      <c r="C23" s="345" t="s">
        <v>361</v>
      </c>
      <c r="D23" s="14" t="s">
        <v>362</v>
      </c>
      <c r="E23" s="14" t="s">
        <v>363</v>
      </c>
      <c r="F23" s="347" t="s">
        <v>432</v>
      </c>
      <c r="G23" s="345" t="s">
        <v>433</v>
      </c>
      <c r="H23" s="345" t="s">
        <v>434</v>
      </c>
      <c r="I23" s="14" t="s">
        <v>378</v>
      </c>
      <c r="J23" s="346">
        <v>63330</v>
      </c>
      <c r="K23" s="2"/>
      <c r="L23" s="2"/>
    </row>
    <row r="24" spans="1:12" ht="36" customHeight="1" x14ac:dyDescent="0.25">
      <c r="A24" s="14">
        <v>22</v>
      </c>
      <c r="B24" s="14" t="s">
        <v>289</v>
      </c>
      <c r="C24" s="345" t="s">
        <v>361</v>
      </c>
      <c r="D24" s="14" t="s">
        <v>362</v>
      </c>
      <c r="E24" s="14" t="s">
        <v>363</v>
      </c>
      <c r="F24" s="348" t="s">
        <v>435</v>
      </c>
      <c r="G24" s="345" t="s">
        <v>436</v>
      </c>
      <c r="H24" s="349" t="s">
        <v>437</v>
      </c>
      <c r="I24" s="16" t="s">
        <v>422</v>
      </c>
      <c r="J24" s="346">
        <v>4543</v>
      </c>
      <c r="K24" s="2"/>
      <c r="L24" s="2"/>
    </row>
    <row r="25" spans="1:12" ht="25.5" customHeight="1" x14ac:dyDescent="0.25">
      <c r="A25" s="14">
        <v>23</v>
      </c>
      <c r="B25" s="14" t="s">
        <v>281</v>
      </c>
      <c r="C25" s="345" t="s">
        <v>438</v>
      </c>
      <c r="D25" s="14" t="s">
        <v>362</v>
      </c>
      <c r="E25" s="14" t="s">
        <v>363</v>
      </c>
      <c r="F25" s="345" t="s">
        <v>439</v>
      </c>
      <c r="G25" s="345" t="s">
        <v>440</v>
      </c>
      <c r="H25" s="345" t="s">
        <v>441</v>
      </c>
      <c r="I25" s="14" t="s">
        <v>442</v>
      </c>
      <c r="J25" s="346">
        <v>6523</v>
      </c>
      <c r="K25" s="2"/>
      <c r="L25" s="2"/>
    </row>
    <row r="26" spans="1:12" ht="49.5" customHeight="1" x14ac:dyDescent="0.25">
      <c r="A26" s="14">
        <v>24</v>
      </c>
      <c r="B26" s="14" t="s">
        <v>281</v>
      </c>
      <c r="C26" s="345" t="s">
        <v>438</v>
      </c>
      <c r="D26" s="14" t="s">
        <v>362</v>
      </c>
      <c r="E26" s="14" t="s">
        <v>363</v>
      </c>
      <c r="F26" s="345" t="s">
        <v>443</v>
      </c>
      <c r="G26" s="345" t="s">
        <v>444</v>
      </c>
      <c r="H26" s="345" t="s">
        <v>445</v>
      </c>
      <c r="I26" s="14" t="s">
        <v>442</v>
      </c>
      <c r="J26" s="346">
        <v>11031</v>
      </c>
      <c r="K26" s="2"/>
      <c r="L26" s="2"/>
    </row>
    <row r="27" spans="1:12" ht="34.5" customHeight="1" x14ac:dyDescent="0.25">
      <c r="A27" s="14">
        <v>25</v>
      </c>
      <c r="B27" s="14" t="s">
        <v>281</v>
      </c>
      <c r="C27" s="345" t="s">
        <v>438</v>
      </c>
      <c r="D27" s="14" t="s">
        <v>362</v>
      </c>
      <c r="E27" s="14" t="s">
        <v>363</v>
      </c>
      <c r="F27" s="345" t="s">
        <v>446</v>
      </c>
      <c r="G27" s="345" t="s">
        <v>447</v>
      </c>
      <c r="H27" s="345" t="s">
        <v>448</v>
      </c>
      <c r="I27" s="14" t="s">
        <v>449</v>
      </c>
      <c r="J27" s="346">
        <v>13313</v>
      </c>
      <c r="K27" s="2"/>
      <c r="L27" s="2"/>
    </row>
    <row r="28" spans="1:12" ht="31.5" customHeight="1" x14ac:dyDescent="0.25">
      <c r="A28" s="14">
        <v>26</v>
      </c>
      <c r="B28" s="14" t="s">
        <v>281</v>
      </c>
      <c r="C28" s="345" t="s">
        <v>438</v>
      </c>
      <c r="D28" s="14" t="s">
        <v>362</v>
      </c>
      <c r="E28" s="14" t="s">
        <v>363</v>
      </c>
      <c r="F28" s="345" t="s">
        <v>450</v>
      </c>
      <c r="G28" s="345" t="s">
        <v>451</v>
      </c>
      <c r="H28" s="345" t="s">
        <v>452</v>
      </c>
      <c r="I28" s="14" t="s">
        <v>453</v>
      </c>
      <c r="J28" s="346">
        <v>7123</v>
      </c>
      <c r="K28" s="2"/>
      <c r="L28" s="2"/>
    </row>
    <row r="29" spans="1:12" ht="48" customHeight="1" x14ac:dyDescent="0.25">
      <c r="A29" s="14">
        <v>27</v>
      </c>
      <c r="B29" s="14" t="s">
        <v>281</v>
      </c>
      <c r="C29" s="345" t="s">
        <v>438</v>
      </c>
      <c r="D29" s="14" t="s">
        <v>362</v>
      </c>
      <c r="E29" s="14" t="s">
        <v>363</v>
      </c>
      <c r="F29" s="345" t="s">
        <v>454</v>
      </c>
      <c r="G29" s="345" t="s">
        <v>455</v>
      </c>
      <c r="H29" s="345" t="s">
        <v>456</v>
      </c>
      <c r="I29" s="14" t="s">
        <v>449</v>
      </c>
      <c r="J29" s="346">
        <v>15987</v>
      </c>
      <c r="K29" s="2"/>
      <c r="L29" s="2"/>
    </row>
    <row r="30" spans="1:12" ht="49.5" customHeight="1" x14ac:dyDescent="0.25">
      <c r="A30" s="14">
        <v>28</v>
      </c>
      <c r="B30" s="14" t="s">
        <v>281</v>
      </c>
      <c r="C30" s="345" t="s">
        <v>438</v>
      </c>
      <c r="D30" s="14" t="s">
        <v>362</v>
      </c>
      <c r="E30" s="14" t="s">
        <v>363</v>
      </c>
      <c r="F30" s="345" t="s">
        <v>457</v>
      </c>
      <c r="G30" s="345" t="s">
        <v>458</v>
      </c>
      <c r="H30" s="345" t="s">
        <v>459</v>
      </c>
      <c r="I30" s="14" t="s">
        <v>460</v>
      </c>
      <c r="J30" s="346">
        <v>6440</v>
      </c>
      <c r="K30" s="2"/>
      <c r="L30" s="2"/>
    </row>
    <row r="31" spans="1:12" ht="46.5" customHeight="1" x14ac:dyDescent="0.25">
      <c r="A31" s="14">
        <v>29</v>
      </c>
      <c r="B31" s="14" t="s">
        <v>281</v>
      </c>
      <c r="C31" s="345" t="s">
        <v>438</v>
      </c>
      <c r="D31" s="14" t="s">
        <v>362</v>
      </c>
      <c r="E31" s="14" t="s">
        <v>363</v>
      </c>
      <c r="F31" s="345" t="s">
        <v>461</v>
      </c>
      <c r="G31" s="345" t="s">
        <v>462</v>
      </c>
      <c r="H31" s="345" t="s">
        <v>463</v>
      </c>
      <c r="I31" s="14" t="s">
        <v>460</v>
      </c>
      <c r="J31" s="346">
        <v>5415</v>
      </c>
      <c r="K31" s="2"/>
      <c r="L31" s="2"/>
    </row>
    <row r="32" spans="1:12" ht="39" customHeight="1" x14ac:dyDescent="0.25">
      <c r="A32" s="14">
        <v>30</v>
      </c>
      <c r="B32" s="14" t="s">
        <v>281</v>
      </c>
      <c r="C32" s="345" t="s">
        <v>438</v>
      </c>
      <c r="D32" s="14" t="s">
        <v>362</v>
      </c>
      <c r="E32" s="14" t="s">
        <v>363</v>
      </c>
      <c r="F32" s="345" t="s">
        <v>464</v>
      </c>
      <c r="G32" s="345" t="s">
        <v>465</v>
      </c>
      <c r="H32" s="345" t="s">
        <v>466</v>
      </c>
      <c r="I32" s="14" t="s">
        <v>460</v>
      </c>
      <c r="J32" s="346">
        <v>13195</v>
      </c>
      <c r="K32" s="2"/>
      <c r="L32" s="2"/>
    </row>
    <row r="33" spans="1:12" ht="47.25" customHeight="1" x14ac:dyDescent="0.25">
      <c r="A33" s="14">
        <v>31</v>
      </c>
      <c r="B33" s="14" t="s">
        <v>281</v>
      </c>
      <c r="C33" s="345" t="s">
        <v>438</v>
      </c>
      <c r="D33" s="14" t="s">
        <v>362</v>
      </c>
      <c r="E33" s="14" t="s">
        <v>363</v>
      </c>
      <c r="F33" s="345" t="s">
        <v>467</v>
      </c>
      <c r="G33" s="345" t="s">
        <v>468</v>
      </c>
      <c r="H33" s="345" t="s">
        <v>469</v>
      </c>
      <c r="I33" s="14" t="s">
        <v>470</v>
      </c>
      <c r="J33" s="346">
        <v>3278</v>
      </c>
      <c r="K33" s="2"/>
      <c r="L33" s="2"/>
    </row>
    <row r="34" spans="1:12" ht="48" customHeight="1" x14ac:dyDescent="0.25">
      <c r="A34" s="14">
        <v>32</v>
      </c>
      <c r="B34" s="14" t="s">
        <v>281</v>
      </c>
      <c r="C34" s="345" t="s">
        <v>438</v>
      </c>
      <c r="D34" s="14" t="s">
        <v>362</v>
      </c>
      <c r="E34" s="14" t="s">
        <v>363</v>
      </c>
      <c r="F34" s="345" t="s">
        <v>471</v>
      </c>
      <c r="G34" s="345" t="s">
        <v>472</v>
      </c>
      <c r="H34" s="345" t="s">
        <v>473</v>
      </c>
      <c r="I34" s="14" t="s">
        <v>470</v>
      </c>
      <c r="J34" s="346">
        <v>12606</v>
      </c>
      <c r="K34" s="2"/>
      <c r="L34" s="2"/>
    </row>
    <row r="35" spans="1:12" ht="33" customHeight="1" x14ac:dyDescent="0.25">
      <c r="A35" s="14">
        <v>33</v>
      </c>
      <c r="B35" s="14" t="s">
        <v>281</v>
      </c>
      <c r="C35" s="345" t="s">
        <v>438</v>
      </c>
      <c r="D35" s="14" t="s">
        <v>362</v>
      </c>
      <c r="E35" s="14" t="s">
        <v>363</v>
      </c>
      <c r="F35" s="345" t="s">
        <v>474</v>
      </c>
      <c r="G35" s="345" t="s">
        <v>475</v>
      </c>
      <c r="H35" s="345" t="s">
        <v>476</v>
      </c>
      <c r="I35" s="14" t="s">
        <v>477</v>
      </c>
      <c r="J35" s="346">
        <v>5488</v>
      </c>
      <c r="K35" s="2"/>
      <c r="L35" s="2"/>
    </row>
    <row r="36" spans="1:12" ht="35.25" customHeight="1" x14ac:dyDescent="0.25">
      <c r="A36" s="14">
        <v>34</v>
      </c>
      <c r="B36" s="14" t="s">
        <v>281</v>
      </c>
      <c r="C36" s="345" t="s">
        <v>438</v>
      </c>
      <c r="D36" s="14" t="s">
        <v>362</v>
      </c>
      <c r="E36" s="14" t="s">
        <v>363</v>
      </c>
      <c r="F36" s="345" t="s">
        <v>478</v>
      </c>
      <c r="G36" s="345" t="s">
        <v>479</v>
      </c>
      <c r="H36" s="345" t="s">
        <v>480</v>
      </c>
      <c r="I36" s="14" t="s">
        <v>477</v>
      </c>
      <c r="J36" s="346">
        <v>6428</v>
      </c>
      <c r="K36" s="2"/>
      <c r="L36" s="2"/>
    </row>
    <row r="37" spans="1:12" ht="35.25" customHeight="1" x14ac:dyDescent="0.25">
      <c r="A37" s="14">
        <v>35</v>
      </c>
      <c r="B37" s="14" t="s">
        <v>281</v>
      </c>
      <c r="C37" s="345" t="s">
        <v>438</v>
      </c>
      <c r="D37" s="14" t="s">
        <v>362</v>
      </c>
      <c r="E37" s="14" t="s">
        <v>363</v>
      </c>
      <c r="F37" s="350" t="s">
        <v>481</v>
      </c>
      <c r="G37" s="345" t="s">
        <v>482</v>
      </c>
      <c r="H37" s="345" t="s">
        <v>483</v>
      </c>
      <c r="I37" s="14" t="s">
        <v>484</v>
      </c>
      <c r="J37" s="346">
        <v>14507</v>
      </c>
      <c r="K37" s="2"/>
      <c r="L37" s="2"/>
    </row>
    <row r="38" spans="1:12" ht="48" customHeight="1" x14ac:dyDescent="0.25">
      <c r="A38" s="14">
        <v>36</v>
      </c>
      <c r="B38" s="14" t="s">
        <v>281</v>
      </c>
      <c r="C38" s="345" t="s">
        <v>438</v>
      </c>
      <c r="D38" s="14" t="s">
        <v>362</v>
      </c>
      <c r="E38" s="14" t="s">
        <v>363</v>
      </c>
      <c r="F38" s="350" t="s">
        <v>485</v>
      </c>
      <c r="G38" s="345" t="s">
        <v>486</v>
      </c>
      <c r="H38" s="345" t="s">
        <v>487</v>
      </c>
      <c r="I38" s="14" t="s">
        <v>484</v>
      </c>
      <c r="J38" s="346">
        <v>16645</v>
      </c>
      <c r="K38" s="2"/>
      <c r="L38" s="2"/>
    </row>
    <row r="39" spans="1:12" ht="65.25" customHeight="1" x14ac:dyDescent="0.25">
      <c r="A39" s="14">
        <v>37</v>
      </c>
      <c r="B39" s="14" t="s">
        <v>281</v>
      </c>
      <c r="C39" s="345" t="s">
        <v>438</v>
      </c>
      <c r="D39" s="14" t="s">
        <v>362</v>
      </c>
      <c r="E39" s="14" t="s">
        <v>363</v>
      </c>
      <c r="F39" s="350" t="s">
        <v>488</v>
      </c>
      <c r="G39" s="345" t="s">
        <v>365</v>
      </c>
      <c r="H39" s="345" t="s">
        <v>489</v>
      </c>
      <c r="I39" s="14" t="s">
        <v>484</v>
      </c>
      <c r="J39" s="346">
        <v>8552</v>
      </c>
      <c r="K39" s="2"/>
      <c r="L39" s="2"/>
    </row>
    <row r="40" spans="1:12" ht="32.25" customHeight="1" x14ac:dyDescent="0.25">
      <c r="A40" s="14">
        <v>38</v>
      </c>
      <c r="B40" s="14" t="s">
        <v>281</v>
      </c>
      <c r="C40" s="345" t="s">
        <v>438</v>
      </c>
      <c r="D40" s="14" t="s">
        <v>362</v>
      </c>
      <c r="E40" s="14" t="s">
        <v>363</v>
      </c>
      <c r="F40" s="350" t="s">
        <v>490</v>
      </c>
      <c r="G40" s="345" t="s">
        <v>376</v>
      </c>
      <c r="H40" s="345" t="s">
        <v>491</v>
      </c>
      <c r="I40" s="14" t="s">
        <v>484</v>
      </c>
      <c r="J40" s="346">
        <v>19902</v>
      </c>
      <c r="K40" s="2"/>
      <c r="L40" s="2"/>
    </row>
    <row r="41" spans="1:12" ht="35.25" customHeight="1" x14ac:dyDescent="0.25">
      <c r="A41" s="14">
        <v>39</v>
      </c>
      <c r="B41" s="14" t="s">
        <v>281</v>
      </c>
      <c r="C41" s="345" t="s">
        <v>438</v>
      </c>
      <c r="D41" s="14" t="s">
        <v>362</v>
      </c>
      <c r="E41" s="14" t="s">
        <v>363</v>
      </c>
      <c r="F41" s="350" t="s">
        <v>492</v>
      </c>
      <c r="G41" s="345" t="s">
        <v>493</v>
      </c>
      <c r="H41" s="345" t="s">
        <v>494</v>
      </c>
      <c r="I41" s="14" t="s">
        <v>484</v>
      </c>
      <c r="J41" s="346">
        <v>7890</v>
      </c>
      <c r="K41" s="2"/>
      <c r="L41" s="2"/>
    </row>
    <row r="42" spans="1:12" ht="33" customHeight="1" x14ac:dyDescent="0.25">
      <c r="A42" s="14">
        <v>40</v>
      </c>
      <c r="B42" s="14" t="s">
        <v>283</v>
      </c>
      <c r="C42" s="345" t="s">
        <v>438</v>
      </c>
      <c r="D42" s="14" t="s">
        <v>362</v>
      </c>
      <c r="E42" s="14" t="s">
        <v>363</v>
      </c>
      <c r="F42" s="345" t="s">
        <v>495</v>
      </c>
      <c r="G42" s="345" t="s">
        <v>496</v>
      </c>
      <c r="H42" s="345" t="s">
        <v>497</v>
      </c>
      <c r="I42" s="14" t="s">
        <v>498</v>
      </c>
      <c r="J42" s="346">
        <v>4363</v>
      </c>
      <c r="K42" s="2"/>
      <c r="L42" s="2"/>
    </row>
    <row r="43" spans="1:12" ht="66" customHeight="1" x14ac:dyDescent="0.25">
      <c r="A43" s="14">
        <v>41</v>
      </c>
      <c r="B43" s="14" t="s">
        <v>283</v>
      </c>
      <c r="C43" s="345" t="s">
        <v>438</v>
      </c>
      <c r="D43" s="14" t="s">
        <v>362</v>
      </c>
      <c r="E43" s="14" t="s">
        <v>363</v>
      </c>
      <c r="F43" s="345" t="s">
        <v>499</v>
      </c>
      <c r="G43" s="345" t="s">
        <v>500</v>
      </c>
      <c r="H43" s="345" t="s">
        <v>501</v>
      </c>
      <c r="I43" s="14" t="s">
        <v>460</v>
      </c>
      <c r="J43" s="346">
        <v>6096</v>
      </c>
      <c r="K43" s="2"/>
      <c r="L43" s="2"/>
    </row>
    <row r="44" spans="1:12" ht="48.75" customHeight="1" x14ac:dyDescent="0.25">
      <c r="A44" s="14">
        <v>42</v>
      </c>
      <c r="B44" s="14" t="s">
        <v>283</v>
      </c>
      <c r="C44" s="345" t="s">
        <v>438</v>
      </c>
      <c r="D44" s="14" t="s">
        <v>362</v>
      </c>
      <c r="E44" s="14" t="s">
        <v>363</v>
      </c>
      <c r="F44" s="345" t="s">
        <v>502</v>
      </c>
      <c r="G44" s="345" t="s">
        <v>503</v>
      </c>
      <c r="H44" s="345" t="s">
        <v>504</v>
      </c>
      <c r="I44" s="14" t="s">
        <v>505</v>
      </c>
      <c r="J44" s="346">
        <v>5284</v>
      </c>
      <c r="K44" s="2"/>
      <c r="L44" s="2"/>
    </row>
    <row r="45" spans="1:12" ht="30" customHeight="1" x14ac:dyDescent="0.25">
      <c r="A45" s="14">
        <v>43</v>
      </c>
      <c r="B45" s="14" t="s">
        <v>283</v>
      </c>
      <c r="C45" s="345" t="s">
        <v>438</v>
      </c>
      <c r="D45" s="14" t="s">
        <v>362</v>
      </c>
      <c r="E45" s="14" t="s">
        <v>363</v>
      </c>
      <c r="F45" s="345" t="s">
        <v>506</v>
      </c>
      <c r="G45" s="345" t="s">
        <v>507</v>
      </c>
      <c r="H45" s="345" t="s">
        <v>508</v>
      </c>
      <c r="I45" s="14" t="s">
        <v>477</v>
      </c>
      <c r="J45" s="346">
        <v>7608</v>
      </c>
      <c r="K45" s="2"/>
      <c r="L45" s="2"/>
    </row>
    <row r="46" spans="1:12" ht="48" customHeight="1" x14ac:dyDescent="0.25">
      <c r="A46" s="14">
        <v>44</v>
      </c>
      <c r="B46" s="14" t="s">
        <v>283</v>
      </c>
      <c r="C46" s="345" t="s">
        <v>438</v>
      </c>
      <c r="D46" s="14" t="s">
        <v>362</v>
      </c>
      <c r="E46" s="14" t="s">
        <v>363</v>
      </c>
      <c r="F46" s="351" t="s">
        <v>509</v>
      </c>
      <c r="G46" s="345" t="s">
        <v>510</v>
      </c>
      <c r="H46" s="345" t="s">
        <v>511</v>
      </c>
      <c r="I46" s="16" t="s">
        <v>512</v>
      </c>
      <c r="J46" s="346">
        <v>7157</v>
      </c>
      <c r="K46" s="2"/>
      <c r="L46" s="2"/>
    </row>
    <row r="47" spans="1:12" ht="51" customHeight="1" x14ac:dyDescent="0.25">
      <c r="A47" s="14">
        <v>45</v>
      </c>
      <c r="B47" s="14" t="s">
        <v>285</v>
      </c>
      <c r="C47" s="345" t="s">
        <v>438</v>
      </c>
      <c r="D47" s="14" t="s">
        <v>362</v>
      </c>
      <c r="E47" s="14" t="s">
        <v>363</v>
      </c>
      <c r="F47" s="345" t="s">
        <v>513</v>
      </c>
      <c r="G47" s="345" t="s">
        <v>514</v>
      </c>
      <c r="H47" s="345" t="s">
        <v>515</v>
      </c>
      <c r="I47" s="14" t="s">
        <v>498</v>
      </c>
      <c r="J47" s="346">
        <v>16183</v>
      </c>
      <c r="K47" s="2"/>
      <c r="L47" s="2"/>
    </row>
    <row r="48" spans="1:12" ht="30" customHeight="1" x14ac:dyDescent="0.25">
      <c r="A48" s="14">
        <v>46</v>
      </c>
      <c r="B48" s="352" t="s">
        <v>287</v>
      </c>
      <c r="C48" s="345" t="s">
        <v>438</v>
      </c>
      <c r="D48" s="353" t="s">
        <v>362</v>
      </c>
      <c r="E48" s="353" t="s">
        <v>363</v>
      </c>
      <c r="F48" s="345" t="s">
        <v>516</v>
      </c>
      <c r="G48" s="345" t="s">
        <v>517</v>
      </c>
      <c r="H48" s="345" t="s">
        <v>518</v>
      </c>
      <c r="I48" s="352" t="s">
        <v>519</v>
      </c>
      <c r="J48" s="346">
        <v>2603</v>
      </c>
      <c r="K48" s="2"/>
      <c r="L48" s="2"/>
    </row>
    <row r="49" spans="1:12" ht="33.75" customHeight="1" x14ac:dyDescent="0.25">
      <c r="A49" s="14">
        <v>47</v>
      </c>
      <c r="B49" s="352" t="s">
        <v>287</v>
      </c>
      <c r="C49" s="345" t="s">
        <v>438</v>
      </c>
      <c r="D49" s="353" t="s">
        <v>362</v>
      </c>
      <c r="E49" s="353" t="s">
        <v>363</v>
      </c>
      <c r="F49" s="345" t="s">
        <v>520</v>
      </c>
      <c r="G49" s="345" t="s">
        <v>521</v>
      </c>
      <c r="H49" s="345" t="s">
        <v>522</v>
      </c>
      <c r="I49" s="352" t="s">
        <v>519</v>
      </c>
      <c r="J49" s="346">
        <v>7579</v>
      </c>
      <c r="K49" s="2"/>
      <c r="L49" s="2"/>
    </row>
    <row r="50" spans="1:12" ht="24.75" customHeight="1" x14ac:dyDescent="0.25">
      <c r="A50" s="14">
        <v>48</v>
      </c>
      <c r="B50" s="352" t="s">
        <v>287</v>
      </c>
      <c r="C50" s="345" t="s">
        <v>438</v>
      </c>
      <c r="D50" s="353" t="s">
        <v>362</v>
      </c>
      <c r="E50" s="353" t="s">
        <v>363</v>
      </c>
      <c r="F50" s="345" t="s">
        <v>523</v>
      </c>
      <c r="G50" s="345" t="s">
        <v>524</v>
      </c>
      <c r="H50" s="345" t="s">
        <v>525</v>
      </c>
      <c r="I50" s="352" t="s">
        <v>526</v>
      </c>
      <c r="J50" s="346">
        <v>8849</v>
      </c>
      <c r="K50" s="2"/>
      <c r="L50" s="2"/>
    </row>
    <row r="51" spans="1:12" ht="46.5" customHeight="1" x14ac:dyDescent="0.25">
      <c r="A51" s="14">
        <v>49</v>
      </c>
      <c r="B51" s="352" t="s">
        <v>287</v>
      </c>
      <c r="C51" s="345" t="s">
        <v>438</v>
      </c>
      <c r="D51" s="353" t="s">
        <v>362</v>
      </c>
      <c r="E51" s="353" t="s">
        <v>363</v>
      </c>
      <c r="F51" s="345" t="s">
        <v>527</v>
      </c>
      <c r="G51" s="345" t="s">
        <v>528</v>
      </c>
      <c r="H51" s="345" t="s">
        <v>529</v>
      </c>
      <c r="I51" s="352" t="s">
        <v>526</v>
      </c>
      <c r="J51" s="346">
        <v>1058</v>
      </c>
      <c r="K51" s="2"/>
      <c r="L51" s="2"/>
    </row>
    <row r="52" spans="1:12" ht="33" customHeight="1" x14ac:dyDescent="0.25">
      <c r="A52" s="14">
        <v>50</v>
      </c>
      <c r="B52" s="352" t="s">
        <v>287</v>
      </c>
      <c r="C52" s="345" t="s">
        <v>438</v>
      </c>
      <c r="D52" s="353" t="s">
        <v>362</v>
      </c>
      <c r="E52" s="353" t="s">
        <v>363</v>
      </c>
      <c r="F52" s="345" t="s">
        <v>530</v>
      </c>
      <c r="G52" s="345" t="s">
        <v>531</v>
      </c>
      <c r="H52" s="345" t="s">
        <v>532</v>
      </c>
      <c r="I52" s="352" t="s">
        <v>533</v>
      </c>
      <c r="J52" s="346">
        <v>8439</v>
      </c>
      <c r="K52" s="2"/>
      <c r="L52" s="2"/>
    </row>
    <row r="53" spans="1:12" ht="36.75" customHeight="1" x14ac:dyDescent="0.25">
      <c r="A53" s="14">
        <v>51</v>
      </c>
      <c r="B53" s="352" t="s">
        <v>287</v>
      </c>
      <c r="C53" s="345" t="s">
        <v>438</v>
      </c>
      <c r="D53" s="353" t="s">
        <v>362</v>
      </c>
      <c r="E53" s="353" t="s">
        <v>363</v>
      </c>
      <c r="F53" s="345" t="s">
        <v>534</v>
      </c>
      <c r="G53" s="345" t="s">
        <v>535</v>
      </c>
      <c r="H53" s="345" t="s">
        <v>536</v>
      </c>
      <c r="I53" s="352" t="s">
        <v>533</v>
      </c>
      <c r="J53" s="346">
        <v>5282</v>
      </c>
      <c r="K53" s="2"/>
      <c r="L53" s="2"/>
    </row>
    <row r="54" spans="1:12" ht="50.25" customHeight="1" x14ac:dyDescent="0.25">
      <c r="A54" s="14">
        <v>52</v>
      </c>
      <c r="B54" s="352" t="s">
        <v>287</v>
      </c>
      <c r="C54" s="345" t="s">
        <v>438</v>
      </c>
      <c r="D54" s="353" t="s">
        <v>362</v>
      </c>
      <c r="E54" s="353" t="s">
        <v>363</v>
      </c>
      <c r="F54" s="345" t="s">
        <v>537</v>
      </c>
      <c r="G54" s="345" t="s">
        <v>430</v>
      </c>
      <c r="H54" s="345" t="s">
        <v>538</v>
      </c>
      <c r="I54" s="352" t="s">
        <v>533</v>
      </c>
      <c r="J54" s="346">
        <v>8565</v>
      </c>
      <c r="K54" s="2"/>
      <c r="L54" s="2"/>
    </row>
    <row r="55" spans="1:12" ht="46.5" customHeight="1" x14ac:dyDescent="0.25">
      <c r="A55" s="14">
        <v>53</v>
      </c>
      <c r="B55" s="352" t="s">
        <v>287</v>
      </c>
      <c r="C55" s="345" t="s">
        <v>438</v>
      </c>
      <c r="D55" s="353" t="s">
        <v>362</v>
      </c>
      <c r="E55" s="352" t="s">
        <v>363</v>
      </c>
      <c r="F55" s="345" t="s">
        <v>539</v>
      </c>
      <c r="G55" s="345" t="s">
        <v>388</v>
      </c>
      <c r="H55" s="345" t="s">
        <v>540</v>
      </c>
      <c r="I55" s="352" t="s">
        <v>470</v>
      </c>
      <c r="J55" s="346">
        <v>5526</v>
      </c>
      <c r="K55" s="2"/>
      <c r="L55" s="2"/>
    </row>
    <row r="56" spans="1:12" ht="47.25" customHeight="1" x14ac:dyDescent="0.25">
      <c r="A56" s="14">
        <v>54</v>
      </c>
      <c r="B56" s="352" t="s">
        <v>287</v>
      </c>
      <c r="C56" s="345" t="s">
        <v>438</v>
      </c>
      <c r="D56" s="353" t="s">
        <v>362</v>
      </c>
      <c r="E56" s="352" t="s">
        <v>363</v>
      </c>
      <c r="F56" s="345" t="s">
        <v>541</v>
      </c>
      <c r="G56" s="345" t="s">
        <v>420</v>
      </c>
      <c r="H56" s="345" t="s">
        <v>542</v>
      </c>
      <c r="I56" s="352" t="s">
        <v>470</v>
      </c>
      <c r="J56" s="346">
        <v>1209</v>
      </c>
      <c r="K56" s="2"/>
      <c r="L56" s="2"/>
    </row>
    <row r="57" spans="1:12" ht="44.25" customHeight="1" x14ac:dyDescent="0.25">
      <c r="A57" s="14">
        <v>55</v>
      </c>
      <c r="B57" s="352" t="s">
        <v>287</v>
      </c>
      <c r="C57" s="345" t="s">
        <v>438</v>
      </c>
      <c r="D57" s="353" t="s">
        <v>362</v>
      </c>
      <c r="E57" s="352" t="s">
        <v>363</v>
      </c>
      <c r="F57" s="345" t="s">
        <v>543</v>
      </c>
      <c r="G57" s="345" t="s">
        <v>544</v>
      </c>
      <c r="H57" s="345" t="s">
        <v>545</v>
      </c>
      <c r="I57" s="352" t="s">
        <v>470</v>
      </c>
      <c r="J57" s="346">
        <v>5412</v>
      </c>
      <c r="K57" s="2"/>
      <c r="L57" s="2"/>
    </row>
    <row r="58" spans="1:12" ht="46.5" customHeight="1" x14ac:dyDescent="0.25">
      <c r="A58" s="14">
        <v>56</v>
      </c>
      <c r="B58" s="352" t="s">
        <v>287</v>
      </c>
      <c r="C58" s="345" t="s">
        <v>438</v>
      </c>
      <c r="D58" s="353" t="s">
        <v>362</v>
      </c>
      <c r="E58" s="352" t="s">
        <v>363</v>
      </c>
      <c r="F58" s="345" t="s">
        <v>546</v>
      </c>
      <c r="G58" s="345" t="s">
        <v>547</v>
      </c>
      <c r="H58" s="345" t="s">
        <v>548</v>
      </c>
      <c r="I58" s="352" t="s">
        <v>470</v>
      </c>
      <c r="J58" s="346">
        <v>6908</v>
      </c>
      <c r="K58" s="2"/>
      <c r="L58" s="2"/>
    </row>
    <row r="59" spans="1:12" ht="27.75" customHeight="1" x14ac:dyDescent="0.25">
      <c r="A59" s="14">
        <v>57</v>
      </c>
      <c r="B59" s="352" t="s">
        <v>287</v>
      </c>
      <c r="C59" s="345" t="s">
        <v>438</v>
      </c>
      <c r="D59" s="353" t="s">
        <v>362</v>
      </c>
      <c r="E59" s="352" t="s">
        <v>363</v>
      </c>
      <c r="F59" s="345" t="s">
        <v>549</v>
      </c>
      <c r="G59" s="345" t="s">
        <v>550</v>
      </c>
      <c r="H59" s="345" t="s">
        <v>551</v>
      </c>
      <c r="I59" s="352" t="s">
        <v>477</v>
      </c>
      <c r="J59" s="346">
        <v>4489</v>
      </c>
      <c r="K59" s="2"/>
      <c r="L59" s="2"/>
    </row>
    <row r="60" spans="1:12" ht="36" customHeight="1" x14ac:dyDescent="0.25">
      <c r="A60" s="14">
        <v>58</v>
      </c>
      <c r="B60" s="352" t="s">
        <v>287</v>
      </c>
      <c r="C60" s="345" t="s">
        <v>438</v>
      </c>
      <c r="D60" s="353" t="s">
        <v>362</v>
      </c>
      <c r="E60" s="352" t="s">
        <v>363</v>
      </c>
      <c r="F60" s="345" t="s">
        <v>552</v>
      </c>
      <c r="G60" s="345" t="s">
        <v>517</v>
      </c>
      <c r="H60" s="345" t="s">
        <v>553</v>
      </c>
      <c r="I60" s="352" t="s">
        <v>470</v>
      </c>
      <c r="J60" s="346">
        <v>3500</v>
      </c>
      <c r="K60" s="2"/>
      <c r="L60" s="2"/>
    </row>
    <row r="61" spans="1:12" ht="31.5" customHeight="1" x14ac:dyDescent="0.25">
      <c r="A61" s="14">
        <v>59</v>
      </c>
      <c r="B61" s="352" t="s">
        <v>287</v>
      </c>
      <c r="C61" s="345" t="s">
        <v>438</v>
      </c>
      <c r="D61" s="353" t="s">
        <v>362</v>
      </c>
      <c r="E61" s="352" t="s">
        <v>363</v>
      </c>
      <c r="F61" s="345" t="s">
        <v>554</v>
      </c>
      <c r="G61" s="345" t="s">
        <v>555</v>
      </c>
      <c r="H61" s="345" t="s">
        <v>556</v>
      </c>
      <c r="I61" s="352" t="s">
        <v>477</v>
      </c>
      <c r="J61" s="346">
        <v>3537</v>
      </c>
      <c r="K61" s="2"/>
      <c r="L61" s="2"/>
    </row>
    <row r="62" spans="1:12" ht="48" customHeight="1" x14ac:dyDescent="0.25">
      <c r="A62" s="14">
        <v>60</v>
      </c>
      <c r="B62" s="352" t="s">
        <v>287</v>
      </c>
      <c r="C62" s="345" t="s">
        <v>438</v>
      </c>
      <c r="D62" s="353" t="s">
        <v>362</v>
      </c>
      <c r="E62" s="352" t="s">
        <v>363</v>
      </c>
      <c r="F62" s="350" t="s">
        <v>557</v>
      </c>
      <c r="G62" s="345" t="s">
        <v>558</v>
      </c>
      <c r="H62" s="345" t="s">
        <v>559</v>
      </c>
      <c r="I62" s="14" t="s">
        <v>560</v>
      </c>
      <c r="J62" s="346">
        <v>4117</v>
      </c>
      <c r="K62" s="2"/>
      <c r="L62" s="2"/>
    </row>
    <row r="63" spans="1:12" ht="36" customHeight="1" x14ac:dyDescent="0.25">
      <c r="A63" s="14">
        <v>61</v>
      </c>
      <c r="B63" s="352" t="s">
        <v>287</v>
      </c>
      <c r="C63" s="345" t="s">
        <v>438</v>
      </c>
      <c r="D63" s="353" t="s">
        <v>362</v>
      </c>
      <c r="E63" s="352" t="s">
        <v>363</v>
      </c>
      <c r="F63" s="350" t="s">
        <v>561</v>
      </c>
      <c r="G63" s="345" t="s">
        <v>562</v>
      </c>
      <c r="H63" s="345" t="s">
        <v>563</v>
      </c>
      <c r="I63" s="14" t="s">
        <v>564</v>
      </c>
      <c r="J63" s="346">
        <v>3328</v>
      </c>
      <c r="K63" s="2"/>
      <c r="L63" s="2"/>
    </row>
    <row r="64" spans="1:12" ht="33.75" customHeight="1" x14ac:dyDescent="0.25">
      <c r="A64" s="14">
        <v>62</v>
      </c>
      <c r="B64" s="352" t="s">
        <v>289</v>
      </c>
      <c r="C64" s="345" t="s">
        <v>438</v>
      </c>
      <c r="D64" s="353" t="s">
        <v>362</v>
      </c>
      <c r="E64" s="353" t="s">
        <v>363</v>
      </c>
      <c r="F64" s="345" t="s">
        <v>565</v>
      </c>
      <c r="G64" s="345" t="s">
        <v>566</v>
      </c>
      <c r="H64" s="345" t="s">
        <v>567</v>
      </c>
      <c r="I64" s="352" t="s">
        <v>568</v>
      </c>
      <c r="J64" s="346">
        <v>5057</v>
      </c>
      <c r="K64" s="2"/>
      <c r="L64" s="2"/>
    </row>
    <row r="65" spans="1:12" ht="32.25" customHeight="1" x14ac:dyDescent="0.25">
      <c r="A65" s="14">
        <v>63</v>
      </c>
      <c r="B65" s="352" t="s">
        <v>289</v>
      </c>
      <c r="C65" s="345" t="s">
        <v>438</v>
      </c>
      <c r="D65" s="353" t="s">
        <v>362</v>
      </c>
      <c r="E65" s="353" t="s">
        <v>363</v>
      </c>
      <c r="F65" s="345" t="s">
        <v>569</v>
      </c>
      <c r="G65" s="345" t="s">
        <v>570</v>
      </c>
      <c r="H65" s="345" t="s">
        <v>571</v>
      </c>
      <c r="I65" s="352" t="s">
        <v>460</v>
      </c>
      <c r="J65" s="346">
        <v>5039</v>
      </c>
      <c r="K65" s="2"/>
      <c r="L65" s="2"/>
    </row>
    <row r="66" spans="1:12" ht="45" customHeight="1" x14ac:dyDescent="0.25">
      <c r="A66" s="14">
        <v>64</v>
      </c>
      <c r="B66" s="352" t="s">
        <v>289</v>
      </c>
      <c r="C66" s="345" t="s">
        <v>438</v>
      </c>
      <c r="D66" s="353" t="s">
        <v>362</v>
      </c>
      <c r="E66" s="352" t="s">
        <v>363</v>
      </c>
      <c r="F66" s="345" t="s">
        <v>572</v>
      </c>
      <c r="G66" s="345" t="s">
        <v>573</v>
      </c>
      <c r="H66" s="345" t="s">
        <v>574</v>
      </c>
      <c r="I66" s="352" t="s">
        <v>477</v>
      </c>
      <c r="J66" s="346">
        <v>9591</v>
      </c>
      <c r="K66" s="2"/>
      <c r="L66" s="2"/>
    </row>
    <row r="67" spans="1:12" ht="33" customHeight="1" x14ac:dyDescent="0.25">
      <c r="A67" s="14">
        <v>65</v>
      </c>
      <c r="B67" s="352" t="s">
        <v>289</v>
      </c>
      <c r="C67" s="345" t="s">
        <v>438</v>
      </c>
      <c r="D67" s="353" t="s">
        <v>362</v>
      </c>
      <c r="E67" s="352" t="s">
        <v>363</v>
      </c>
      <c r="F67" s="345" t="s">
        <v>575</v>
      </c>
      <c r="G67" s="345" t="s">
        <v>576</v>
      </c>
      <c r="H67" s="345" t="s">
        <v>577</v>
      </c>
      <c r="I67" s="352" t="s">
        <v>477</v>
      </c>
      <c r="J67" s="346">
        <v>6957</v>
      </c>
      <c r="K67" s="2"/>
      <c r="L67" s="2"/>
    </row>
    <row r="68" spans="1:12" ht="27.75" customHeight="1" x14ac:dyDescent="0.25">
      <c r="A68" s="14">
        <v>66</v>
      </c>
      <c r="B68" s="352" t="s">
        <v>289</v>
      </c>
      <c r="C68" s="345" t="s">
        <v>438</v>
      </c>
      <c r="D68" s="353" t="s">
        <v>362</v>
      </c>
      <c r="E68" s="352" t="s">
        <v>363</v>
      </c>
      <c r="F68" s="345" t="s">
        <v>578</v>
      </c>
      <c r="G68" s="345" t="s">
        <v>579</v>
      </c>
      <c r="H68" s="345" t="s">
        <v>580</v>
      </c>
      <c r="I68" s="352" t="s">
        <v>477</v>
      </c>
      <c r="J68" s="346">
        <v>8075</v>
      </c>
      <c r="K68" s="2"/>
      <c r="L68" s="2"/>
    </row>
    <row r="69" spans="1:12" ht="33.75" customHeight="1" x14ac:dyDescent="0.25">
      <c r="A69" s="14">
        <v>67</v>
      </c>
      <c r="B69" s="352" t="s">
        <v>289</v>
      </c>
      <c r="C69" s="345" t="s">
        <v>438</v>
      </c>
      <c r="D69" s="353" t="s">
        <v>362</v>
      </c>
      <c r="E69" s="352" t="s">
        <v>363</v>
      </c>
      <c r="F69" s="351" t="s">
        <v>581</v>
      </c>
      <c r="G69" s="345" t="s">
        <v>582</v>
      </c>
      <c r="H69" s="345" t="s">
        <v>583</v>
      </c>
      <c r="I69" s="16" t="s">
        <v>584</v>
      </c>
      <c r="J69" s="346">
        <v>4483</v>
      </c>
      <c r="K69" s="2"/>
      <c r="L69" s="2"/>
    </row>
    <row r="70" spans="1:12" ht="34.5" customHeight="1" x14ac:dyDescent="0.25">
      <c r="A70" s="14">
        <v>68</v>
      </c>
      <c r="B70" s="352" t="s">
        <v>289</v>
      </c>
      <c r="C70" s="345" t="s">
        <v>438</v>
      </c>
      <c r="D70" s="353" t="s">
        <v>362</v>
      </c>
      <c r="E70" s="352" t="s">
        <v>363</v>
      </c>
      <c r="F70" s="351" t="s">
        <v>585</v>
      </c>
      <c r="G70" s="345" t="s">
        <v>586</v>
      </c>
      <c r="H70" s="345" t="s">
        <v>587</v>
      </c>
      <c r="I70" s="16" t="s">
        <v>512</v>
      </c>
      <c r="J70" s="346">
        <v>14381</v>
      </c>
      <c r="K70" s="2"/>
      <c r="L70" s="2"/>
    </row>
    <row r="71" spans="1:12" ht="32.25" customHeight="1" x14ac:dyDescent="0.25">
      <c r="A71" s="14">
        <v>69</v>
      </c>
      <c r="B71" s="354" t="s">
        <v>281</v>
      </c>
      <c r="C71" s="355" t="s">
        <v>588</v>
      </c>
      <c r="D71" s="356" t="s">
        <v>362</v>
      </c>
      <c r="E71" s="356" t="s">
        <v>363</v>
      </c>
      <c r="F71" s="355" t="s">
        <v>589</v>
      </c>
      <c r="G71" s="355" t="s">
        <v>590</v>
      </c>
      <c r="H71" s="355" t="s">
        <v>591</v>
      </c>
      <c r="I71" s="354" t="s">
        <v>592</v>
      </c>
      <c r="J71" s="357">
        <v>7796</v>
      </c>
      <c r="K71" s="2"/>
      <c r="L71" s="2"/>
    </row>
    <row r="72" spans="1:12" ht="63.75" customHeight="1" x14ac:dyDescent="0.25">
      <c r="A72" s="14">
        <v>70</v>
      </c>
      <c r="B72" s="352" t="s">
        <v>281</v>
      </c>
      <c r="C72" s="345" t="s">
        <v>588</v>
      </c>
      <c r="D72" s="353" t="s">
        <v>362</v>
      </c>
      <c r="E72" s="353" t="s">
        <v>363</v>
      </c>
      <c r="F72" s="345" t="s">
        <v>593</v>
      </c>
      <c r="G72" s="345" t="s">
        <v>594</v>
      </c>
      <c r="H72" s="345" t="s">
        <v>595</v>
      </c>
      <c r="I72" s="352" t="s">
        <v>596</v>
      </c>
      <c r="J72" s="346">
        <v>3117</v>
      </c>
      <c r="K72" s="2"/>
      <c r="L72" s="2"/>
    </row>
    <row r="73" spans="1:12" ht="48.75" customHeight="1" x14ac:dyDescent="0.25">
      <c r="A73" s="14">
        <v>71</v>
      </c>
      <c r="B73" s="352" t="s">
        <v>281</v>
      </c>
      <c r="C73" s="345" t="s">
        <v>588</v>
      </c>
      <c r="D73" s="353" t="s">
        <v>362</v>
      </c>
      <c r="E73" s="353" t="s">
        <v>363</v>
      </c>
      <c r="F73" s="345" t="s">
        <v>597</v>
      </c>
      <c r="G73" s="345" t="s">
        <v>598</v>
      </c>
      <c r="H73" s="345" t="s">
        <v>599</v>
      </c>
      <c r="I73" s="352" t="s">
        <v>460</v>
      </c>
      <c r="J73" s="346">
        <v>11939</v>
      </c>
      <c r="K73" s="2"/>
      <c r="L73" s="2"/>
    </row>
    <row r="74" spans="1:12" ht="33.75" customHeight="1" x14ac:dyDescent="0.25">
      <c r="A74" s="14">
        <v>72</v>
      </c>
      <c r="B74" s="352" t="s">
        <v>281</v>
      </c>
      <c r="C74" s="345" t="s">
        <v>588</v>
      </c>
      <c r="D74" s="353" t="s">
        <v>362</v>
      </c>
      <c r="E74" s="353" t="s">
        <v>363</v>
      </c>
      <c r="F74" s="345" t="s">
        <v>600</v>
      </c>
      <c r="G74" s="345" t="s">
        <v>601</v>
      </c>
      <c r="H74" s="345" t="s">
        <v>602</v>
      </c>
      <c r="I74" s="352" t="s">
        <v>460</v>
      </c>
      <c r="J74" s="346">
        <v>7775</v>
      </c>
      <c r="K74" s="2"/>
      <c r="L74" s="2"/>
    </row>
    <row r="75" spans="1:12" ht="24" customHeight="1" x14ac:dyDescent="0.25">
      <c r="A75" s="14">
        <v>73</v>
      </c>
      <c r="B75" s="352" t="s">
        <v>281</v>
      </c>
      <c r="C75" s="345" t="s">
        <v>588</v>
      </c>
      <c r="D75" s="353" t="s">
        <v>362</v>
      </c>
      <c r="E75" s="353" t="s">
        <v>363</v>
      </c>
      <c r="F75" s="345" t="s">
        <v>603</v>
      </c>
      <c r="G75" s="345" t="s">
        <v>604</v>
      </c>
      <c r="H75" s="345" t="s">
        <v>605</v>
      </c>
      <c r="I75" s="352" t="s">
        <v>606</v>
      </c>
      <c r="J75" s="346">
        <v>16972</v>
      </c>
      <c r="K75" s="2"/>
      <c r="L75" s="2"/>
    </row>
    <row r="76" spans="1:12" ht="47.25" customHeight="1" x14ac:dyDescent="0.25">
      <c r="A76" s="14">
        <v>74</v>
      </c>
      <c r="B76" s="352" t="s">
        <v>281</v>
      </c>
      <c r="C76" s="345" t="s">
        <v>588</v>
      </c>
      <c r="D76" s="353" t="s">
        <v>362</v>
      </c>
      <c r="E76" s="353" t="s">
        <v>363</v>
      </c>
      <c r="F76" s="345" t="s">
        <v>607</v>
      </c>
      <c r="G76" s="345" t="s">
        <v>608</v>
      </c>
      <c r="H76" s="345" t="s">
        <v>609</v>
      </c>
      <c r="I76" s="352" t="s">
        <v>477</v>
      </c>
      <c r="J76" s="346">
        <v>12022</v>
      </c>
      <c r="K76" s="2"/>
      <c r="L76" s="2"/>
    </row>
    <row r="77" spans="1:12" ht="48.75" customHeight="1" x14ac:dyDescent="0.25">
      <c r="A77" s="14">
        <v>75</v>
      </c>
      <c r="B77" s="352" t="s">
        <v>281</v>
      </c>
      <c r="C77" s="345" t="s">
        <v>588</v>
      </c>
      <c r="D77" s="353" t="s">
        <v>362</v>
      </c>
      <c r="E77" s="353" t="s">
        <v>363</v>
      </c>
      <c r="F77" s="345" t="s">
        <v>610</v>
      </c>
      <c r="G77" s="345" t="s">
        <v>611</v>
      </c>
      <c r="H77" s="345" t="s">
        <v>612</v>
      </c>
      <c r="I77" s="352" t="s">
        <v>477</v>
      </c>
      <c r="J77" s="346">
        <v>6156</v>
      </c>
      <c r="K77" s="2"/>
      <c r="L77" s="2"/>
    </row>
    <row r="78" spans="1:12" ht="47.25" x14ac:dyDescent="0.25">
      <c r="A78" s="14">
        <v>76</v>
      </c>
      <c r="B78" s="352" t="s">
        <v>281</v>
      </c>
      <c r="C78" s="345" t="s">
        <v>588</v>
      </c>
      <c r="D78" s="353" t="s">
        <v>362</v>
      </c>
      <c r="E78" s="353" t="s">
        <v>363</v>
      </c>
      <c r="F78" s="345" t="s">
        <v>613</v>
      </c>
      <c r="G78" s="345" t="s">
        <v>614</v>
      </c>
      <c r="H78" s="345" t="s">
        <v>615</v>
      </c>
      <c r="I78" s="352" t="s">
        <v>477</v>
      </c>
      <c r="J78" s="346">
        <v>10123</v>
      </c>
      <c r="K78" s="2"/>
      <c r="L78" s="2"/>
    </row>
    <row r="79" spans="1:12" ht="28.5" customHeight="1" x14ac:dyDescent="0.25">
      <c r="A79" s="14">
        <v>77</v>
      </c>
      <c r="B79" s="352" t="s">
        <v>281</v>
      </c>
      <c r="C79" s="345" t="s">
        <v>588</v>
      </c>
      <c r="D79" s="353" t="s">
        <v>362</v>
      </c>
      <c r="E79" s="353" t="s">
        <v>363</v>
      </c>
      <c r="F79" s="345" t="s">
        <v>616</v>
      </c>
      <c r="G79" s="345" t="s">
        <v>617</v>
      </c>
      <c r="H79" s="345" t="s">
        <v>618</v>
      </c>
      <c r="I79" s="352" t="s">
        <v>477</v>
      </c>
      <c r="J79" s="346">
        <v>13746</v>
      </c>
      <c r="K79" s="2"/>
      <c r="L79" s="2"/>
    </row>
    <row r="80" spans="1:12" ht="30.75" customHeight="1" x14ac:dyDescent="0.25">
      <c r="A80" s="14">
        <v>78</v>
      </c>
      <c r="B80" s="352" t="s">
        <v>281</v>
      </c>
      <c r="C80" s="345" t="s">
        <v>588</v>
      </c>
      <c r="D80" s="353" t="s">
        <v>362</v>
      </c>
      <c r="E80" s="353" t="s">
        <v>363</v>
      </c>
      <c r="F80" s="347" t="s">
        <v>619</v>
      </c>
      <c r="G80" s="345" t="s">
        <v>620</v>
      </c>
      <c r="H80" s="345" t="s">
        <v>621</v>
      </c>
      <c r="I80" s="14" t="s">
        <v>622</v>
      </c>
      <c r="J80" s="346">
        <v>5420</v>
      </c>
      <c r="K80" s="2"/>
      <c r="L80" s="2"/>
    </row>
    <row r="81" spans="1:12" ht="30.75" customHeight="1" x14ac:dyDescent="0.25">
      <c r="A81" s="14">
        <v>79</v>
      </c>
      <c r="B81" s="352" t="s">
        <v>281</v>
      </c>
      <c r="C81" s="345" t="s">
        <v>588</v>
      </c>
      <c r="D81" s="353" t="s">
        <v>362</v>
      </c>
      <c r="E81" s="353" t="s">
        <v>363</v>
      </c>
      <c r="F81" s="347" t="s">
        <v>623</v>
      </c>
      <c r="G81" s="345" t="s">
        <v>624</v>
      </c>
      <c r="H81" s="345" t="s">
        <v>625</v>
      </c>
      <c r="I81" s="14" t="s">
        <v>512</v>
      </c>
      <c r="J81" s="346">
        <v>5106</v>
      </c>
      <c r="K81" s="2"/>
      <c r="L81" s="2"/>
    </row>
    <row r="82" spans="1:12" ht="33" customHeight="1" x14ac:dyDescent="0.25">
      <c r="A82" s="14">
        <v>80</v>
      </c>
      <c r="B82" s="352" t="s">
        <v>281</v>
      </c>
      <c r="C82" s="345" t="s">
        <v>588</v>
      </c>
      <c r="D82" s="353" t="s">
        <v>362</v>
      </c>
      <c r="E82" s="353" t="s">
        <v>363</v>
      </c>
      <c r="F82" s="347" t="s">
        <v>626</v>
      </c>
      <c r="G82" s="345" t="s">
        <v>627</v>
      </c>
      <c r="H82" s="345" t="s">
        <v>628</v>
      </c>
      <c r="I82" s="14" t="s">
        <v>622</v>
      </c>
      <c r="J82" s="346">
        <v>17969</v>
      </c>
      <c r="K82" s="2"/>
      <c r="L82" s="2"/>
    </row>
    <row r="83" spans="1:12" ht="35.25" customHeight="1" x14ac:dyDescent="0.25">
      <c r="A83" s="14">
        <v>81</v>
      </c>
      <c r="B83" s="352" t="s">
        <v>281</v>
      </c>
      <c r="C83" s="345" t="s">
        <v>588</v>
      </c>
      <c r="D83" s="353" t="s">
        <v>362</v>
      </c>
      <c r="E83" s="353" t="s">
        <v>363</v>
      </c>
      <c r="F83" s="347" t="s">
        <v>629</v>
      </c>
      <c r="G83" s="345" t="s">
        <v>590</v>
      </c>
      <c r="H83" s="345" t="s">
        <v>630</v>
      </c>
      <c r="I83" s="14" t="s">
        <v>622</v>
      </c>
      <c r="J83" s="346">
        <v>4055</v>
      </c>
      <c r="K83" s="2"/>
      <c r="L83" s="2"/>
    </row>
    <row r="84" spans="1:12" ht="23.25" customHeight="1" x14ac:dyDescent="0.25">
      <c r="A84" s="14">
        <v>82</v>
      </c>
      <c r="B84" s="352" t="s">
        <v>283</v>
      </c>
      <c r="C84" s="345" t="s">
        <v>588</v>
      </c>
      <c r="D84" s="353" t="s">
        <v>362</v>
      </c>
      <c r="E84" s="353" t="s">
        <v>363</v>
      </c>
      <c r="F84" s="347" t="s">
        <v>631</v>
      </c>
      <c r="G84" s="345" t="s">
        <v>632</v>
      </c>
      <c r="H84" s="345" t="s">
        <v>633</v>
      </c>
      <c r="I84" s="14" t="s">
        <v>606</v>
      </c>
      <c r="J84" s="346">
        <v>4300</v>
      </c>
      <c r="K84" s="2"/>
      <c r="L84" s="2"/>
    </row>
    <row r="85" spans="1:12" ht="48.75" customHeight="1" x14ac:dyDescent="0.25">
      <c r="A85" s="14">
        <v>83</v>
      </c>
      <c r="B85" s="352" t="s">
        <v>285</v>
      </c>
      <c r="C85" s="345" t="s">
        <v>588</v>
      </c>
      <c r="D85" s="353" t="s">
        <v>362</v>
      </c>
      <c r="E85" s="353" t="s">
        <v>363</v>
      </c>
      <c r="F85" s="345" t="s">
        <v>634</v>
      </c>
      <c r="G85" s="345" t="s">
        <v>635</v>
      </c>
      <c r="H85" s="345" t="s">
        <v>636</v>
      </c>
      <c r="I85" s="358" t="s">
        <v>637</v>
      </c>
      <c r="J85" s="346">
        <v>9019</v>
      </c>
      <c r="K85" s="2"/>
      <c r="L85" s="2"/>
    </row>
    <row r="86" spans="1:12" ht="64.5" customHeight="1" x14ac:dyDescent="0.25">
      <c r="A86" s="14">
        <v>84</v>
      </c>
      <c r="B86" s="352" t="s">
        <v>285</v>
      </c>
      <c r="C86" s="345" t="s">
        <v>588</v>
      </c>
      <c r="D86" s="353" t="s">
        <v>362</v>
      </c>
      <c r="E86" s="353" t="s">
        <v>363</v>
      </c>
      <c r="F86" s="347" t="s">
        <v>638</v>
      </c>
      <c r="G86" s="345" t="s">
        <v>639</v>
      </c>
      <c r="H86" s="345" t="s">
        <v>640</v>
      </c>
      <c r="I86" s="14" t="s">
        <v>641</v>
      </c>
      <c r="J86" s="346">
        <v>5870</v>
      </c>
      <c r="K86" s="2"/>
      <c r="L86" s="2"/>
    </row>
    <row r="87" spans="1:12" ht="35.25" customHeight="1" x14ac:dyDescent="0.25">
      <c r="A87" s="14">
        <v>85</v>
      </c>
      <c r="B87" s="352" t="s">
        <v>285</v>
      </c>
      <c r="C87" s="345" t="s">
        <v>588</v>
      </c>
      <c r="D87" s="353" t="s">
        <v>362</v>
      </c>
      <c r="E87" s="353" t="s">
        <v>363</v>
      </c>
      <c r="F87" s="347" t="s">
        <v>642</v>
      </c>
      <c r="G87" s="345" t="s">
        <v>643</v>
      </c>
      <c r="H87" s="345" t="s">
        <v>644</v>
      </c>
      <c r="I87" s="14" t="s">
        <v>641</v>
      </c>
      <c r="J87" s="346">
        <v>1294</v>
      </c>
      <c r="K87" s="2"/>
      <c r="L87" s="2"/>
    </row>
    <row r="88" spans="1:12" ht="45.75" customHeight="1" x14ac:dyDescent="0.25">
      <c r="A88" s="14">
        <v>86</v>
      </c>
      <c r="B88" s="352" t="s">
        <v>287</v>
      </c>
      <c r="C88" s="345" t="s">
        <v>588</v>
      </c>
      <c r="D88" s="353" t="s">
        <v>362</v>
      </c>
      <c r="E88" s="353" t="s">
        <v>363</v>
      </c>
      <c r="F88" s="345" t="s">
        <v>645</v>
      </c>
      <c r="G88" s="345" t="s">
        <v>646</v>
      </c>
      <c r="H88" s="345" t="s">
        <v>647</v>
      </c>
      <c r="I88" s="352" t="s">
        <v>533</v>
      </c>
      <c r="J88" s="346">
        <v>8126</v>
      </c>
      <c r="K88" s="2"/>
      <c r="L88" s="2"/>
    </row>
    <row r="89" spans="1:12" ht="46.5" customHeight="1" x14ac:dyDescent="0.25">
      <c r="A89" s="14">
        <v>87</v>
      </c>
      <c r="B89" s="352" t="s">
        <v>287</v>
      </c>
      <c r="C89" s="345" t="s">
        <v>588</v>
      </c>
      <c r="D89" s="353" t="s">
        <v>362</v>
      </c>
      <c r="E89" s="353" t="s">
        <v>363</v>
      </c>
      <c r="F89" s="345" t="s">
        <v>648</v>
      </c>
      <c r="G89" s="345" t="s">
        <v>649</v>
      </c>
      <c r="H89" s="345" t="s">
        <v>650</v>
      </c>
      <c r="I89" s="352" t="s">
        <v>533</v>
      </c>
      <c r="J89" s="346">
        <v>2695</v>
      </c>
      <c r="K89" s="2"/>
      <c r="L89" s="2"/>
    </row>
    <row r="90" spans="1:12" ht="25.5" customHeight="1" x14ac:dyDescent="0.25">
      <c r="A90" s="14">
        <v>88</v>
      </c>
      <c r="B90" s="352" t="s">
        <v>287</v>
      </c>
      <c r="C90" s="345" t="s">
        <v>588</v>
      </c>
      <c r="D90" s="353" t="s">
        <v>362</v>
      </c>
      <c r="E90" s="353" t="s">
        <v>363</v>
      </c>
      <c r="F90" s="345" t="s">
        <v>651</v>
      </c>
      <c r="G90" s="345" t="s">
        <v>394</v>
      </c>
      <c r="H90" s="345" t="s">
        <v>652</v>
      </c>
      <c r="I90" s="352" t="s">
        <v>533</v>
      </c>
      <c r="J90" s="346">
        <v>5153</v>
      </c>
      <c r="K90" s="2"/>
      <c r="L90" s="2"/>
    </row>
    <row r="91" spans="1:12" ht="49.5" customHeight="1" x14ac:dyDescent="0.25">
      <c r="A91" s="14">
        <v>89</v>
      </c>
      <c r="B91" s="352" t="s">
        <v>287</v>
      </c>
      <c r="C91" s="345" t="s">
        <v>588</v>
      </c>
      <c r="D91" s="353" t="s">
        <v>362</v>
      </c>
      <c r="E91" s="353" t="s">
        <v>363</v>
      </c>
      <c r="F91" s="345" t="s">
        <v>653</v>
      </c>
      <c r="G91" s="345" t="s">
        <v>654</v>
      </c>
      <c r="H91" s="345" t="s">
        <v>655</v>
      </c>
      <c r="I91" s="352" t="s">
        <v>533</v>
      </c>
      <c r="J91" s="346">
        <v>7285</v>
      </c>
      <c r="K91" s="2"/>
      <c r="L91" s="2"/>
    </row>
    <row r="92" spans="1:12" ht="32.25" customHeight="1" x14ac:dyDescent="0.25">
      <c r="A92" s="14">
        <v>90</v>
      </c>
      <c r="B92" s="352" t="s">
        <v>287</v>
      </c>
      <c r="C92" s="345" t="s">
        <v>588</v>
      </c>
      <c r="D92" s="353" t="s">
        <v>362</v>
      </c>
      <c r="E92" s="353" t="s">
        <v>363</v>
      </c>
      <c r="F92" s="345" t="s">
        <v>656</v>
      </c>
      <c r="G92" s="345" t="s">
        <v>657</v>
      </c>
      <c r="H92" s="345" t="s">
        <v>658</v>
      </c>
      <c r="I92" s="352" t="s">
        <v>533</v>
      </c>
      <c r="J92" s="346">
        <v>2811</v>
      </c>
      <c r="K92" s="2"/>
      <c r="L92" s="2"/>
    </row>
    <row r="93" spans="1:12" ht="35.25" customHeight="1" x14ac:dyDescent="0.25">
      <c r="A93" s="14">
        <v>91</v>
      </c>
      <c r="B93" s="352" t="s">
        <v>287</v>
      </c>
      <c r="C93" s="345" t="s">
        <v>588</v>
      </c>
      <c r="D93" s="353" t="s">
        <v>362</v>
      </c>
      <c r="E93" s="352" t="s">
        <v>363</v>
      </c>
      <c r="F93" s="345" t="s">
        <v>659</v>
      </c>
      <c r="G93" s="345" t="s">
        <v>660</v>
      </c>
      <c r="H93" s="345" t="s">
        <v>661</v>
      </c>
      <c r="I93" s="352" t="s">
        <v>533</v>
      </c>
      <c r="J93" s="346">
        <v>4986</v>
      </c>
      <c r="K93" s="2"/>
      <c r="L93" s="2"/>
    </row>
    <row r="94" spans="1:12" ht="48.75" customHeight="1" x14ac:dyDescent="0.25">
      <c r="A94" s="14">
        <v>92</v>
      </c>
      <c r="B94" s="352" t="s">
        <v>287</v>
      </c>
      <c r="C94" s="345" t="s">
        <v>588</v>
      </c>
      <c r="D94" s="353" t="s">
        <v>362</v>
      </c>
      <c r="E94" s="352" t="s">
        <v>363</v>
      </c>
      <c r="F94" s="345" t="s">
        <v>662</v>
      </c>
      <c r="G94" s="345" t="s">
        <v>663</v>
      </c>
      <c r="H94" s="345" t="s">
        <v>664</v>
      </c>
      <c r="I94" s="352" t="s">
        <v>477</v>
      </c>
      <c r="J94" s="346">
        <v>3552</v>
      </c>
      <c r="K94" s="2"/>
      <c r="L94" s="2"/>
    </row>
    <row r="95" spans="1:12" ht="37.5" customHeight="1" x14ac:dyDescent="0.25">
      <c r="A95" s="14">
        <v>93</v>
      </c>
      <c r="B95" s="352" t="s">
        <v>287</v>
      </c>
      <c r="C95" s="345" t="s">
        <v>588</v>
      </c>
      <c r="D95" s="353" t="s">
        <v>362</v>
      </c>
      <c r="E95" s="352" t="s">
        <v>363</v>
      </c>
      <c r="F95" s="345" t="s">
        <v>665</v>
      </c>
      <c r="G95" s="345" t="s">
        <v>666</v>
      </c>
      <c r="H95" s="345" t="s">
        <v>667</v>
      </c>
      <c r="I95" s="352" t="s">
        <v>477</v>
      </c>
      <c r="J95" s="346">
        <v>10018</v>
      </c>
      <c r="K95" s="2"/>
      <c r="L95" s="2"/>
    </row>
    <row r="96" spans="1:12" ht="48" customHeight="1" x14ac:dyDescent="0.25">
      <c r="A96" s="14">
        <v>94</v>
      </c>
      <c r="B96" s="352" t="s">
        <v>287</v>
      </c>
      <c r="C96" s="345" t="s">
        <v>588</v>
      </c>
      <c r="D96" s="353" t="s">
        <v>362</v>
      </c>
      <c r="E96" s="352" t="s">
        <v>363</v>
      </c>
      <c r="F96" s="347" t="s">
        <v>668</v>
      </c>
      <c r="G96" s="345" t="s">
        <v>414</v>
      </c>
      <c r="H96" s="345" t="s">
        <v>669</v>
      </c>
      <c r="I96" s="14" t="s">
        <v>564</v>
      </c>
      <c r="J96" s="346">
        <v>1883</v>
      </c>
      <c r="K96" s="2"/>
      <c r="L96" s="2"/>
    </row>
    <row r="97" spans="1:12" ht="30" customHeight="1" x14ac:dyDescent="0.25">
      <c r="A97" s="14">
        <v>95</v>
      </c>
      <c r="B97" s="352" t="s">
        <v>287</v>
      </c>
      <c r="C97" s="345" t="s">
        <v>588</v>
      </c>
      <c r="D97" s="353" t="s">
        <v>362</v>
      </c>
      <c r="E97" s="352" t="s">
        <v>363</v>
      </c>
      <c r="F97" s="347" t="s">
        <v>670</v>
      </c>
      <c r="G97" s="345" t="s">
        <v>671</v>
      </c>
      <c r="H97" s="345" t="s">
        <v>672</v>
      </c>
      <c r="I97" s="14" t="s">
        <v>673</v>
      </c>
      <c r="J97" s="346">
        <v>2530</v>
      </c>
      <c r="K97" s="2"/>
      <c r="L97" s="2"/>
    </row>
    <row r="98" spans="1:12" ht="64.5" customHeight="1" x14ac:dyDescent="0.25">
      <c r="A98" s="14">
        <v>96</v>
      </c>
      <c r="B98" s="352" t="s">
        <v>287</v>
      </c>
      <c r="C98" s="345" t="s">
        <v>588</v>
      </c>
      <c r="D98" s="353" t="s">
        <v>362</v>
      </c>
      <c r="E98" s="352" t="s">
        <v>363</v>
      </c>
      <c r="F98" s="347" t="s">
        <v>674</v>
      </c>
      <c r="G98" s="345" t="s">
        <v>675</v>
      </c>
      <c r="H98" s="345" t="s">
        <v>676</v>
      </c>
      <c r="I98" s="14" t="s">
        <v>673</v>
      </c>
      <c r="J98" s="346">
        <v>5072</v>
      </c>
      <c r="K98" s="2"/>
      <c r="L98" s="2"/>
    </row>
    <row r="99" spans="1:12" ht="44.25" customHeight="1" x14ac:dyDescent="0.25">
      <c r="A99" s="14">
        <v>97</v>
      </c>
      <c r="B99" s="352" t="s">
        <v>287</v>
      </c>
      <c r="C99" s="345" t="s">
        <v>588</v>
      </c>
      <c r="D99" s="353" t="s">
        <v>362</v>
      </c>
      <c r="E99" s="352" t="s">
        <v>363</v>
      </c>
      <c r="F99" s="347" t="s">
        <v>677</v>
      </c>
      <c r="G99" s="345" t="s">
        <v>550</v>
      </c>
      <c r="H99" s="345" t="s">
        <v>678</v>
      </c>
      <c r="I99" s="14" t="s">
        <v>673</v>
      </c>
      <c r="J99" s="346">
        <v>3953</v>
      </c>
      <c r="K99" s="2"/>
      <c r="L99" s="2"/>
    </row>
    <row r="100" spans="1:12" ht="48.75" customHeight="1" x14ac:dyDescent="0.25">
      <c r="A100" s="14">
        <v>98</v>
      </c>
      <c r="B100" s="352" t="s">
        <v>287</v>
      </c>
      <c r="C100" s="345" t="s">
        <v>588</v>
      </c>
      <c r="D100" s="353" t="s">
        <v>362</v>
      </c>
      <c r="E100" s="352" t="s">
        <v>363</v>
      </c>
      <c r="F100" s="347" t="s">
        <v>679</v>
      </c>
      <c r="G100" s="345" t="s">
        <v>680</v>
      </c>
      <c r="H100" s="345" t="s">
        <v>681</v>
      </c>
      <c r="I100" s="14" t="s">
        <v>673</v>
      </c>
      <c r="J100" s="346">
        <v>7896</v>
      </c>
      <c r="K100" s="2"/>
      <c r="L100" s="2"/>
    </row>
    <row r="101" spans="1:12" ht="34.5" customHeight="1" x14ac:dyDescent="0.25">
      <c r="A101" s="14">
        <v>99</v>
      </c>
      <c r="B101" s="352" t="s">
        <v>287</v>
      </c>
      <c r="C101" s="345" t="s">
        <v>588</v>
      </c>
      <c r="D101" s="353" t="s">
        <v>362</v>
      </c>
      <c r="E101" s="352" t="s">
        <v>363</v>
      </c>
      <c r="F101" s="347" t="s">
        <v>682</v>
      </c>
      <c r="G101" s="345" t="s">
        <v>683</v>
      </c>
      <c r="H101" s="345" t="s">
        <v>684</v>
      </c>
      <c r="I101" s="14" t="s">
        <v>673</v>
      </c>
      <c r="J101" s="346">
        <v>5597</v>
      </c>
      <c r="K101" s="2"/>
      <c r="L101" s="2"/>
    </row>
    <row r="102" spans="1:12" ht="31.5" customHeight="1" x14ac:dyDescent="0.25">
      <c r="A102" s="14">
        <v>100</v>
      </c>
      <c r="B102" s="352" t="s">
        <v>287</v>
      </c>
      <c r="C102" s="345" t="s">
        <v>588</v>
      </c>
      <c r="D102" s="353" t="s">
        <v>362</v>
      </c>
      <c r="E102" s="352" t="s">
        <v>363</v>
      </c>
      <c r="F102" s="347" t="s">
        <v>685</v>
      </c>
      <c r="G102" s="14" t="s">
        <v>686</v>
      </c>
      <c r="H102" s="345" t="s">
        <v>687</v>
      </c>
      <c r="I102" s="14" t="s">
        <v>673</v>
      </c>
      <c r="J102" s="346">
        <v>6508</v>
      </c>
      <c r="K102" s="2"/>
      <c r="L102" s="2"/>
    </row>
    <row r="103" spans="1:12" ht="45.75" customHeight="1" x14ac:dyDescent="0.25">
      <c r="A103" s="14">
        <v>101</v>
      </c>
      <c r="B103" s="352" t="s">
        <v>289</v>
      </c>
      <c r="C103" s="345" t="s">
        <v>588</v>
      </c>
      <c r="D103" s="352" t="s">
        <v>362</v>
      </c>
      <c r="E103" s="352" t="s">
        <v>363</v>
      </c>
      <c r="F103" s="345" t="s">
        <v>688</v>
      </c>
      <c r="G103" s="345" t="s">
        <v>689</v>
      </c>
      <c r="H103" s="345" t="s">
        <v>690</v>
      </c>
      <c r="I103" s="352" t="s">
        <v>460</v>
      </c>
      <c r="J103" s="346">
        <v>1150</v>
      </c>
      <c r="K103" s="2"/>
      <c r="L103" s="2"/>
    </row>
    <row r="104" spans="1:12" ht="34.5" customHeight="1" x14ac:dyDescent="0.25">
      <c r="A104" s="14">
        <v>102</v>
      </c>
      <c r="B104" s="352" t="s">
        <v>289</v>
      </c>
      <c r="C104" s="345" t="s">
        <v>588</v>
      </c>
      <c r="D104" s="352" t="s">
        <v>362</v>
      </c>
      <c r="E104" s="352" t="s">
        <v>363</v>
      </c>
      <c r="F104" s="345" t="s">
        <v>691</v>
      </c>
      <c r="G104" s="345" t="s">
        <v>692</v>
      </c>
      <c r="H104" s="345" t="s">
        <v>693</v>
      </c>
      <c r="I104" s="352" t="s">
        <v>694</v>
      </c>
      <c r="J104" s="346">
        <v>5196</v>
      </c>
      <c r="K104" s="2"/>
      <c r="L104" s="2"/>
    </row>
    <row r="105" spans="1:12" ht="33.75" customHeight="1" x14ac:dyDescent="0.25">
      <c r="A105" s="14">
        <v>103</v>
      </c>
      <c r="B105" s="352" t="s">
        <v>289</v>
      </c>
      <c r="C105" s="345" t="s">
        <v>588</v>
      </c>
      <c r="D105" s="352" t="s">
        <v>362</v>
      </c>
      <c r="E105" s="352" t="s">
        <v>363</v>
      </c>
      <c r="F105" s="345" t="s">
        <v>695</v>
      </c>
      <c r="G105" s="345" t="s">
        <v>696</v>
      </c>
      <c r="H105" s="345" t="s">
        <v>697</v>
      </c>
      <c r="I105" s="352" t="s">
        <v>477</v>
      </c>
      <c r="J105" s="346">
        <v>6500</v>
      </c>
      <c r="K105" s="2"/>
      <c r="L105" s="2"/>
    </row>
    <row r="106" spans="1:12" ht="18" customHeight="1" x14ac:dyDescent="0.25">
      <c r="A106" s="14">
        <v>104</v>
      </c>
      <c r="B106" s="352" t="s">
        <v>289</v>
      </c>
      <c r="C106" s="345" t="s">
        <v>588</v>
      </c>
      <c r="D106" s="352" t="s">
        <v>362</v>
      </c>
      <c r="E106" s="352" t="s">
        <v>363</v>
      </c>
      <c r="F106" s="345" t="s">
        <v>698</v>
      </c>
      <c r="G106" s="345" t="s">
        <v>699</v>
      </c>
      <c r="H106" s="345" t="s">
        <v>700</v>
      </c>
      <c r="I106" s="352" t="s">
        <v>477</v>
      </c>
      <c r="J106" s="346">
        <v>8680</v>
      </c>
      <c r="K106" s="2"/>
      <c r="L106" s="2"/>
    </row>
    <row r="107" spans="1:12" ht="30.75" customHeight="1" x14ac:dyDescent="0.25">
      <c r="A107" s="14">
        <v>105</v>
      </c>
      <c r="B107" s="352" t="s">
        <v>289</v>
      </c>
      <c r="C107" s="345" t="s">
        <v>588</v>
      </c>
      <c r="D107" s="352" t="s">
        <v>362</v>
      </c>
      <c r="E107" s="352" t="s">
        <v>363</v>
      </c>
      <c r="F107" s="347" t="s">
        <v>701</v>
      </c>
      <c r="G107" s="345" t="s">
        <v>702</v>
      </c>
      <c r="H107" s="345" t="s">
        <v>703</v>
      </c>
      <c r="I107" s="14" t="s">
        <v>512</v>
      </c>
      <c r="J107" s="346">
        <v>5172</v>
      </c>
      <c r="K107" s="2"/>
      <c r="L107" s="2"/>
    </row>
    <row r="108" spans="1:12" ht="37.5" customHeight="1" x14ac:dyDescent="0.25">
      <c r="A108" s="14">
        <v>106</v>
      </c>
      <c r="B108" s="352" t="s">
        <v>289</v>
      </c>
      <c r="C108" s="345" t="s">
        <v>588</v>
      </c>
      <c r="D108" s="352" t="s">
        <v>362</v>
      </c>
      <c r="E108" s="352" t="s">
        <v>363</v>
      </c>
      <c r="F108" s="347" t="s">
        <v>704</v>
      </c>
      <c r="G108" s="345" t="s">
        <v>705</v>
      </c>
      <c r="H108" s="345" t="s">
        <v>706</v>
      </c>
      <c r="I108" s="14" t="s">
        <v>622</v>
      </c>
      <c r="J108" s="346">
        <v>7899</v>
      </c>
      <c r="K108" s="2"/>
      <c r="L108" s="2"/>
    </row>
    <row r="109" spans="1:12" ht="45.75" customHeight="1" x14ac:dyDescent="0.25">
      <c r="A109" s="14">
        <v>107</v>
      </c>
      <c r="B109" s="352" t="s">
        <v>289</v>
      </c>
      <c r="C109" s="345" t="s">
        <v>588</v>
      </c>
      <c r="D109" s="352" t="s">
        <v>362</v>
      </c>
      <c r="E109" s="352" t="s">
        <v>363</v>
      </c>
      <c r="F109" s="347" t="s">
        <v>707</v>
      </c>
      <c r="G109" s="345" t="s">
        <v>708</v>
      </c>
      <c r="H109" s="345" t="s">
        <v>709</v>
      </c>
      <c r="I109" s="14" t="s">
        <v>512</v>
      </c>
      <c r="J109" s="346">
        <v>7192</v>
      </c>
      <c r="K109" s="2"/>
      <c r="L109" s="2"/>
    </row>
    <row r="110" spans="1:12" ht="81.75" customHeight="1" x14ac:dyDescent="0.25">
      <c r="A110" s="14">
        <v>108</v>
      </c>
      <c r="B110" s="14" t="s">
        <v>281</v>
      </c>
      <c r="C110" s="345" t="s">
        <v>710</v>
      </c>
      <c r="D110" s="352" t="s">
        <v>362</v>
      </c>
      <c r="E110" s="352" t="s">
        <v>363</v>
      </c>
      <c r="F110" s="345" t="s">
        <v>711</v>
      </c>
      <c r="G110" s="345" t="s">
        <v>712</v>
      </c>
      <c r="H110" s="345" t="s">
        <v>713</v>
      </c>
      <c r="I110" s="352" t="s">
        <v>714</v>
      </c>
      <c r="J110" s="346">
        <v>45429</v>
      </c>
      <c r="K110" s="2"/>
      <c r="L110" s="2"/>
    </row>
    <row r="111" spans="1:12" ht="36" customHeight="1" x14ac:dyDescent="0.25">
      <c r="A111" s="14">
        <v>109</v>
      </c>
      <c r="B111" s="14" t="s">
        <v>281</v>
      </c>
      <c r="C111" s="345" t="s">
        <v>710</v>
      </c>
      <c r="D111" s="352" t="s">
        <v>362</v>
      </c>
      <c r="E111" s="352" t="s">
        <v>363</v>
      </c>
      <c r="F111" s="345" t="s">
        <v>715</v>
      </c>
      <c r="G111" s="345" t="s">
        <v>716</v>
      </c>
      <c r="H111" s="345" t="s">
        <v>717</v>
      </c>
      <c r="I111" s="352" t="s">
        <v>718</v>
      </c>
      <c r="J111" s="346">
        <v>75462</v>
      </c>
      <c r="K111" s="2"/>
      <c r="L111" s="2"/>
    </row>
    <row r="112" spans="1:12" ht="34.5" customHeight="1" x14ac:dyDescent="0.25">
      <c r="A112" s="14">
        <v>110</v>
      </c>
      <c r="B112" s="14" t="s">
        <v>281</v>
      </c>
      <c r="C112" s="345" t="s">
        <v>710</v>
      </c>
      <c r="D112" s="352" t="s">
        <v>362</v>
      </c>
      <c r="E112" s="352" t="s">
        <v>363</v>
      </c>
      <c r="F112" s="347" t="s">
        <v>719</v>
      </c>
      <c r="G112" s="345" t="s">
        <v>720</v>
      </c>
      <c r="H112" s="345" t="s">
        <v>721</v>
      </c>
      <c r="I112" s="14" t="s">
        <v>722</v>
      </c>
      <c r="J112" s="346">
        <v>6000</v>
      </c>
      <c r="K112" s="2"/>
      <c r="L112" s="2"/>
    </row>
    <row r="113" spans="1:12" ht="33.75" customHeight="1" x14ac:dyDescent="0.25">
      <c r="A113" s="14">
        <v>111</v>
      </c>
      <c r="B113" s="14" t="s">
        <v>281</v>
      </c>
      <c r="C113" s="345" t="s">
        <v>710</v>
      </c>
      <c r="D113" s="352" t="s">
        <v>362</v>
      </c>
      <c r="E113" s="352" t="s">
        <v>363</v>
      </c>
      <c r="F113" s="347" t="s">
        <v>723</v>
      </c>
      <c r="G113" s="345" t="s">
        <v>447</v>
      </c>
      <c r="H113" s="345" t="s">
        <v>724</v>
      </c>
      <c r="I113" s="14" t="s">
        <v>725</v>
      </c>
      <c r="J113" s="346">
        <v>498000</v>
      </c>
      <c r="K113" s="2"/>
      <c r="L113" s="2"/>
    </row>
    <row r="114" spans="1:12" ht="32.25" customHeight="1" x14ac:dyDescent="0.25">
      <c r="A114" s="14">
        <v>112</v>
      </c>
      <c r="B114" s="14" t="s">
        <v>281</v>
      </c>
      <c r="C114" s="345" t="s">
        <v>710</v>
      </c>
      <c r="D114" s="352" t="s">
        <v>362</v>
      </c>
      <c r="E114" s="352" t="s">
        <v>363</v>
      </c>
      <c r="F114" s="347" t="s">
        <v>726</v>
      </c>
      <c r="G114" s="345" t="s">
        <v>727</v>
      </c>
      <c r="H114" s="14" t="s">
        <v>728</v>
      </c>
      <c r="I114" s="14" t="s">
        <v>729</v>
      </c>
      <c r="J114" s="346">
        <v>45732</v>
      </c>
      <c r="K114" s="2"/>
      <c r="L114" s="2"/>
    </row>
    <row r="115" spans="1:12" ht="34.5" customHeight="1" x14ac:dyDescent="0.25">
      <c r="A115" s="14">
        <v>113</v>
      </c>
      <c r="B115" s="14" t="s">
        <v>287</v>
      </c>
      <c r="C115" s="345" t="s">
        <v>710</v>
      </c>
      <c r="D115" s="352" t="s">
        <v>362</v>
      </c>
      <c r="E115" s="352" t="s">
        <v>363</v>
      </c>
      <c r="F115" s="347" t="s">
        <v>730</v>
      </c>
      <c r="G115" s="345" t="s">
        <v>731</v>
      </c>
      <c r="H115" s="345" t="s">
        <v>732</v>
      </c>
      <c r="I115" s="14" t="s">
        <v>733</v>
      </c>
      <c r="J115" s="346">
        <v>119546</v>
      </c>
      <c r="K115" s="2"/>
      <c r="L115" s="2"/>
    </row>
    <row r="116" spans="1:12" ht="62.25" customHeight="1" x14ac:dyDescent="0.25">
      <c r="A116" s="14">
        <v>114</v>
      </c>
      <c r="B116" s="14" t="s">
        <v>281</v>
      </c>
      <c r="C116" s="345" t="s">
        <v>734</v>
      </c>
      <c r="D116" s="352" t="s">
        <v>362</v>
      </c>
      <c r="E116" s="352" t="s">
        <v>363</v>
      </c>
      <c r="F116" s="347" t="s">
        <v>735</v>
      </c>
      <c r="G116" s="345" t="s">
        <v>712</v>
      </c>
      <c r="H116" s="345" t="s">
        <v>736</v>
      </c>
      <c r="I116" s="14" t="s">
        <v>737</v>
      </c>
      <c r="J116" s="346">
        <v>4500</v>
      </c>
      <c r="K116" s="2"/>
      <c r="L116" s="2"/>
    </row>
    <row r="117" spans="1:12" ht="60.75" customHeight="1" x14ac:dyDescent="0.25">
      <c r="A117" s="14">
        <v>115</v>
      </c>
      <c r="B117" s="14" t="s">
        <v>281</v>
      </c>
      <c r="C117" s="345" t="s">
        <v>734</v>
      </c>
      <c r="D117" s="352" t="s">
        <v>362</v>
      </c>
      <c r="E117" s="352" t="s">
        <v>363</v>
      </c>
      <c r="F117" s="347" t="s">
        <v>738</v>
      </c>
      <c r="G117" s="345" t="s">
        <v>712</v>
      </c>
      <c r="H117" s="345" t="s">
        <v>739</v>
      </c>
      <c r="I117" s="14" t="s">
        <v>740</v>
      </c>
      <c r="J117" s="346">
        <v>6200</v>
      </c>
      <c r="K117" s="2"/>
      <c r="L117" s="2"/>
    </row>
    <row r="118" spans="1:12" ht="33" customHeight="1" x14ac:dyDescent="0.25">
      <c r="A118" s="14">
        <v>116</v>
      </c>
      <c r="B118" s="14" t="s">
        <v>281</v>
      </c>
      <c r="C118" s="345" t="s">
        <v>741</v>
      </c>
      <c r="D118" s="352" t="s">
        <v>742</v>
      </c>
      <c r="E118" s="353" t="s">
        <v>363</v>
      </c>
      <c r="F118" s="359" t="s">
        <v>743</v>
      </c>
      <c r="G118" s="359" t="s">
        <v>744</v>
      </c>
      <c r="H118" s="359" t="s">
        <v>745</v>
      </c>
      <c r="I118" s="16" t="s">
        <v>746</v>
      </c>
      <c r="J118" s="346">
        <v>10415</v>
      </c>
      <c r="K118" s="2"/>
      <c r="L118" s="2"/>
    </row>
    <row r="119" spans="1:12" ht="46.5" customHeight="1" x14ac:dyDescent="0.25">
      <c r="A119" s="14">
        <v>117</v>
      </c>
      <c r="B119" s="14" t="s">
        <v>281</v>
      </c>
      <c r="C119" s="345" t="s">
        <v>747</v>
      </c>
      <c r="D119" s="352" t="s">
        <v>742</v>
      </c>
      <c r="E119" s="352" t="s">
        <v>363</v>
      </c>
      <c r="F119" s="348" t="s">
        <v>748</v>
      </c>
      <c r="G119" s="345" t="s">
        <v>720</v>
      </c>
      <c r="H119" s="349" t="s">
        <v>749</v>
      </c>
      <c r="I119" s="352" t="s">
        <v>750</v>
      </c>
      <c r="J119" s="346">
        <v>3000</v>
      </c>
      <c r="K119" s="2"/>
      <c r="L119" s="2"/>
    </row>
    <row r="120" spans="1:12" ht="50.25" customHeight="1" x14ac:dyDescent="0.25">
      <c r="A120" s="14">
        <v>118</v>
      </c>
      <c r="B120" s="14" t="s">
        <v>281</v>
      </c>
      <c r="C120" s="345" t="s">
        <v>751</v>
      </c>
      <c r="D120" s="352" t="s">
        <v>742</v>
      </c>
      <c r="E120" s="352" t="s">
        <v>363</v>
      </c>
      <c r="F120" s="345" t="s">
        <v>752</v>
      </c>
      <c r="G120" s="345" t="s">
        <v>604</v>
      </c>
      <c r="H120" s="345" t="s">
        <v>753</v>
      </c>
      <c r="I120" s="352" t="s">
        <v>754</v>
      </c>
      <c r="J120" s="346">
        <v>5000</v>
      </c>
      <c r="K120" s="2"/>
      <c r="L120" s="2"/>
    </row>
    <row r="121" spans="1:12" ht="47.25" customHeight="1" x14ac:dyDescent="0.25">
      <c r="A121" s="14">
        <v>119</v>
      </c>
      <c r="B121" s="14" t="s">
        <v>281</v>
      </c>
      <c r="C121" s="345" t="s">
        <v>751</v>
      </c>
      <c r="D121" s="352" t="s">
        <v>742</v>
      </c>
      <c r="E121" s="352" t="s">
        <v>363</v>
      </c>
      <c r="F121" s="345" t="s">
        <v>755</v>
      </c>
      <c r="G121" s="345" t="s">
        <v>604</v>
      </c>
      <c r="H121" s="345" t="s">
        <v>756</v>
      </c>
      <c r="I121" s="352" t="s">
        <v>754</v>
      </c>
      <c r="J121" s="346">
        <v>16000</v>
      </c>
      <c r="K121" s="2"/>
      <c r="L121" s="2"/>
    </row>
    <row r="122" spans="1:12" ht="33" customHeight="1" x14ac:dyDescent="0.25">
      <c r="A122" s="14">
        <v>120</v>
      </c>
      <c r="B122" s="352" t="s">
        <v>289</v>
      </c>
      <c r="C122" s="345" t="s">
        <v>757</v>
      </c>
      <c r="D122" s="352" t="s">
        <v>742</v>
      </c>
      <c r="E122" s="352" t="s">
        <v>363</v>
      </c>
      <c r="F122" s="345" t="s">
        <v>758</v>
      </c>
      <c r="G122" s="345" t="s">
        <v>759</v>
      </c>
      <c r="H122" s="345" t="s">
        <v>760</v>
      </c>
      <c r="I122" s="352" t="s">
        <v>761</v>
      </c>
      <c r="J122" s="346">
        <v>3000</v>
      </c>
      <c r="K122" s="2"/>
      <c r="L122" s="2"/>
    </row>
    <row r="123" spans="1:12" ht="33.75" customHeight="1" x14ac:dyDescent="0.25">
      <c r="A123" s="14">
        <v>121</v>
      </c>
      <c r="B123" s="352" t="s">
        <v>289</v>
      </c>
      <c r="C123" s="360" t="s">
        <v>762</v>
      </c>
      <c r="D123" s="352"/>
      <c r="E123" s="352"/>
      <c r="F123" s="347" t="s">
        <v>763</v>
      </c>
      <c r="G123" s="345" t="s">
        <v>764</v>
      </c>
      <c r="H123" s="345" t="s">
        <v>765</v>
      </c>
      <c r="I123" s="14" t="s">
        <v>766</v>
      </c>
      <c r="J123" s="346">
        <v>1667</v>
      </c>
      <c r="K123" s="2"/>
      <c r="L123" s="2"/>
    </row>
    <row r="124" spans="1:12" ht="36" customHeight="1" x14ac:dyDescent="0.25">
      <c r="A124" s="14">
        <v>122</v>
      </c>
      <c r="B124" s="54" t="s">
        <v>281</v>
      </c>
      <c r="C124" s="355" t="s">
        <v>767</v>
      </c>
      <c r="D124" s="54" t="s">
        <v>362</v>
      </c>
      <c r="E124" s="54" t="s">
        <v>768</v>
      </c>
      <c r="F124" s="347" t="s">
        <v>769</v>
      </c>
      <c r="G124" s="355" t="s">
        <v>770</v>
      </c>
      <c r="H124" s="345" t="s">
        <v>771</v>
      </c>
      <c r="I124" s="14" t="s">
        <v>772</v>
      </c>
      <c r="J124" s="357">
        <v>5808</v>
      </c>
      <c r="K124" s="2"/>
      <c r="L124" s="2"/>
    </row>
    <row r="125" spans="1:12" ht="30.75" customHeight="1" x14ac:dyDescent="0.25">
      <c r="A125" s="14">
        <v>123</v>
      </c>
      <c r="B125" s="54" t="s">
        <v>281</v>
      </c>
      <c r="C125" s="355" t="s">
        <v>767</v>
      </c>
      <c r="D125" s="54" t="s">
        <v>362</v>
      </c>
      <c r="E125" s="54" t="s">
        <v>768</v>
      </c>
      <c r="F125" s="347" t="s">
        <v>773</v>
      </c>
      <c r="G125" s="355" t="s">
        <v>774</v>
      </c>
      <c r="H125" s="345" t="s">
        <v>775</v>
      </c>
      <c r="I125" s="14" t="s">
        <v>776</v>
      </c>
      <c r="J125" s="357">
        <v>4252</v>
      </c>
      <c r="K125" s="2"/>
      <c r="L125" s="2"/>
    </row>
    <row r="126" spans="1:12" ht="36" customHeight="1" x14ac:dyDescent="0.25">
      <c r="A126" s="14">
        <v>124</v>
      </c>
      <c r="B126" s="54" t="s">
        <v>281</v>
      </c>
      <c r="C126" s="355" t="s">
        <v>767</v>
      </c>
      <c r="D126" s="54" t="s">
        <v>362</v>
      </c>
      <c r="E126" s="54" t="s">
        <v>768</v>
      </c>
      <c r="F126" s="347" t="s">
        <v>777</v>
      </c>
      <c r="G126" s="355" t="s">
        <v>458</v>
      </c>
      <c r="H126" s="345" t="s">
        <v>778</v>
      </c>
      <c r="I126" s="14" t="s">
        <v>779</v>
      </c>
      <c r="J126" s="357">
        <v>160000</v>
      </c>
      <c r="K126" s="2"/>
      <c r="L126" s="2"/>
    </row>
    <row r="127" spans="1:12" ht="30" customHeight="1" x14ac:dyDescent="0.25">
      <c r="A127" s="14">
        <v>125</v>
      </c>
      <c r="B127" s="54" t="s">
        <v>283</v>
      </c>
      <c r="C127" s="355" t="s">
        <v>767</v>
      </c>
      <c r="D127" s="54" t="s">
        <v>362</v>
      </c>
      <c r="E127" s="54" t="s">
        <v>768</v>
      </c>
      <c r="F127" s="347" t="s">
        <v>780</v>
      </c>
      <c r="G127" s="355" t="s">
        <v>781</v>
      </c>
      <c r="H127" s="345" t="s">
        <v>782</v>
      </c>
      <c r="I127" s="14" t="s">
        <v>783</v>
      </c>
      <c r="J127" s="357">
        <v>6216</v>
      </c>
      <c r="K127" s="2"/>
      <c r="L127" s="2"/>
    </row>
    <row r="128" spans="1:12" x14ac:dyDescent="0.25">
      <c r="J128" s="361">
        <f>SUM(J3:J127)</f>
        <v>2229027</v>
      </c>
    </row>
  </sheetData>
  <mergeCells count="1">
    <mergeCell ref="A1:L1"/>
  </mergeCells>
  <hyperlinks>
    <hyperlink ref="F3" r:id="rId1" display="https://portal.ukf.sk/kvalita/index.php?r=projekty/projekty/view&amp;id=2307" xr:uid="{00000000-0004-0000-1700-000000000000}"/>
    <hyperlink ref="F4" r:id="rId2" display="https://portal.ukf.sk/kvalita/index.php?r=projekty/projekty/view&amp;id=2482" xr:uid="{00000000-0004-0000-1700-000001000000}"/>
    <hyperlink ref="F13" r:id="rId3" display="https://portal.ukf.sk/kvalita/index.php?r=projekty/projekty/view&amp;id=2638" xr:uid="{00000000-0004-0000-1700-000002000000}"/>
    <hyperlink ref="F14" r:id="rId4" display="https://portal.ukf.sk/kvalita/index.php?r=projekty/projekty/view&amp;id=2602" xr:uid="{00000000-0004-0000-1700-000003000000}"/>
    <hyperlink ref="F27" r:id="rId5" display="https://portal.ukf.sk/kvalita/index.php?r=projekty/projekty/view&amp;id=2636" xr:uid="{00000000-0004-0000-1700-000004000000}"/>
    <hyperlink ref="F28" r:id="rId6" display="https://portal.ukf.sk/kvalita/index.php?r=projekty/projekty/view&amp;id=2637" xr:uid="{00000000-0004-0000-1700-000005000000}"/>
    <hyperlink ref="F29" r:id="rId7" display="https://portal.ukf.sk/kvalita/index.php?r=projekty/projekty/view&amp;id=2643" xr:uid="{00000000-0004-0000-1700-000006000000}"/>
    <hyperlink ref="F30" r:id="rId8" display="https://portal.ukf.sk/kvalita/index.php?r=projekty/projekty/view&amp;id=2588" xr:uid="{00000000-0004-0000-1700-000007000000}"/>
    <hyperlink ref="F31" r:id="rId9" display="https://portal.ukf.sk/kvalita/index.php?r=projekty/projekty/view&amp;id=2537" xr:uid="{00000000-0004-0000-1700-000008000000}"/>
    <hyperlink ref="F32" r:id="rId10" display="https://portal.ukf.sk/kvalita/index.php?r=projekty/projekty/view&amp;id=2661" xr:uid="{00000000-0004-0000-1700-000009000000}"/>
    <hyperlink ref="F43" r:id="rId11" display="https://portal.ukf.sk/kvalita/index.php?r=projekty/projekty/view&amp;id=2533" xr:uid="{00000000-0004-0000-1700-00000A000000}"/>
    <hyperlink ref="F44" r:id="rId12" display="https://portal.ukf.sk/kvalita/index.php?r=projekty/projekty/view&amp;id=2587" xr:uid="{00000000-0004-0000-1700-00000B000000}"/>
    <hyperlink ref="F50" r:id="rId13" display="https://portal.ukf.sk/kvalita/index.php?r=projekty/projekty/view&amp;id=2530" xr:uid="{00000000-0004-0000-1700-00000C000000}"/>
    <hyperlink ref="F51" r:id="rId14" display="https://portal.ukf.sk/kvalita/index.php?r=projekty/projekty/view&amp;id=2528" xr:uid="{00000000-0004-0000-1700-00000D000000}"/>
    <hyperlink ref="F52" r:id="rId15" display="https://portal.ukf.sk/kvalita/index.php?r=projekty/projekty/view&amp;id=2527" xr:uid="{00000000-0004-0000-1700-00000E000000}"/>
    <hyperlink ref="F53" r:id="rId16" display="https://portal.ukf.sk/kvalita/index.php?r=projekty/projekty/view&amp;id=2531" xr:uid="{00000000-0004-0000-1700-00000F000000}"/>
    <hyperlink ref="F64" r:id="rId17" display="https://portal.ukf.sk/kvalita/index.php?r=projekty/projekty/view&amp;id=2668" xr:uid="{00000000-0004-0000-1700-000010000000}"/>
    <hyperlink ref="F65" r:id="rId18" display="https://portal.ukf.sk/kvalita/index.php?r=projekty/projekty/view&amp;id=2586" xr:uid="{00000000-0004-0000-1700-000011000000}"/>
    <hyperlink ref="F71" r:id="rId19" display="https://portal.ukf.sk/kvalita/index.php?r=projekty/projekty/view&amp;id=2585" xr:uid="{00000000-0004-0000-1700-000012000000}"/>
    <hyperlink ref="F72" r:id="rId20" display="https://portal.ukf.sk/kvalita/index.php?r=projekty/projekty/view&amp;id=2670" xr:uid="{00000000-0004-0000-1700-000013000000}"/>
    <hyperlink ref="F73" r:id="rId21" display="https://portal.ukf.sk/kvalita/index.php?r=projekty/projekty/view&amp;id=2598" xr:uid="{00000000-0004-0000-1700-000014000000}"/>
    <hyperlink ref="F74" r:id="rId22" display="https://portal.ukf.sk/kvalita/index.php?r=projekty/projekty/view&amp;id=2635" xr:uid="{00000000-0004-0000-1700-000015000000}"/>
    <hyperlink ref="F85" r:id="rId23" display="https://portal.ukf.sk/kvalita/index.php?r=projekty/projekty/view&amp;id=2532" xr:uid="{00000000-0004-0000-1700-000016000000}"/>
    <hyperlink ref="F88" r:id="rId24" display="https://portal.ukf.sk/kvalita/index.php?r=projekty/projekty/view&amp;id=2523" xr:uid="{00000000-0004-0000-1700-000017000000}"/>
    <hyperlink ref="F89" r:id="rId25" display="https://portal.ukf.sk/kvalita/index.php?r=projekty/projekty/view&amp;id=2521" xr:uid="{00000000-0004-0000-1700-000018000000}"/>
    <hyperlink ref="F90" r:id="rId26" display="https://portal.ukf.sk/kvalita/index.php?r=projekty/projekty/view&amp;id=2524" xr:uid="{00000000-0004-0000-1700-000019000000}"/>
    <hyperlink ref="F91" r:id="rId27" display="https://portal.ukf.sk/kvalita/index.php?r=projekty/projekty/view&amp;id=2525" xr:uid="{00000000-0004-0000-1700-00001A000000}"/>
    <hyperlink ref="F92" r:id="rId28" display="https://portal.ukf.sk/kvalita/index.php?r=projekty/projekty/view&amp;id=2526" xr:uid="{00000000-0004-0000-1700-00001B000000}"/>
    <hyperlink ref="F93" r:id="rId29" display="https://portal.ukf.sk/kvalita/index.php?r=projekty/projekty/view&amp;id=2522" xr:uid="{00000000-0004-0000-1700-00001C000000}"/>
    <hyperlink ref="F103" r:id="rId30" display="https://portal.ukf.sk/kvalita/index.php?r=projekty/projekty/view&amp;id=2654" xr:uid="{00000000-0004-0000-1700-00001D000000}"/>
    <hyperlink ref="F110" r:id="rId31" display="https://portal.ukf.sk/kvalita/index.php?r=projekty/projekty/view&amp;id=2321" xr:uid="{00000000-0004-0000-1700-00001E000000}"/>
    <hyperlink ref="F111" r:id="rId32" display="https://portal.ukf.sk/kvalita/index.php?r=projekty/projekty/view&amp;id=2689" xr:uid="{00000000-0004-0000-1700-00001F000000}"/>
    <hyperlink ref="F118" r:id="rId33" display="https://portal.ukf.sk/kvalita/index.php?r=projekty/projekty/view&amp;id=2603" xr:uid="{00000000-0004-0000-1700-000020000000}"/>
    <hyperlink ref="F122" r:id="rId34" display="https://portal.ukf.sk/kvalita/index.php?r=projekty/projekty/view&amp;id=2589" xr:uid="{00000000-0004-0000-1700-000021000000}"/>
    <hyperlink ref="F5" r:id="rId35" display="https://portal.ukf.sk/kvalita/index.php?r=projekty/projekty/view&amp;id=3000" xr:uid="{00000000-0004-0000-1700-000022000000}"/>
    <hyperlink ref="F6" r:id="rId36" display="https://portal.ukf.sk/kvalita/index.php?r=projekty/projekty/view&amp;id=2993" xr:uid="{00000000-0004-0000-1700-000023000000}"/>
    <hyperlink ref="F7" r:id="rId37" display="https://portal.ukf.sk/kvalita/index.php?r=projekty/projekty/view&amp;id=3002" xr:uid="{00000000-0004-0000-1700-000024000000}"/>
    <hyperlink ref="F17" r:id="rId38" display="https://portal.ukf.sk/kvalita/index.php?r=projekty/projekty/view&amp;id=2950" xr:uid="{00000000-0004-0000-1700-000025000000}"/>
    <hyperlink ref="F18" r:id="rId39" display="https://portal.ukf.sk/kvalita/index.php?r=projekty/projekty/view&amp;id=2991" xr:uid="{00000000-0004-0000-1700-000026000000}"/>
    <hyperlink ref="F19" r:id="rId40" display="https://portal.ukf.sk/kvalita/index.php?r=projekty/projekty/view&amp;id=2951" xr:uid="{00000000-0004-0000-1700-000027000000}"/>
    <hyperlink ref="F20" r:id="rId41" display="https://portal.ukf.sk/kvalita/index.php?r=projekty/projekty/view&amp;id=2947" xr:uid="{00000000-0004-0000-1700-000028000000}"/>
    <hyperlink ref="F21" r:id="rId42" display="https://portal.ukf.sk/kvalita/index.php?r=projekty/projekty/view&amp;id=2990" xr:uid="{00000000-0004-0000-1700-000029000000}"/>
    <hyperlink ref="F22" r:id="rId43" display="https://portal.ukf.sk/kvalita/index.php?r=projekty/projekty/view&amp;id=2949" xr:uid="{00000000-0004-0000-1700-00002A000000}"/>
    <hyperlink ref="F23" r:id="rId44" display="https://portal.ukf.sk/kvalita/index.php?r=projekty/projekty/view&amp;id=2948" xr:uid="{00000000-0004-0000-1700-00002B000000}"/>
    <hyperlink ref="F24" r:id="rId45" display="https://portal.ukf.sk/kvalita/index.php?r=projekty/projekty/view&amp;id=2997" xr:uid="{00000000-0004-0000-1700-00002C000000}"/>
    <hyperlink ref="F37" r:id="rId46" display="https://portal.ukf.sk/kvalita/index.php?r=projekty/projekty/view&amp;id=2953" xr:uid="{00000000-0004-0000-1700-00002D000000}"/>
    <hyperlink ref="F38" r:id="rId47" display="https://portal.ukf.sk/kvalita/index.php?r=projekty/projekty/view&amp;id=2961" xr:uid="{00000000-0004-0000-1700-00002E000000}"/>
    <hyperlink ref="F39" r:id="rId48" display="https://portal.ukf.sk/kvalita/index.php?r=projekty/projekty/view&amp;id=2956" xr:uid="{00000000-0004-0000-1700-00002F000000}"/>
    <hyperlink ref="F40" r:id="rId49" display="https://portal.ukf.sk/kvalita/index.php?r=projekty/projekty/view&amp;id=2992" xr:uid="{00000000-0004-0000-1700-000030000000}"/>
    <hyperlink ref="F41" r:id="rId50" display="https://portal.ukf.sk/kvalita/index.php?r=projekty/projekty/view&amp;id=2938" xr:uid="{00000000-0004-0000-1700-000031000000}"/>
    <hyperlink ref="F46" r:id="rId51" display="https://portal.ukf.sk/kvalita/index.php?r=projekty/projekty/view&amp;id=2927" xr:uid="{00000000-0004-0000-1700-000032000000}"/>
    <hyperlink ref="F62" r:id="rId52" display="https://portal.ukf.sk/kvalita/index.php?r=projekty/projekty/view&amp;id=2913" xr:uid="{00000000-0004-0000-1700-000033000000}"/>
    <hyperlink ref="F63" r:id="rId53" display="https://portal.ukf.sk/kvalita/index.php?r=projekty/projekty/view&amp;id=2914" xr:uid="{00000000-0004-0000-1700-000034000000}"/>
    <hyperlink ref="F69" r:id="rId54" display="https://portal.ukf.sk/kvalita/index.php?r=projekty/projekty/view&amp;id=2933" xr:uid="{00000000-0004-0000-1700-000035000000}"/>
    <hyperlink ref="F70" r:id="rId55" display="https://portal.ukf.sk/kvalita/index.php?r=projekty/projekty/view&amp;id=2939" xr:uid="{00000000-0004-0000-1700-000036000000}"/>
    <hyperlink ref="F80" r:id="rId56" display="https://portal.ukf.sk/kvalita/index.php?r=projekty/projekty/view&amp;id=2952" xr:uid="{00000000-0004-0000-1700-000037000000}"/>
    <hyperlink ref="F81" r:id="rId57" display="https://portal.ukf.sk/kvalita/index.php?r=projekty/projekty/view&amp;id=2945" xr:uid="{00000000-0004-0000-1700-000038000000}"/>
    <hyperlink ref="F82" r:id="rId58" display="https://portal.ukf.sk/kvalita/index.php?r=projekty/projekty/view&amp;id=2753" xr:uid="{00000000-0004-0000-1700-000039000000}"/>
    <hyperlink ref="F83" r:id="rId59" display="https://portal.ukf.sk/kvalita/index.php?r=projekty/projekty/view&amp;id=2954" xr:uid="{00000000-0004-0000-1700-00003A000000}"/>
    <hyperlink ref="F84" r:id="rId60" display="https://portal.ukf.sk/kvalita/index.php?r=projekty/projekty/view&amp;id=2852" xr:uid="{00000000-0004-0000-1700-00003B000000}"/>
    <hyperlink ref="F86" r:id="rId61" display="https://portal.ukf.sk/kvalita/index.php?r=projekty/projekty/view&amp;id=3020" xr:uid="{00000000-0004-0000-1700-00003C000000}"/>
    <hyperlink ref="F87" r:id="rId62" display="https://portal.ukf.sk/kvalita/index.php?r=projekty/projekty/view&amp;id=3019" xr:uid="{00000000-0004-0000-1700-00003D000000}"/>
    <hyperlink ref="F96" r:id="rId63" display="https://portal.ukf.sk/kvalita/index.php?r=projekty/projekty/view&amp;id=2919" xr:uid="{00000000-0004-0000-1700-00003E000000}"/>
    <hyperlink ref="F97" r:id="rId64" display="https://portal.ukf.sk/kvalita/index.php?r=projekty/projekty/view&amp;id=2922" xr:uid="{00000000-0004-0000-1700-00003F000000}"/>
    <hyperlink ref="F98" r:id="rId65" display="https://portal.ukf.sk/kvalita/index.php?r=projekty/projekty/view&amp;id=2916" xr:uid="{00000000-0004-0000-1700-000040000000}"/>
    <hyperlink ref="F99" r:id="rId66" display="https://portal.ukf.sk/kvalita/index.php?r=projekty/projekty/view&amp;id=2917" xr:uid="{00000000-0004-0000-1700-000041000000}"/>
    <hyperlink ref="F100" r:id="rId67" display="https://portal.ukf.sk/kvalita/index.php?r=projekty/projekty/view&amp;id=2918" xr:uid="{00000000-0004-0000-1700-000042000000}"/>
    <hyperlink ref="F101" r:id="rId68" display="https://portal.ukf.sk/kvalita/index.php?r=projekty/projekty/view&amp;id=2915" xr:uid="{00000000-0004-0000-1700-000043000000}"/>
    <hyperlink ref="F102" r:id="rId69" display="https://portal.ukf.sk/kvalita/index.php?r=projekty/projekty/view&amp;id=2920" xr:uid="{00000000-0004-0000-1700-000044000000}"/>
    <hyperlink ref="F107" r:id="rId70" display="https://portal.ukf.sk/kvalita/index.php?r=projekty/projekty/view&amp;id=2936" xr:uid="{00000000-0004-0000-1700-000045000000}"/>
    <hyperlink ref="F108" r:id="rId71" display="https://portal.ukf.sk/kvalita/index.php?r=projekty/projekty/view&amp;id=2931" xr:uid="{00000000-0004-0000-1700-000046000000}"/>
    <hyperlink ref="F109" r:id="rId72" display="https://portal.ukf.sk/kvalita/index.php?r=projekty/projekty/view&amp;id=2937" xr:uid="{00000000-0004-0000-1700-000047000000}"/>
    <hyperlink ref="F112" r:id="rId73" display="https://portal.ukf.sk/kvalita/index.php?r=projekty/projekty/view&amp;id=3017" xr:uid="{00000000-0004-0000-1700-000048000000}"/>
    <hyperlink ref="F113" r:id="rId74" display="https://portal.ukf.sk/kvalita/index.php?r=projekty/projekty/view&amp;id=3018" xr:uid="{00000000-0004-0000-1700-000049000000}"/>
    <hyperlink ref="F114" r:id="rId75" display="https://portal.ukf.sk/kvalita/index.php?r=projekty/projekty/view&amp;id=3026" xr:uid="{00000000-0004-0000-1700-00004A000000}"/>
    <hyperlink ref="F115" r:id="rId76" display="https://portal.ukf.sk/kvalita/index.php?r=projekty/projekty/view&amp;id=2942" xr:uid="{00000000-0004-0000-1700-00004B000000}"/>
    <hyperlink ref="F116" r:id="rId77" display="https://portal.ukf.sk/kvalita/index.php?r=projekty/projekty/view&amp;id=2996" xr:uid="{00000000-0004-0000-1700-00004C000000}"/>
    <hyperlink ref="F117" r:id="rId78" display="https://portal.ukf.sk/kvalita/index.php?r=projekty/projekty/view&amp;id=2995" xr:uid="{00000000-0004-0000-1700-00004D000000}"/>
    <hyperlink ref="F119" r:id="rId79" display="https://portal.ukf.sk/kvalita/index.php?r=projekty/projekty/view&amp;id=2816" xr:uid="{00000000-0004-0000-1700-00004E000000}"/>
    <hyperlink ref="F123" r:id="rId80" display="https://portal.ukf.sk/kvalita/index.php?r=projekty/projekty/view&amp;id=2994" xr:uid="{00000000-0004-0000-1700-00004F000000}"/>
    <hyperlink ref="F124" r:id="rId81" display="https://portal.ukf.sk/kvalita/index.php?r=projekty/projekty/view&amp;id=2076" xr:uid="{00000000-0004-0000-1700-000050000000}"/>
    <hyperlink ref="F125" r:id="rId82" display="https://portal.ukf.sk/kvalita/index.php?r=projekty/projekty/view&amp;id=2326" xr:uid="{00000000-0004-0000-1700-000051000000}"/>
    <hyperlink ref="F126" r:id="rId83" display="https://portal.ukf.sk/kvalita/index.php?r=projekty/projekty/view&amp;id=3011" xr:uid="{00000000-0004-0000-1700-000052000000}"/>
    <hyperlink ref="F127" r:id="rId84" display="https://portal.ukf.sk/kvalita/index.php?r=projekty/projekty/view&amp;id=2373" xr:uid="{00000000-0004-0000-1700-000053000000}"/>
  </hyperlinks>
  <pageMargins left="0.70866141732283472" right="0.70866141732283472" top="0.74803149606299213" bottom="0.74803149606299213" header="0.31496062992125984" footer="0.31496062992125984"/>
  <pageSetup paperSize="9" scale="71" fitToHeight="0" orientation="landscape" r:id="rId8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M39"/>
  <sheetViews>
    <sheetView view="pageBreakPreview" zoomScaleNormal="100" zoomScaleSheetLayoutView="100" workbookViewId="0">
      <selection activeCell="F5" sqref="F5"/>
    </sheetView>
  </sheetViews>
  <sheetFormatPr defaultRowHeight="15.75" x14ac:dyDescent="0.25"/>
  <cols>
    <col min="1" max="1" width="3.5" customWidth="1"/>
    <col min="2" max="2" width="6.125" bestFit="1" customWidth="1"/>
    <col min="3" max="3" width="20.25" customWidth="1"/>
    <col min="4" max="4" width="6.875" customWidth="1"/>
    <col min="5" max="5" width="7.375" customWidth="1"/>
    <col min="6" max="6" width="20.375" customWidth="1"/>
    <col min="7" max="7" width="27.25" customWidth="1"/>
    <col min="8" max="8" width="34.625" customWidth="1"/>
    <col min="9" max="9" width="15.875" customWidth="1"/>
    <col min="10" max="10" width="17.375" customWidth="1"/>
    <col min="11" max="11" width="13.75" customWidth="1"/>
    <col min="12" max="12" width="9.375" bestFit="1" customWidth="1"/>
  </cols>
  <sheetData>
    <row r="1" spans="1:13" ht="20.25" customHeight="1" thickBot="1" x14ac:dyDescent="0.35">
      <c r="A1" s="548" t="s">
        <v>261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50"/>
      <c r="M1" s="239"/>
    </row>
    <row r="2" spans="1:13" s="420" customFormat="1" ht="115.5" thickBot="1" x14ac:dyDescent="0.25">
      <c r="A2" s="419" t="s">
        <v>174</v>
      </c>
      <c r="B2" s="416" t="s">
        <v>84</v>
      </c>
      <c r="C2" s="416" t="s">
        <v>175</v>
      </c>
      <c r="D2" s="416" t="s">
        <v>176</v>
      </c>
      <c r="E2" s="416" t="s">
        <v>177</v>
      </c>
      <c r="F2" s="416" t="s">
        <v>178</v>
      </c>
      <c r="G2" s="416" t="s">
        <v>179</v>
      </c>
      <c r="H2" s="416" t="s">
        <v>180</v>
      </c>
      <c r="I2" s="416" t="s">
        <v>181</v>
      </c>
      <c r="J2" s="416" t="s">
        <v>182</v>
      </c>
      <c r="K2" s="416" t="s">
        <v>183</v>
      </c>
      <c r="L2" s="417" t="s">
        <v>184</v>
      </c>
    </row>
    <row r="3" spans="1:13" ht="31.5" x14ac:dyDescent="0.25">
      <c r="A3" s="364">
        <v>1</v>
      </c>
      <c r="B3" s="54" t="s">
        <v>281</v>
      </c>
      <c r="C3" s="355" t="s">
        <v>361</v>
      </c>
      <c r="D3" s="54" t="s">
        <v>362</v>
      </c>
      <c r="E3" s="54" t="s">
        <v>363</v>
      </c>
      <c r="F3" s="362" t="s">
        <v>785</v>
      </c>
      <c r="G3" s="362" t="s">
        <v>482</v>
      </c>
      <c r="H3" s="362" t="s">
        <v>786</v>
      </c>
      <c r="I3" s="363" t="s">
        <v>787</v>
      </c>
      <c r="J3" s="357">
        <v>5000</v>
      </c>
      <c r="K3" s="56"/>
      <c r="L3" s="365"/>
      <c r="M3" s="115"/>
    </row>
    <row r="4" spans="1:13" ht="47.25" x14ac:dyDescent="0.25">
      <c r="A4" s="366">
        <v>2</v>
      </c>
      <c r="B4" s="54" t="s">
        <v>281</v>
      </c>
      <c r="C4" s="14" t="s">
        <v>788</v>
      </c>
      <c r="D4" s="354" t="s">
        <v>362</v>
      </c>
      <c r="E4" s="354" t="s">
        <v>363</v>
      </c>
      <c r="F4" s="347" t="s">
        <v>789</v>
      </c>
      <c r="G4" s="362" t="s">
        <v>790</v>
      </c>
      <c r="H4" s="345" t="s">
        <v>791</v>
      </c>
      <c r="I4" s="14" t="s">
        <v>792</v>
      </c>
      <c r="J4" s="357">
        <v>8000</v>
      </c>
      <c r="K4" s="54"/>
      <c r="L4" s="367"/>
      <c r="M4" s="115"/>
    </row>
    <row r="5" spans="1:13" ht="63" x14ac:dyDescent="0.25">
      <c r="A5" s="366">
        <v>3</v>
      </c>
      <c r="B5" s="54" t="s">
        <v>285</v>
      </c>
      <c r="C5" s="345" t="s">
        <v>793</v>
      </c>
      <c r="D5" s="354"/>
      <c r="E5" s="354"/>
      <c r="F5" s="347" t="s">
        <v>794</v>
      </c>
      <c r="G5" s="362" t="s">
        <v>795</v>
      </c>
      <c r="H5" s="345" t="s">
        <v>796</v>
      </c>
      <c r="I5" s="14" t="s">
        <v>797</v>
      </c>
      <c r="J5" s="357">
        <v>135732</v>
      </c>
      <c r="K5" s="54"/>
      <c r="L5" s="367"/>
      <c r="M5" s="115"/>
    </row>
    <row r="6" spans="1:13" ht="31.5" x14ac:dyDescent="0.25">
      <c r="A6" s="366">
        <v>4</v>
      </c>
      <c r="B6" s="54" t="s">
        <v>285</v>
      </c>
      <c r="C6" s="360" t="s">
        <v>798</v>
      </c>
      <c r="D6" s="354" t="s">
        <v>362</v>
      </c>
      <c r="E6" s="354" t="s">
        <v>363</v>
      </c>
      <c r="F6" s="350" t="s">
        <v>799</v>
      </c>
      <c r="G6" s="362" t="s">
        <v>800</v>
      </c>
      <c r="H6" s="345" t="s">
        <v>801</v>
      </c>
      <c r="I6" s="14" t="s">
        <v>802</v>
      </c>
      <c r="J6" s="357">
        <v>3000</v>
      </c>
      <c r="K6" s="54"/>
      <c r="L6" s="367"/>
      <c r="M6" s="115"/>
    </row>
    <row r="7" spans="1:13" ht="37.5" customHeight="1" x14ac:dyDescent="0.25">
      <c r="A7" s="366">
        <v>5</v>
      </c>
      <c r="B7" s="54" t="s">
        <v>285</v>
      </c>
      <c r="C7" s="360" t="s">
        <v>798</v>
      </c>
      <c r="D7" s="354" t="s">
        <v>362</v>
      </c>
      <c r="E7" s="354" t="s">
        <v>363</v>
      </c>
      <c r="F7" s="350" t="s">
        <v>803</v>
      </c>
      <c r="G7" s="362" t="s">
        <v>804</v>
      </c>
      <c r="H7" s="362" t="s">
        <v>805</v>
      </c>
      <c r="I7" s="14" t="s">
        <v>806</v>
      </c>
      <c r="J7" s="357">
        <v>2680</v>
      </c>
      <c r="K7" s="54"/>
      <c r="L7" s="367"/>
      <c r="M7" s="115"/>
    </row>
    <row r="8" spans="1:13" ht="27" customHeight="1" x14ac:dyDescent="0.25">
      <c r="A8" s="364">
        <v>6</v>
      </c>
      <c r="B8" s="54" t="s">
        <v>287</v>
      </c>
      <c r="C8" s="360" t="s">
        <v>807</v>
      </c>
      <c r="D8" s="354" t="s">
        <v>362</v>
      </c>
      <c r="E8" s="354" t="s">
        <v>363</v>
      </c>
      <c r="F8" s="350" t="s">
        <v>808</v>
      </c>
      <c r="G8" s="362" t="s">
        <v>809</v>
      </c>
      <c r="H8" s="14" t="s">
        <v>810</v>
      </c>
      <c r="I8" s="14" t="s">
        <v>811</v>
      </c>
      <c r="J8" s="357">
        <v>21234</v>
      </c>
      <c r="K8" s="54"/>
      <c r="L8" s="367"/>
      <c r="M8" s="115"/>
    </row>
    <row r="9" spans="1:13" ht="47.25" customHeight="1" x14ac:dyDescent="0.25">
      <c r="A9" s="366">
        <v>7</v>
      </c>
      <c r="B9" s="54" t="s">
        <v>287</v>
      </c>
      <c r="C9" s="358" t="s">
        <v>812</v>
      </c>
      <c r="D9" s="354" t="s">
        <v>362</v>
      </c>
      <c r="E9" s="354" t="s">
        <v>363</v>
      </c>
      <c r="F9" s="347" t="s">
        <v>813</v>
      </c>
      <c r="G9" s="362" t="s">
        <v>814</v>
      </c>
      <c r="H9" s="345" t="s">
        <v>815</v>
      </c>
      <c r="I9" s="14" t="s">
        <v>816</v>
      </c>
      <c r="J9" s="357">
        <v>13693</v>
      </c>
      <c r="K9" s="54"/>
      <c r="L9" s="367"/>
      <c r="M9" s="115"/>
    </row>
    <row r="10" spans="1:13" ht="30.75" customHeight="1" x14ac:dyDescent="0.25">
      <c r="A10" s="366">
        <v>8</v>
      </c>
      <c r="B10" s="54" t="s">
        <v>287</v>
      </c>
      <c r="C10" s="358" t="s">
        <v>812</v>
      </c>
      <c r="D10" s="354" t="s">
        <v>362</v>
      </c>
      <c r="E10" s="354" t="s">
        <v>363</v>
      </c>
      <c r="F10" s="347" t="s">
        <v>817</v>
      </c>
      <c r="G10" s="362" t="s">
        <v>818</v>
      </c>
      <c r="H10" s="345" t="s">
        <v>819</v>
      </c>
      <c r="I10" s="14" t="s">
        <v>729</v>
      </c>
      <c r="J10" s="357">
        <v>12359</v>
      </c>
      <c r="K10" s="54"/>
      <c r="L10" s="367"/>
      <c r="M10" s="115"/>
    </row>
    <row r="11" spans="1:13" ht="49.5" customHeight="1" x14ac:dyDescent="0.25">
      <c r="A11" s="366">
        <v>9</v>
      </c>
      <c r="B11" s="54" t="s">
        <v>287</v>
      </c>
      <c r="C11" s="358" t="s">
        <v>812</v>
      </c>
      <c r="D11" s="354" t="s">
        <v>362</v>
      </c>
      <c r="E11" s="354" t="s">
        <v>363</v>
      </c>
      <c r="F11" s="347" t="s">
        <v>820</v>
      </c>
      <c r="G11" s="362" t="s">
        <v>821</v>
      </c>
      <c r="H11" s="345" t="s">
        <v>822</v>
      </c>
      <c r="I11" s="14" t="s">
        <v>816</v>
      </c>
      <c r="J11" s="357">
        <v>13693</v>
      </c>
      <c r="K11" s="54"/>
      <c r="L11" s="367"/>
      <c r="M11" s="115"/>
    </row>
    <row r="12" spans="1:13" ht="34.5" customHeight="1" x14ac:dyDescent="0.25">
      <c r="A12" s="366">
        <v>10</v>
      </c>
      <c r="B12" s="54" t="s">
        <v>287</v>
      </c>
      <c r="C12" s="358" t="s">
        <v>812</v>
      </c>
      <c r="D12" s="354" t="s">
        <v>362</v>
      </c>
      <c r="E12" s="354" t="s">
        <v>363</v>
      </c>
      <c r="F12" s="347" t="s">
        <v>823</v>
      </c>
      <c r="G12" s="362" t="s">
        <v>430</v>
      </c>
      <c r="H12" s="345" t="s">
        <v>824</v>
      </c>
      <c r="I12" s="14" t="s">
        <v>816</v>
      </c>
      <c r="J12" s="357">
        <v>13693</v>
      </c>
      <c r="K12" s="54"/>
      <c r="L12" s="367"/>
      <c r="M12" s="115"/>
    </row>
    <row r="13" spans="1:13" ht="33.75" customHeight="1" x14ac:dyDescent="0.25">
      <c r="A13" s="364">
        <v>11</v>
      </c>
      <c r="B13" s="54" t="s">
        <v>287</v>
      </c>
      <c r="C13" s="358" t="s">
        <v>812</v>
      </c>
      <c r="D13" s="354" t="s">
        <v>362</v>
      </c>
      <c r="E13" s="354" t="s">
        <v>363</v>
      </c>
      <c r="F13" s="347" t="s">
        <v>825</v>
      </c>
      <c r="G13" s="345" t="s">
        <v>826</v>
      </c>
      <c r="H13" s="345" t="s">
        <v>827</v>
      </c>
      <c r="I13" s="14" t="s">
        <v>729</v>
      </c>
      <c r="J13" s="357">
        <v>13693</v>
      </c>
      <c r="K13" s="54"/>
      <c r="L13" s="367"/>
      <c r="M13" s="115"/>
    </row>
    <row r="14" spans="1:13" ht="33" customHeight="1" x14ac:dyDescent="0.25">
      <c r="A14" s="368">
        <v>12</v>
      </c>
      <c r="B14" s="369" t="s">
        <v>287</v>
      </c>
      <c r="C14" s="370" t="s">
        <v>812</v>
      </c>
      <c r="D14" s="371" t="s">
        <v>362</v>
      </c>
      <c r="E14" s="371" t="s">
        <v>363</v>
      </c>
      <c r="F14" s="372" t="s">
        <v>828</v>
      </c>
      <c r="G14" s="373" t="s">
        <v>397</v>
      </c>
      <c r="H14" s="374" t="s">
        <v>829</v>
      </c>
      <c r="I14" s="369" t="s">
        <v>816</v>
      </c>
      <c r="J14" s="375">
        <v>13693</v>
      </c>
      <c r="K14" s="369"/>
      <c r="L14" s="376"/>
    </row>
    <row r="15" spans="1:13" ht="34.5" customHeight="1" x14ac:dyDescent="0.25">
      <c r="A15" s="368">
        <v>13</v>
      </c>
      <c r="B15" s="369" t="s">
        <v>287</v>
      </c>
      <c r="C15" s="369" t="s">
        <v>830</v>
      </c>
      <c r="D15" s="371" t="s">
        <v>362</v>
      </c>
      <c r="E15" s="371" t="s">
        <v>363</v>
      </c>
      <c r="F15" s="377" t="s">
        <v>831</v>
      </c>
      <c r="G15" s="374" t="s">
        <v>832</v>
      </c>
      <c r="H15" s="369" t="s">
        <v>833</v>
      </c>
      <c r="I15" s="369" t="s">
        <v>834</v>
      </c>
      <c r="J15" s="375">
        <v>8000</v>
      </c>
      <c r="K15" s="369"/>
      <c r="L15" s="376"/>
    </row>
    <row r="16" spans="1:13" ht="50.25" customHeight="1" x14ac:dyDescent="0.25">
      <c r="A16" s="368">
        <v>14</v>
      </c>
      <c r="B16" s="369" t="s">
        <v>287</v>
      </c>
      <c r="C16" s="369" t="s">
        <v>830</v>
      </c>
      <c r="D16" s="371" t="s">
        <v>362</v>
      </c>
      <c r="E16" s="371" t="s">
        <v>363</v>
      </c>
      <c r="F16" s="372" t="s">
        <v>835</v>
      </c>
      <c r="G16" s="373" t="s">
        <v>836</v>
      </c>
      <c r="H16" s="374" t="s">
        <v>837</v>
      </c>
      <c r="I16" s="369" t="s">
        <v>838</v>
      </c>
      <c r="J16" s="375">
        <v>20000</v>
      </c>
      <c r="K16" s="369"/>
      <c r="L16" s="376"/>
    </row>
    <row r="17" spans="1:12" ht="33" customHeight="1" x14ac:dyDescent="0.25">
      <c r="A17" s="368">
        <v>15</v>
      </c>
      <c r="B17" s="369" t="s">
        <v>287</v>
      </c>
      <c r="C17" s="378" t="s">
        <v>839</v>
      </c>
      <c r="D17" s="371" t="s">
        <v>362</v>
      </c>
      <c r="E17" s="371" t="s">
        <v>363</v>
      </c>
      <c r="F17" s="373" t="s">
        <v>840</v>
      </c>
      <c r="G17" s="373" t="s">
        <v>841</v>
      </c>
      <c r="H17" s="373" t="s">
        <v>842</v>
      </c>
      <c r="I17" s="379" t="s">
        <v>843</v>
      </c>
      <c r="J17" s="375">
        <v>1500</v>
      </c>
      <c r="K17" s="369"/>
      <c r="L17" s="376"/>
    </row>
    <row r="18" spans="1:12" ht="31.5" customHeight="1" x14ac:dyDescent="0.25">
      <c r="A18" s="380">
        <v>16</v>
      </c>
      <c r="B18" s="369" t="s">
        <v>287</v>
      </c>
      <c r="C18" s="378" t="s">
        <v>844</v>
      </c>
      <c r="D18" s="371" t="s">
        <v>362</v>
      </c>
      <c r="E18" s="371" t="s">
        <v>363</v>
      </c>
      <c r="F18" s="373" t="s">
        <v>845</v>
      </c>
      <c r="G18" s="373" t="s">
        <v>846</v>
      </c>
      <c r="H18" s="373" t="s">
        <v>847</v>
      </c>
      <c r="I18" s="379" t="s">
        <v>848</v>
      </c>
      <c r="J18" s="375">
        <v>1500</v>
      </c>
      <c r="K18" s="381"/>
      <c r="L18" s="382"/>
    </row>
    <row r="19" spans="1:12" ht="36" customHeight="1" x14ac:dyDescent="0.25">
      <c r="A19" s="368">
        <v>17</v>
      </c>
      <c r="B19" s="369" t="s">
        <v>287</v>
      </c>
      <c r="C19" s="378" t="s">
        <v>844</v>
      </c>
      <c r="D19" s="371" t="s">
        <v>362</v>
      </c>
      <c r="E19" s="371" t="s">
        <v>363</v>
      </c>
      <c r="F19" s="377" t="s">
        <v>849</v>
      </c>
      <c r="G19" s="373" t="s">
        <v>846</v>
      </c>
      <c r="H19" s="374" t="s">
        <v>850</v>
      </c>
      <c r="I19" s="369" t="s">
        <v>851</v>
      </c>
      <c r="J19" s="375">
        <v>3000</v>
      </c>
      <c r="K19" s="381"/>
      <c r="L19" s="382"/>
    </row>
    <row r="20" spans="1:12" ht="32.25" customHeight="1" x14ac:dyDescent="0.25">
      <c r="A20" s="368">
        <v>18</v>
      </c>
      <c r="B20" s="369" t="s">
        <v>852</v>
      </c>
      <c r="C20" s="378" t="s">
        <v>853</v>
      </c>
      <c r="D20" s="371" t="s">
        <v>362</v>
      </c>
      <c r="E20" s="371" t="s">
        <v>363</v>
      </c>
      <c r="F20" s="372" t="s">
        <v>854</v>
      </c>
      <c r="G20" s="373" t="s">
        <v>855</v>
      </c>
      <c r="H20" s="373" t="s">
        <v>856</v>
      </c>
      <c r="I20" s="369" t="s">
        <v>857</v>
      </c>
      <c r="J20" s="375">
        <v>4950</v>
      </c>
      <c r="K20" s="381"/>
      <c r="L20" s="382"/>
    </row>
    <row r="21" spans="1:12" ht="30.75" customHeight="1" x14ac:dyDescent="0.25">
      <c r="A21" s="368">
        <v>19</v>
      </c>
      <c r="B21" s="369" t="s">
        <v>281</v>
      </c>
      <c r="C21" s="374" t="s">
        <v>858</v>
      </c>
      <c r="D21" s="371" t="s">
        <v>362</v>
      </c>
      <c r="E21" s="371" t="s">
        <v>363</v>
      </c>
      <c r="F21" s="374" t="s">
        <v>859</v>
      </c>
      <c r="G21" s="373" t="s">
        <v>860</v>
      </c>
      <c r="H21" s="369" t="s">
        <v>861</v>
      </c>
      <c r="I21" s="369" t="s">
        <v>862</v>
      </c>
      <c r="J21" s="375">
        <v>2460</v>
      </c>
      <c r="K21" s="381"/>
      <c r="L21" s="382"/>
    </row>
    <row r="22" spans="1:12" ht="48.75" customHeight="1" x14ac:dyDescent="0.25">
      <c r="A22" s="368">
        <v>20</v>
      </c>
      <c r="B22" s="371" t="s">
        <v>281</v>
      </c>
      <c r="C22" s="374" t="s">
        <v>858</v>
      </c>
      <c r="D22" s="371" t="s">
        <v>362</v>
      </c>
      <c r="E22" s="371" t="s">
        <v>768</v>
      </c>
      <c r="F22" s="373" t="s">
        <v>863</v>
      </c>
      <c r="G22" s="373" t="s">
        <v>790</v>
      </c>
      <c r="H22" s="373" t="s">
        <v>864</v>
      </c>
      <c r="I22" s="379" t="s">
        <v>865</v>
      </c>
      <c r="J22" s="375">
        <v>5724</v>
      </c>
      <c r="K22" s="381"/>
      <c r="L22" s="382"/>
    </row>
    <row r="23" spans="1:12" ht="52.5" customHeight="1" x14ac:dyDescent="0.25">
      <c r="A23" s="380">
        <v>21</v>
      </c>
      <c r="B23" s="371" t="s">
        <v>281</v>
      </c>
      <c r="C23" s="374" t="s">
        <v>858</v>
      </c>
      <c r="D23" s="371" t="s">
        <v>362</v>
      </c>
      <c r="E23" s="371" t="s">
        <v>768</v>
      </c>
      <c r="F23" s="373" t="s">
        <v>866</v>
      </c>
      <c r="G23" s="373" t="s">
        <v>774</v>
      </c>
      <c r="H23" s="373" t="s">
        <v>867</v>
      </c>
      <c r="I23" s="379" t="s">
        <v>868</v>
      </c>
      <c r="J23" s="375">
        <v>10462</v>
      </c>
      <c r="K23" s="381"/>
      <c r="L23" s="382"/>
    </row>
    <row r="24" spans="1:12" ht="50.25" customHeight="1" x14ac:dyDescent="0.25">
      <c r="A24" s="368">
        <v>22</v>
      </c>
      <c r="B24" s="371" t="s">
        <v>281</v>
      </c>
      <c r="C24" s="374" t="s">
        <v>858</v>
      </c>
      <c r="D24" s="371" t="s">
        <v>362</v>
      </c>
      <c r="E24" s="371" t="s">
        <v>768</v>
      </c>
      <c r="F24" s="373" t="s">
        <v>869</v>
      </c>
      <c r="G24" s="373" t="s">
        <v>790</v>
      </c>
      <c r="H24" s="373" t="s">
        <v>870</v>
      </c>
      <c r="I24" s="379" t="s">
        <v>871</v>
      </c>
      <c r="J24" s="375">
        <v>10785</v>
      </c>
      <c r="K24" s="381"/>
      <c r="L24" s="382"/>
    </row>
    <row r="25" spans="1:12" ht="61.5" customHeight="1" x14ac:dyDescent="0.25">
      <c r="A25" s="368">
        <v>23</v>
      </c>
      <c r="B25" s="369" t="s">
        <v>287</v>
      </c>
      <c r="C25" s="374" t="s">
        <v>858</v>
      </c>
      <c r="D25" s="371" t="s">
        <v>362</v>
      </c>
      <c r="E25" s="371" t="s">
        <v>768</v>
      </c>
      <c r="F25" s="372" t="s">
        <v>872</v>
      </c>
      <c r="G25" s="373" t="s">
        <v>873</v>
      </c>
      <c r="H25" s="374" t="s">
        <v>874</v>
      </c>
      <c r="I25" s="370" t="s">
        <v>875</v>
      </c>
      <c r="J25" s="375">
        <v>100000</v>
      </c>
      <c r="K25" s="381"/>
      <c r="L25" s="382"/>
    </row>
    <row r="26" spans="1:12" ht="38.25" customHeight="1" x14ac:dyDescent="0.25">
      <c r="A26" s="368">
        <v>24</v>
      </c>
      <c r="B26" s="369" t="s">
        <v>287</v>
      </c>
      <c r="C26" s="374" t="s">
        <v>858</v>
      </c>
      <c r="D26" s="371" t="s">
        <v>362</v>
      </c>
      <c r="E26" s="371" t="s">
        <v>768</v>
      </c>
      <c r="F26" s="372" t="s">
        <v>876</v>
      </c>
      <c r="G26" s="373" t="s">
        <v>666</v>
      </c>
      <c r="H26" s="374" t="s">
        <v>877</v>
      </c>
      <c r="I26" s="370" t="s">
        <v>878</v>
      </c>
      <c r="J26" s="375">
        <v>100000</v>
      </c>
      <c r="K26" s="381"/>
      <c r="L26" s="382"/>
    </row>
    <row r="27" spans="1:12" ht="39" customHeight="1" x14ac:dyDescent="0.25">
      <c r="A27" s="368">
        <v>25</v>
      </c>
      <c r="B27" s="371" t="s">
        <v>289</v>
      </c>
      <c r="C27" s="374" t="s">
        <v>858</v>
      </c>
      <c r="D27" s="371" t="s">
        <v>362</v>
      </c>
      <c r="E27" s="371" t="s">
        <v>768</v>
      </c>
      <c r="F27" s="373" t="s">
        <v>879</v>
      </c>
      <c r="G27" s="373" t="s">
        <v>880</v>
      </c>
      <c r="H27" s="373" t="s">
        <v>881</v>
      </c>
      <c r="I27" s="379" t="s">
        <v>882</v>
      </c>
      <c r="J27" s="383">
        <v>11046</v>
      </c>
      <c r="K27" s="381"/>
      <c r="L27" s="382"/>
    </row>
    <row r="28" spans="1:12" ht="34.5" customHeight="1" x14ac:dyDescent="0.25">
      <c r="A28" s="380">
        <v>26</v>
      </c>
      <c r="B28" s="371" t="s">
        <v>852</v>
      </c>
      <c r="C28" s="374" t="s">
        <v>858</v>
      </c>
      <c r="D28" s="371" t="s">
        <v>362</v>
      </c>
      <c r="E28" s="371" t="s">
        <v>768</v>
      </c>
      <c r="F28" s="373" t="s">
        <v>883</v>
      </c>
      <c r="G28" s="373" t="s">
        <v>884</v>
      </c>
      <c r="H28" s="373" t="s">
        <v>885</v>
      </c>
      <c r="I28" s="379" t="s">
        <v>886</v>
      </c>
      <c r="J28" s="383">
        <v>194461</v>
      </c>
      <c r="K28" s="381"/>
      <c r="L28" s="382"/>
    </row>
    <row r="29" spans="1:12" ht="36.75" customHeight="1" x14ac:dyDescent="0.25">
      <c r="A29" s="368">
        <v>27</v>
      </c>
      <c r="B29" s="371" t="s">
        <v>852</v>
      </c>
      <c r="C29" s="374" t="s">
        <v>858</v>
      </c>
      <c r="D29" s="371" t="s">
        <v>362</v>
      </c>
      <c r="E29" s="371" t="s">
        <v>768</v>
      </c>
      <c r="F29" s="372" t="s">
        <v>887</v>
      </c>
      <c r="G29" s="373" t="s">
        <v>884</v>
      </c>
      <c r="H29" s="373" t="s">
        <v>885</v>
      </c>
      <c r="I29" s="369" t="s">
        <v>888</v>
      </c>
      <c r="J29" s="375">
        <v>1437360</v>
      </c>
      <c r="K29" s="381"/>
      <c r="L29" s="382"/>
    </row>
    <row r="30" spans="1:12" ht="37.5" customHeight="1" x14ac:dyDescent="0.25">
      <c r="A30" s="368">
        <v>28</v>
      </c>
      <c r="B30" s="371" t="s">
        <v>852</v>
      </c>
      <c r="C30" s="374" t="s">
        <v>858</v>
      </c>
      <c r="D30" s="371" t="s">
        <v>362</v>
      </c>
      <c r="E30" s="371" t="s">
        <v>768</v>
      </c>
      <c r="F30" s="372" t="s">
        <v>889</v>
      </c>
      <c r="G30" s="373" t="s">
        <v>884</v>
      </c>
      <c r="H30" s="374" t="s">
        <v>885</v>
      </c>
      <c r="I30" s="369" t="s">
        <v>890</v>
      </c>
      <c r="J30" s="375">
        <v>391248</v>
      </c>
      <c r="K30" s="381"/>
      <c r="L30" s="382"/>
    </row>
    <row r="31" spans="1:12" ht="30" customHeight="1" x14ac:dyDescent="0.25">
      <c r="A31" s="368">
        <v>29</v>
      </c>
      <c r="B31" s="371" t="s">
        <v>285</v>
      </c>
      <c r="C31" s="374" t="s">
        <v>891</v>
      </c>
      <c r="D31" s="371" t="s">
        <v>362</v>
      </c>
      <c r="E31" s="371" t="s">
        <v>768</v>
      </c>
      <c r="F31" s="372" t="s">
        <v>892</v>
      </c>
      <c r="G31" s="373" t="s">
        <v>893</v>
      </c>
      <c r="H31" s="369" t="s">
        <v>894</v>
      </c>
      <c r="I31" s="369" t="s">
        <v>895</v>
      </c>
      <c r="J31" s="375">
        <v>153223</v>
      </c>
      <c r="K31" s="381"/>
      <c r="L31" s="382"/>
    </row>
    <row r="32" spans="1:12" ht="28.5" customHeight="1" x14ac:dyDescent="0.25">
      <c r="A32" s="368">
        <v>30</v>
      </c>
      <c r="B32" s="371" t="s">
        <v>285</v>
      </c>
      <c r="C32" s="374" t="s">
        <v>891</v>
      </c>
      <c r="D32" s="371" t="s">
        <v>362</v>
      </c>
      <c r="E32" s="371" t="s">
        <v>768</v>
      </c>
      <c r="F32" s="372" t="s">
        <v>896</v>
      </c>
      <c r="G32" s="373" t="s">
        <v>897</v>
      </c>
      <c r="H32" s="369" t="s">
        <v>894</v>
      </c>
      <c r="I32" s="369" t="s">
        <v>898</v>
      </c>
      <c r="J32" s="375">
        <v>145238</v>
      </c>
      <c r="K32" s="381"/>
      <c r="L32" s="382"/>
    </row>
    <row r="33" spans="1:12" ht="49.5" customHeight="1" x14ac:dyDescent="0.25">
      <c r="A33" s="380">
        <v>31</v>
      </c>
      <c r="B33" s="384" t="s">
        <v>285</v>
      </c>
      <c r="C33" s="378" t="s">
        <v>899</v>
      </c>
      <c r="D33" s="371" t="s">
        <v>362</v>
      </c>
      <c r="E33" s="371" t="s">
        <v>768</v>
      </c>
      <c r="F33" s="372" t="s">
        <v>900</v>
      </c>
      <c r="G33" s="373" t="s">
        <v>897</v>
      </c>
      <c r="H33" s="373" t="s">
        <v>901</v>
      </c>
      <c r="I33" s="369" t="s">
        <v>802</v>
      </c>
      <c r="J33" s="375">
        <v>37841</v>
      </c>
      <c r="K33" s="381"/>
      <c r="L33" s="382"/>
    </row>
    <row r="34" spans="1:12" ht="34.5" customHeight="1" x14ac:dyDescent="0.25">
      <c r="A34" s="368">
        <v>32</v>
      </c>
      <c r="B34" s="371" t="s">
        <v>285</v>
      </c>
      <c r="C34" s="385" t="s">
        <v>902</v>
      </c>
      <c r="D34" s="371" t="s">
        <v>362</v>
      </c>
      <c r="E34" s="371" t="s">
        <v>768</v>
      </c>
      <c r="F34" s="373" t="s">
        <v>903</v>
      </c>
      <c r="G34" s="373" t="s">
        <v>893</v>
      </c>
      <c r="H34" s="373" t="s">
        <v>904</v>
      </c>
      <c r="I34" s="369" t="s">
        <v>905</v>
      </c>
      <c r="J34" s="383">
        <v>11925</v>
      </c>
      <c r="K34" s="381"/>
      <c r="L34" s="382"/>
    </row>
    <row r="35" spans="1:12" ht="48" customHeight="1" x14ac:dyDescent="0.25">
      <c r="A35" s="368">
        <v>33</v>
      </c>
      <c r="B35" s="369" t="s">
        <v>287</v>
      </c>
      <c r="C35" s="378" t="s">
        <v>906</v>
      </c>
      <c r="D35" s="371" t="s">
        <v>362</v>
      </c>
      <c r="E35" s="371" t="s">
        <v>768</v>
      </c>
      <c r="F35" s="372" t="s">
        <v>907</v>
      </c>
      <c r="G35" s="373" t="s">
        <v>908</v>
      </c>
      <c r="H35" s="374" t="s">
        <v>901</v>
      </c>
      <c r="I35" s="369" t="s">
        <v>811</v>
      </c>
      <c r="J35" s="369">
        <v>597</v>
      </c>
      <c r="K35" s="381"/>
      <c r="L35" s="382"/>
    </row>
    <row r="36" spans="1:12" ht="48" customHeight="1" x14ac:dyDescent="0.25">
      <c r="A36" s="368">
        <v>34</v>
      </c>
      <c r="B36" s="369" t="s">
        <v>287</v>
      </c>
      <c r="C36" s="369" t="s">
        <v>909</v>
      </c>
      <c r="D36" s="371" t="s">
        <v>362</v>
      </c>
      <c r="E36" s="371" t="s">
        <v>768</v>
      </c>
      <c r="F36" s="372" t="s">
        <v>910</v>
      </c>
      <c r="G36" s="374" t="s">
        <v>911</v>
      </c>
      <c r="H36" s="374" t="s">
        <v>912</v>
      </c>
      <c r="I36" s="379" t="s">
        <v>913</v>
      </c>
      <c r="J36" s="375">
        <v>2000</v>
      </c>
      <c r="K36" s="381"/>
      <c r="L36" s="382"/>
    </row>
    <row r="37" spans="1:12" ht="36.75" customHeight="1" x14ac:dyDescent="0.25">
      <c r="A37" s="368">
        <v>35</v>
      </c>
      <c r="B37" s="369" t="s">
        <v>287</v>
      </c>
      <c r="C37" s="370" t="s">
        <v>914</v>
      </c>
      <c r="D37" s="371" t="s">
        <v>362</v>
      </c>
      <c r="E37" s="371" t="s">
        <v>768</v>
      </c>
      <c r="F37" s="386">
        <v>22420246</v>
      </c>
      <c r="G37" s="374" t="s">
        <v>686</v>
      </c>
      <c r="H37" s="374" t="s">
        <v>915</v>
      </c>
      <c r="I37" s="369" t="s">
        <v>916</v>
      </c>
      <c r="J37" s="375">
        <v>26856</v>
      </c>
      <c r="K37" s="381"/>
      <c r="L37" s="382"/>
    </row>
    <row r="38" spans="1:12" ht="32.25" customHeight="1" x14ac:dyDescent="0.25">
      <c r="A38" s="380">
        <v>36</v>
      </c>
      <c r="B38" s="369" t="s">
        <v>287</v>
      </c>
      <c r="C38" s="374" t="s">
        <v>917</v>
      </c>
      <c r="D38" s="371" t="s">
        <v>362</v>
      </c>
      <c r="E38" s="371" t="s">
        <v>768</v>
      </c>
      <c r="F38" s="377" t="s">
        <v>918</v>
      </c>
      <c r="G38" s="373" t="s">
        <v>414</v>
      </c>
      <c r="H38" s="374" t="s">
        <v>919</v>
      </c>
      <c r="I38" s="369" t="s">
        <v>920</v>
      </c>
      <c r="J38" s="375">
        <v>20000</v>
      </c>
      <c r="K38" s="381"/>
      <c r="L38" s="382"/>
    </row>
    <row r="39" spans="1:12" ht="16.5" thickBot="1" x14ac:dyDescent="0.3">
      <c r="A39" s="387"/>
      <c r="B39" s="388"/>
      <c r="C39" s="388"/>
      <c r="D39" s="388"/>
      <c r="E39" s="388"/>
      <c r="F39" s="388"/>
      <c r="G39" s="388"/>
      <c r="H39" s="388"/>
      <c r="I39" s="388"/>
      <c r="J39" s="389">
        <f>SUM(J3:J38)</f>
        <v>2956646</v>
      </c>
      <c r="K39" s="388"/>
      <c r="L39" s="390"/>
    </row>
  </sheetData>
  <mergeCells count="1">
    <mergeCell ref="A1:L1"/>
  </mergeCells>
  <hyperlinks>
    <hyperlink ref="F22" r:id="rId1" display="https://portal.ukf.sk/kvalita/index.php?r=projekty/projekty/view&amp;id=2684" xr:uid="{00000000-0004-0000-1800-000000000000}"/>
    <hyperlink ref="F25" r:id="rId2" display="https://portal.ukf.sk/kvalita/index.php?r=projekty/projekty/view&amp;id=2673" xr:uid="{00000000-0004-0000-1800-000001000000}"/>
    <hyperlink ref="F26" r:id="rId3" display="https://portal.ukf.sk/kvalita/index.php?r=projekty/projekty/view&amp;id=2639" xr:uid="{00000000-0004-0000-1800-000002000000}"/>
    <hyperlink ref="F29" r:id="rId4" display="https://portal.ukf.sk/kvalita/index.php?r=projekty/projekty/view&amp;id=3031" xr:uid="{00000000-0004-0000-1800-000003000000}"/>
    <hyperlink ref="F30" r:id="rId5" display="https://portal.ukf.sk/kvalita/index.php?r=projekty/projekty/view&amp;id=3030" xr:uid="{00000000-0004-0000-1800-000004000000}"/>
    <hyperlink ref="F31" r:id="rId6" display="https://portal.ukf.sk/kvalita/index.php?r=projekty/projekty/view&amp;id=2858" xr:uid="{00000000-0004-0000-1800-000005000000}"/>
    <hyperlink ref="F32" r:id="rId7" display="https://portal.ukf.sk/kvalita/index.php?r=projekty/projekty/view&amp;id=3027" xr:uid="{00000000-0004-0000-1800-000006000000}"/>
    <hyperlink ref="F33" r:id="rId8" display="https://portal.ukf.sk/kvalita/index.php?r=projekty/projekty/view&amp;id=2989" xr:uid="{00000000-0004-0000-1800-000007000000}"/>
    <hyperlink ref="F35" r:id="rId9" display="https://portal.ukf.sk/kvalita/index.php?r=projekty/projekty/view&amp;id=3021" xr:uid="{00000000-0004-0000-1800-000008000000}"/>
    <hyperlink ref="F36" r:id="rId10" display="https://portal.ukf.sk/kvalita/index.php?r=projekty/projekty/view&amp;id=2957" xr:uid="{00000000-0004-0000-1800-000009000000}"/>
    <hyperlink ref="F37" r:id="rId11" display="https://portal.ukf.sk/kvalita/index.php?r=projekty/projekty/view&amp;id=2998" xr:uid="{00000000-0004-0000-1800-00000A000000}"/>
    <hyperlink ref="F38" r:id="rId12" display="https://portal.ukf.sk/kvalita/index.php?r=projekty/projekty/view&amp;id=2857" xr:uid="{00000000-0004-0000-1800-00000B000000}"/>
    <hyperlink ref="F4" r:id="rId13" display="https://portal.ukf.sk/kvalita/index.php?r=projekty/projekty/view&amp;id=3014" xr:uid="{00000000-0004-0000-1800-00000C000000}"/>
    <hyperlink ref="F5" r:id="rId14" display="https://portal.ukf.sk/kvalita/index.php?r=projekty/projekty/view&amp;id=3028" xr:uid="{00000000-0004-0000-1800-00000D000000}"/>
    <hyperlink ref="F6" r:id="rId15" display="https://portal.ukf.sk/kvalita/index.php?r=projekty/projekty/view&amp;id=3023" xr:uid="{00000000-0004-0000-1800-00000E000000}"/>
    <hyperlink ref="F7" r:id="rId16" display="https://portal.ukf.sk/kvalita/index.php?r=projekty/projekty/view&amp;id=3022" xr:uid="{00000000-0004-0000-1800-00000F000000}"/>
    <hyperlink ref="F8" r:id="rId17" display="https://portal.ukf.sk/kvalita/index.php?r=projekty/projekty/view&amp;id=3004" xr:uid="{00000000-0004-0000-1800-000010000000}"/>
    <hyperlink ref="F19" r:id="rId18" display="https://portal.ukf.sk/kvalita/index.php?r=projekty/projekty/view&amp;id=2923" xr:uid="{00000000-0004-0000-1800-000011000000}"/>
    <hyperlink ref="F20" r:id="rId19" display="https://portal.ukf.sk/kvalita/index.php?r=projekty/projekty/view&amp;id=3041" xr:uid="{00000000-0004-0000-1800-000012000000}"/>
    <hyperlink ref="F9" r:id="rId20" display="https://portal.ukf.sk/kvalita/index.php?r=projekty/projekty/view&amp;id=3005" xr:uid="{00000000-0004-0000-1800-000013000000}"/>
    <hyperlink ref="F10" r:id="rId21" display="https://portal.ukf.sk/kvalita/index.php?r=projekty/projekty/view&amp;id=3007" xr:uid="{00000000-0004-0000-1800-000014000000}"/>
    <hyperlink ref="F11" r:id="rId22" display="https://portal.ukf.sk/kvalita/index.php?r=projekty/projekty/view&amp;id=3009" xr:uid="{00000000-0004-0000-1800-000015000000}"/>
    <hyperlink ref="F12" r:id="rId23" display="https://portal.ukf.sk/kvalita/index.php?r=projekty/projekty/view&amp;id=3006" xr:uid="{00000000-0004-0000-1800-000016000000}"/>
    <hyperlink ref="F13" r:id="rId24" display="https://portal.ukf.sk/kvalita/index.php?r=projekty/projekty/view&amp;id=3008" xr:uid="{00000000-0004-0000-1800-000017000000}"/>
    <hyperlink ref="F14" r:id="rId25" display="https://portal.ukf.sk/kvalita/index.php?r=projekty/projekty/view&amp;id=3010" xr:uid="{00000000-0004-0000-1800-000018000000}"/>
    <hyperlink ref="F15" r:id="rId26" display="https://portal.ukf.sk/kvalita/index.php?r=projekty/projekty/view&amp;id=3003" xr:uid="{00000000-0004-0000-1800-000019000000}"/>
    <hyperlink ref="F16" r:id="rId27" display="https://portal.ukf.sk/kvalita/index.php?r=projekty/projekty/view&amp;id=2941" xr:uid="{00000000-0004-0000-1800-00001A000000}"/>
  </hyperlinks>
  <pageMargins left="0.70866141732283472" right="0.70866141732283472" top="0.74803149606299213" bottom="0.74803149606299213" header="0.31496062992125984" footer="0.31496062992125984"/>
  <pageSetup paperSize="9" scale="67" fitToHeight="0" orientation="landscape" r:id="rId28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91"/>
  <sheetViews>
    <sheetView view="pageBreakPreview" zoomScaleNormal="100" zoomScaleSheetLayoutView="100" workbookViewId="0">
      <selection activeCell="D8" sqref="D8"/>
    </sheetView>
  </sheetViews>
  <sheetFormatPr defaultRowHeight="15.75" x14ac:dyDescent="0.25"/>
  <cols>
    <col min="1" max="1" width="18.25" style="424" customWidth="1"/>
    <col min="2" max="2" width="13.875" style="424" customWidth="1"/>
    <col min="3" max="3" width="44.625" style="424" bestFit="1" customWidth="1"/>
    <col min="4" max="4" width="16.75" style="424" customWidth="1"/>
    <col min="5" max="5" width="13.625" style="423" bestFit="1" customWidth="1"/>
  </cols>
  <sheetData>
    <row r="1" spans="1:5" ht="21" thickBot="1" x14ac:dyDescent="0.35">
      <c r="A1" s="471" t="s">
        <v>262</v>
      </c>
      <c r="B1" s="471"/>
      <c r="C1" s="471"/>
      <c r="D1" s="471"/>
      <c r="E1" s="471"/>
    </row>
    <row r="2" spans="1:5" s="436" customFormat="1" ht="16.5" thickBot="1" x14ac:dyDescent="0.3">
      <c r="A2" s="433" t="s">
        <v>185</v>
      </c>
      <c r="B2" s="434" t="s">
        <v>186</v>
      </c>
      <c r="C2" s="434" t="s">
        <v>187</v>
      </c>
      <c r="D2" s="434" t="s">
        <v>188</v>
      </c>
      <c r="E2" s="435" t="s">
        <v>189</v>
      </c>
    </row>
    <row r="3" spans="1:5" s="1" customFormat="1" x14ac:dyDescent="0.25">
      <c r="A3" s="431" t="s">
        <v>1343</v>
      </c>
      <c r="B3" s="431" t="s">
        <v>1056</v>
      </c>
      <c r="C3" s="431" t="s">
        <v>1342</v>
      </c>
      <c r="D3" s="431" t="s">
        <v>1336</v>
      </c>
      <c r="E3" s="430">
        <v>45554</v>
      </c>
    </row>
    <row r="4" spans="1:5" s="1" customFormat="1" x14ac:dyDescent="0.25">
      <c r="A4" s="431" t="s">
        <v>1341</v>
      </c>
      <c r="B4" s="431" t="s">
        <v>1056</v>
      </c>
      <c r="C4" s="431" t="s">
        <v>1340</v>
      </c>
      <c r="D4" s="431" t="s">
        <v>1058</v>
      </c>
      <c r="E4" s="432" t="s">
        <v>1339</v>
      </c>
    </row>
    <row r="5" spans="1:5" s="1" customFormat="1" x14ac:dyDescent="0.25">
      <c r="A5" s="431" t="s">
        <v>1338</v>
      </c>
      <c r="B5" s="431" t="s">
        <v>1056</v>
      </c>
      <c r="C5" s="431" t="s">
        <v>1337</v>
      </c>
      <c r="D5" s="431" t="s">
        <v>1336</v>
      </c>
      <c r="E5" s="430">
        <v>45588</v>
      </c>
    </row>
    <row r="6" spans="1:5" s="1" customFormat="1" x14ac:dyDescent="0.25">
      <c r="A6" s="363" t="s">
        <v>1057</v>
      </c>
      <c r="B6" s="363" t="s">
        <v>1056</v>
      </c>
      <c r="C6" s="363" t="s">
        <v>1335</v>
      </c>
      <c r="D6" s="363" t="s">
        <v>1058</v>
      </c>
      <c r="E6" s="429">
        <v>45462</v>
      </c>
    </row>
    <row r="7" spans="1:5" s="1" customFormat="1" x14ac:dyDescent="0.25">
      <c r="A7" s="363" t="s">
        <v>1332</v>
      </c>
      <c r="B7" s="363" t="s">
        <v>1056</v>
      </c>
      <c r="C7" s="363" t="s">
        <v>1334</v>
      </c>
      <c r="D7" s="363" t="s">
        <v>1333</v>
      </c>
      <c r="E7" s="429">
        <v>45556</v>
      </c>
    </row>
    <row r="8" spans="1:5" s="1" customFormat="1" x14ac:dyDescent="0.25">
      <c r="A8" s="363" t="s">
        <v>1332</v>
      </c>
      <c r="B8" s="363" t="s">
        <v>1056</v>
      </c>
      <c r="C8" s="363" t="s">
        <v>1331</v>
      </c>
      <c r="D8" s="363" t="s">
        <v>1330</v>
      </c>
      <c r="E8" s="429">
        <v>45551</v>
      </c>
    </row>
    <row r="9" spans="1:5" x14ac:dyDescent="0.25">
      <c r="A9" s="426" t="s">
        <v>1329</v>
      </c>
      <c r="B9" s="428" t="s">
        <v>1056</v>
      </c>
      <c r="C9" s="426" t="s">
        <v>1328</v>
      </c>
      <c r="D9" s="426" t="s">
        <v>1064</v>
      </c>
      <c r="E9" s="427">
        <v>45459</v>
      </c>
    </row>
    <row r="10" spans="1:5" s="1" customFormat="1" x14ac:dyDescent="0.25">
      <c r="A10" s="426" t="s">
        <v>1309</v>
      </c>
      <c r="B10" s="426" t="s">
        <v>1056</v>
      </c>
      <c r="C10" s="426" t="s">
        <v>1327</v>
      </c>
      <c r="D10" s="426" t="s">
        <v>1310</v>
      </c>
      <c r="E10" s="427">
        <v>45482</v>
      </c>
    </row>
    <row r="11" spans="1:5" s="1" customFormat="1" x14ac:dyDescent="0.25">
      <c r="A11" s="426" t="s">
        <v>1309</v>
      </c>
      <c r="B11" s="426" t="s">
        <v>1056</v>
      </c>
      <c r="C11" s="426" t="s">
        <v>1326</v>
      </c>
      <c r="D11" s="426" t="s">
        <v>1310</v>
      </c>
      <c r="E11" s="427">
        <v>45482</v>
      </c>
    </row>
    <row r="12" spans="1:5" s="1" customFormat="1" x14ac:dyDescent="0.25">
      <c r="A12" s="426" t="s">
        <v>1309</v>
      </c>
      <c r="B12" s="426" t="s">
        <v>1056</v>
      </c>
      <c r="C12" s="426" t="s">
        <v>1325</v>
      </c>
      <c r="D12" s="426" t="s">
        <v>1310</v>
      </c>
      <c r="E12" s="427">
        <v>45524</v>
      </c>
    </row>
    <row r="13" spans="1:5" s="1" customFormat="1" x14ac:dyDescent="0.25">
      <c r="A13" s="426" t="s">
        <v>1309</v>
      </c>
      <c r="B13" s="426" t="s">
        <v>1056</v>
      </c>
      <c r="C13" s="426" t="s">
        <v>1324</v>
      </c>
      <c r="D13" s="426" t="s">
        <v>1310</v>
      </c>
      <c r="E13" s="427">
        <v>45483</v>
      </c>
    </row>
    <row r="14" spans="1:5" x14ac:dyDescent="0.25">
      <c r="A14" s="426" t="s">
        <v>1309</v>
      </c>
      <c r="B14" s="426" t="s">
        <v>1056</v>
      </c>
      <c r="C14" s="426" t="s">
        <v>1323</v>
      </c>
      <c r="D14" s="426" t="s">
        <v>1310</v>
      </c>
      <c r="E14" s="427">
        <v>45522</v>
      </c>
    </row>
    <row r="15" spans="1:5" x14ac:dyDescent="0.25">
      <c r="A15" s="426" t="s">
        <v>1309</v>
      </c>
      <c r="B15" s="426" t="s">
        <v>1056</v>
      </c>
      <c r="C15" s="426" t="s">
        <v>1322</v>
      </c>
      <c r="D15" s="426" t="s">
        <v>1310</v>
      </c>
      <c r="E15" s="427">
        <v>45483</v>
      </c>
    </row>
    <row r="16" spans="1:5" x14ac:dyDescent="0.25">
      <c r="A16" s="426" t="s">
        <v>1309</v>
      </c>
      <c r="B16" s="426" t="s">
        <v>1056</v>
      </c>
      <c r="C16" s="426" t="s">
        <v>1321</v>
      </c>
      <c r="D16" s="426" t="s">
        <v>1310</v>
      </c>
      <c r="E16" s="427">
        <v>45484</v>
      </c>
    </row>
    <row r="17" spans="1:5" x14ac:dyDescent="0.25">
      <c r="A17" s="426" t="s">
        <v>1309</v>
      </c>
      <c r="B17" s="426" t="s">
        <v>1056</v>
      </c>
      <c r="C17" s="426" t="s">
        <v>1320</v>
      </c>
      <c r="D17" s="426" t="s">
        <v>1064</v>
      </c>
      <c r="E17" s="427">
        <v>45459</v>
      </c>
    </row>
    <row r="18" spans="1:5" x14ac:dyDescent="0.25">
      <c r="A18" s="426" t="s">
        <v>1309</v>
      </c>
      <c r="B18" s="426" t="s">
        <v>1056</v>
      </c>
      <c r="C18" s="426" t="s">
        <v>1320</v>
      </c>
      <c r="D18" s="426" t="s">
        <v>1064</v>
      </c>
      <c r="E18" s="427">
        <v>45460</v>
      </c>
    </row>
    <row r="19" spans="1:5" x14ac:dyDescent="0.25">
      <c r="A19" s="426" t="s">
        <v>1309</v>
      </c>
      <c r="B19" s="426" t="s">
        <v>1056</v>
      </c>
      <c r="C19" s="426" t="s">
        <v>1320</v>
      </c>
      <c r="D19" s="426" t="s">
        <v>1064</v>
      </c>
      <c r="E19" s="427">
        <v>45461</v>
      </c>
    </row>
    <row r="20" spans="1:5" x14ac:dyDescent="0.25">
      <c r="A20" s="426" t="s">
        <v>1309</v>
      </c>
      <c r="B20" s="426" t="s">
        <v>1056</v>
      </c>
      <c r="C20" s="426" t="s">
        <v>1319</v>
      </c>
      <c r="D20" s="426" t="s">
        <v>1310</v>
      </c>
      <c r="E20" s="427">
        <v>45482</v>
      </c>
    </row>
    <row r="21" spans="1:5" x14ac:dyDescent="0.25">
      <c r="A21" s="426" t="s">
        <v>1309</v>
      </c>
      <c r="B21" s="426" t="s">
        <v>1237</v>
      </c>
      <c r="C21" s="426" t="s">
        <v>1318</v>
      </c>
      <c r="D21" s="426" t="s">
        <v>1315</v>
      </c>
      <c r="E21" s="427">
        <v>45483</v>
      </c>
    </row>
    <row r="22" spans="1:5" x14ac:dyDescent="0.25">
      <c r="A22" s="426" t="s">
        <v>1309</v>
      </c>
      <c r="B22" s="426" t="s">
        <v>1237</v>
      </c>
      <c r="C22" s="426" t="s">
        <v>1317</v>
      </c>
      <c r="D22" s="426" t="s">
        <v>1315</v>
      </c>
      <c r="E22" s="427">
        <v>45483</v>
      </c>
    </row>
    <row r="23" spans="1:5" x14ac:dyDescent="0.25">
      <c r="A23" s="426" t="s">
        <v>1309</v>
      </c>
      <c r="B23" s="426" t="s">
        <v>1237</v>
      </c>
      <c r="C23" s="426" t="s">
        <v>1316</v>
      </c>
      <c r="D23" s="426" t="s">
        <v>1315</v>
      </c>
      <c r="E23" s="427">
        <v>45483</v>
      </c>
    </row>
    <row r="24" spans="1:5" x14ac:dyDescent="0.25">
      <c r="A24" s="426" t="s">
        <v>1309</v>
      </c>
      <c r="B24" s="426" t="s">
        <v>1056</v>
      </c>
      <c r="C24" s="426" t="s">
        <v>1314</v>
      </c>
      <c r="D24" s="426" t="s">
        <v>1310</v>
      </c>
      <c r="E24" s="427">
        <v>45482</v>
      </c>
    </row>
    <row r="25" spans="1:5" x14ac:dyDescent="0.25">
      <c r="A25" s="426" t="s">
        <v>1309</v>
      </c>
      <c r="B25" s="426" t="s">
        <v>1056</v>
      </c>
      <c r="C25" s="426" t="s">
        <v>1314</v>
      </c>
      <c r="D25" s="426" t="s">
        <v>1310</v>
      </c>
      <c r="E25" s="427">
        <v>45482</v>
      </c>
    </row>
    <row r="26" spans="1:5" x14ac:dyDescent="0.25">
      <c r="A26" s="426" t="s">
        <v>1309</v>
      </c>
      <c r="B26" s="426" t="s">
        <v>1056</v>
      </c>
      <c r="C26" s="426" t="s">
        <v>1313</v>
      </c>
      <c r="D26" s="426" t="s">
        <v>1064</v>
      </c>
      <c r="E26" s="427">
        <v>45459</v>
      </c>
    </row>
    <row r="27" spans="1:5" x14ac:dyDescent="0.25">
      <c r="A27" s="426" t="s">
        <v>1309</v>
      </c>
      <c r="B27" s="426" t="s">
        <v>1056</v>
      </c>
      <c r="C27" s="426" t="s">
        <v>1312</v>
      </c>
      <c r="D27" s="426" t="s">
        <v>1310</v>
      </c>
      <c r="E27" s="427">
        <v>45482</v>
      </c>
    </row>
    <row r="28" spans="1:5" x14ac:dyDescent="0.25">
      <c r="A28" s="426" t="s">
        <v>1309</v>
      </c>
      <c r="B28" s="426" t="s">
        <v>1056</v>
      </c>
      <c r="C28" s="426" t="s">
        <v>1311</v>
      </c>
      <c r="D28" s="426" t="s">
        <v>1310</v>
      </c>
      <c r="E28" s="427">
        <v>45482</v>
      </c>
    </row>
    <row r="29" spans="1:5" x14ac:dyDescent="0.25">
      <c r="A29" s="426" t="s">
        <v>1309</v>
      </c>
      <c r="B29" s="426" t="s">
        <v>1056</v>
      </c>
      <c r="C29" s="426" t="s">
        <v>1308</v>
      </c>
      <c r="D29" s="426" t="s">
        <v>1064</v>
      </c>
      <c r="E29" s="427">
        <v>45459</v>
      </c>
    </row>
    <row r="30" spans="1:5" x14ac:dyDescent="0.25">
      <c r="A30" s="426" t="s">
        <v>1290</v>
      </c>
      <c r="B30" s="426" t="s">
        <v>1184</v>
      </c>
      <c r="C30" s="426" t="s">
        <v>1307</v>
      </c>
      <c r="D30" s="426" t="s">
        <v>1227</v>
      </c>
      <c r="E30" s="427">
        <v>45421</v>
      </c>
    </row>
    <row r="31" spans="1:5" x14ac:dyDescent="0.25">
      <c r="A31" s="426" t="s">
        <v>1290</v>
      </c>
      <c r="B31" s="426" t="s">
        <v>1184</v>
      </c>
      <c r="C31" s="426" t="s">
        <v>1306</v>
      </c>
      <c r="D31" s="426" t="s">
        <v>1227</v>
      </c>
      <c r="E31" s="427">
        <v>45421</v>
      </c>
    </row>
    <row r="32" spans="1:5" x14ac:dyDescent="0.25">
      <c r="A32" s="426" t="s">
        <v>1290</v>
      </c>
      <c r="B32" s="426" t="s">
        <v>1184</v>
      </c>
      <c r="C32" s="426" t="s">
        <v>1305</v>
      </c>
      <c r="D32" s="426" t="s">
        <v>1227</v>
      </c>
      <c r="E32" s="427">
        <v>45421</v>
      </c>
    </row>
    <row r="33" spans="1:5" x14ac:dyDescent="0.25">
      <c r="A33" s="426" t="s">
        <v>1290</v>
      </c>
      <c r="B33" s="426" t="s">
        <v>1184</v>
      </c>
      <c r="C33" s="426" t="s">
        <v>1304</v>
      </c>
      <c r="D33" s="426" t="s">
        <v>1227</v>
      </c>
      <c r="E33" s="427">
        <v>45421</v>
      </c>
    </row>
    <row r="34" spans="1:5" x14ac:dyDescent="0.25">
      <c r="A34" s="426" t="s">
        <v>1290</v>
      </c>
      <c r="B34" s="426" t="s">
        <v>1184</v>
      </c>
      <c r="C34" s="426" t="s">
        <v>1303</v>
      </c>
      <c r="D34" s="426" t="s">
        <v>1227</v>
      </c>
      <c r="E34" s="427">
        <v>45421</v>
      </c>
    </row>
    <row r="35" spans="1:5" x14ac:dyDescent="0.25">
      <c r="A35" s="426" t="s">
        <v>1290</v>
      </c>
      <c r="B35" s="426" t="s">
        <v>1223</v>
      </c>
      <c r="C35" s="426" t="s">
        <v>1302</v>
      </c>
      <c r="D35" s="426" t="s">
        <v>1211</v>
      </c>
      <c r="E35" s="427">
        <v>45378</v>
      </c>
    </row>
    <row r="36" spans="1:5" x14ac:dyDescent="0.25">
      <c r="A36" s="426" t="s">
        <v>1290</v>
      </c>
      <c r="B36" s="426" t="s">
        <v>1184</v>
      </c>
      <c r="C36" s="426" t="s">
        <v>1301</v>
      </c>
      <c r="D36" s="426" t="s">
        <v>1227</v>
      </c>
      <c r="E36" s="427">
        <v>45421</v>
      </c>
    </row>
    <row r="37" spans="1:5" x14ac:dyDescent="0.25">
      <c r="A37" s="426" t="s">
        <v>1290</v>
      </c>
      <c r="B37" s="426" t="s">
        <v>1184</v>
      </c>
      <c r="C37" s="426" t="s">
        <v>1300</v>
      </c>
      <c r="D37" s="426" t="s">
        <v>1227</v>
      </c>
      <c r="E37" s="427">
        <v>45421</v>
      </c>
    </row>
    <row r="38" spans="1:5" x14ac:dyDescent="0.25">
      <c r="A38" s="426" t="s">
        <v>1290</v>
      </c>
      <c r="B38" s="426" t="s">
        <v>1223</v>
      </c>
      <c r="C38" s="426" t="s">
        <v>1299</v>
      </c>
      <c r="D38" s="426" t="s">
        <v>1211</v>
      </c>
      <c r="E38" s="427">
        <v>45378</v>
      </c>
    </row>
    <row r="39" spans="1:5" x14ac:dyDescent="0.25">
      <c r="A39" s="426" t="s">
        <v>1290</v>
      </c>
      <c r="B39" s="426" t="s">
        <v>1266</v>
      </c>
      <c r="C39" s="426" t="s">
        <v>1298</v>
      </c>
      <c r="D39" s="426" t="s">
        <v>1058</v>
      </c>
      <c r="E39" s="427">
        <v>45632</v>
      </c>
    </row>
    <row r="40" spans="1:5" x14ac:dyDescent="0.25">
      <c r="A40" s="426" t="s">
        <v>1290</v>
      </c>
      <c r="B40" s="426" t="s">
        <v>1223</v>
      </c>
      <c r="C40" s="426" t="s">
        <v>1297</v>
      </c>
      <c r="D40" s="426" t="s">
        <v>1211</v>
      </c>
      <c r="E40" s="427">
        <v>45378</v>
      </c>
    </row>
    <row r="41" spans="1:5" x14ac:dyDescent="0.25">
      <c r="A41" s="426" t="s">
        <v>1290</v>
      </c>
      <c r="B41" s="426" t="s">
        <v>1223</v>
      </c>
      <c r="C41" s="426" t="s">
        <v>1296</v>
      </c>
      <c r="D41" s="426" t="s">
        <v>1211</v>
      </c>
      <c r="E41" s="427">
        <v>45378</v>
      </c>
    </row>
    <row r="42" spans="1:5" x14ac:dyDescent="0.25">
      <c r="A42" s="426" t="s">
        <v>1290</v>
      </c>
      <c r="B42" s="426" t="s">
        <v>1056</v>
      </c>
      <c r="C42" s="426" t="s">
        <v>1295</v>
      </c>
      <c r="D42" s="426" t="s">
        <v>1064</v>
      </c>
      <c r="E42" s="427">
        <v>45358</v>
      </c>
    </row>
    <row r="43" spans="1:5" x14ac:dyDescent="0.25">
      <c r="A43" s="426" t="s">
        <v>1290</v>
      </c>
      <c r="B43" s="426" t="s">
        <v>1056</v>
      </c>
      <c r="C43" s="426" t="s">
        <v>1294</v>
      </c>
      <c r="D43" s="426" t="s">
        <v>1058</v>
      </c>
      <c r="E43" s="427">
        <v>45445</v>
      </c>
    </row>
    <row r="44" spans="1:5" x14ac:dyDescent="0.25">
      <c r="A44" s="426" t="s">
        <v>1290</v>
      </c>
      <c r="B44" s="426" t="s">
        <v>1184</v>
      </c>
      <c r="C44" s="426" t="s">
        <v>1293</v>
      </c>
      <c r="D44" s="426" t="s">
        <v>1227</v>
      </c>
      <c r="E44" s="427">
        <v>45421</v>
      </c>
    </row>
    <row r="45" spans="1:5" x14ac:dyDescent="0.25">
      <c r="A45" s="426" t="s">
        <v>1290</v>
      </c>
      <c r="B45" s="426" t="s">
        <v>1184</v>
      </c>
      <c r="C45" s="426" t="s">
        <v>1292</v>
      </c>
      <c r="D45" s="426" t="s">
        <v>1227</v>
      </c>
      <c r="E45" s="427">
        <v>45444</v>
      </c>
    </row>
    <row r="46" spans="1:5" x14ac:dyDescent="0.25">
      <c r="A46" s="426" t="s">
        <v>1290</v>
      </c>
      <c r="B46" s="426" t="s">
        <v>1184</v>
      </c>
      <c r="C46" s="426" t="s">
        <v>1291</v>
      </c>
      <c r="D46" s="426" t="s">
        <v>1227</v>
      </c>
      <c r="E46" s="427">
        <v>45421</v>
      </c>
    </row>
    <row r="47" spans="1:5" x14ac:dyDescent="0.25">
      <c r="A47" s="426" t="s">
        <v>1290</v>
      </c>
      <c r="B47" s="426" t="s">
        <v>1184</v>
      </c>
      <c r="C47" s="426" t="s">
        <v>1289</v>
      </c>
      <c r="D47" s="426" t="s">
        <v>1227</v>
      </c>
      <c r="E47" s="427">
        <v>45421</v>
      </c>
    </row>
    <row r="48" spans="1:5" x14ac:dyDescent="0.25">
      <c r="A48" s="426" t="s">
        <v>1263</v>
      </c>
      <c r="B48" s="426" t="s">
        <v>1223</v>
      </c>
      <c r="C48" s="426" t="s">
        <v>1288</v>
      </c>
      <c r="D48" s="426" t="s">
        <v>1211</v>
      </c>
      <c r="E48" s="427">
        <v>45378</v>
      </c>
    </row>
    <row r="49" spans="1:5" x14ac:dyDescent="0.25">
      <c r="A49" s="426" t="s">
        <v>1263</v>
      </c>
      <c r="B49" s="426" t="s">
        <v>1062</v>
      </c>
      <c r="C49" s="426" t="s">
        <v>1186</v>
      </c>
      <c r="D49" s="426" t="s">
        <v>1224</v>
      </c>
      <c r="E49" s="427">
        <v>45371</v>
      </c>
    </row>
    <row r="50" spans="1:5" x14ac:dyDescent="0.25">
      <c r="A50" s="426" t="s">
        <v>1263</v>
      </c>
      <c r="B50" s="426" t="s">
        <v>1269</v>
      </c>
      <c r="C50" s="426" t="s">
        <v>1287</v>
      </c>
      <c r="D50" s="426" t="s">
        <v>1286</v>
      </c>
      <c r="E50" s="427">
        <v>45548</v>
      </c>
    </row>
    <row r="51" spans="1:5" x14ac:dyDescent="0.25">
      <c r="A51" s="426" t="s">
        <v>1263</v>
      </c>
      <c r="B51" s="426" t="s">
        <v>1223</v>
      </c>
      <c r="C51" s="426" t="s">
        <v>1285</v>
      </c>
      <c r="D51" s="426" t="s">
        <v>1211</v>
      </c>
      <c r="E51" s="427">
        <v>45378</v>
      </c>
    </row>
    <row r="52" spans="1:5" x14ac:dyDescent="0.25">
      <c r="A52" s="426" t="s">
        <v>1263</v>
      </c>
      <c r="B52" s="426" t="s">
        <v>1184</v>
      </c>
      <c r="C52" s="426" t="s">
        <v>1284</v>
      </c>
      <c r="D52" s="426" t="s">
        <v>1227</v>
      </c>
      <c r="E52" s="427">
        <v>45421</v>
      </c>
    </row>
    <row r="53" spans="1:5" x14ac:dyDescent="0.25">
      <c r="A53" s="426" t="s">
        <v>1263</v>
      </c>
      <c r="B53" s="426" t="s">
        <v>1184</v>
      </c>
      <c r="C53" s="426" t="s">
        <v>1283</v>
      </c>
      <c r="D53" s="426" t="s">
        <v>1227</v>
      </c>
      <c r="E53" s="427">
        <v>45421</v>
      </c>
    </row>
    <row r="54" spans="1:5" x14ac:dyDescent="0.25">
      <c r="A54" s="426" t="s">
        <v>1263</v>
      </c>
      <c r="B54" s="426" t="s">
        <v>1056</v>
      </c>
      <c r="C54" s="426" t="s">
        <v>1282</v>
      </c>
      <c r="D54" s="426" t="s">
        <v>1058</v>
      </c>
      <c r="E54" s="427">
        <v>45642</v>
      </c>
    </row>
    <row r="55" spans="1:5" x14ac:dyDescent="0.25">
      <c r="A55" s="426" t="s">
        <v>1263</v>
      </c>
      <c r="B55" s="426" t="s">
        <v>1223</v>
      </c>
      <c r="C55" s="426" t="s">
        <v>1281</v>
      </c>
      <c r="D55" s="426" t="s">
        <v>1088</v>
      </c>
      <c r="E55" s="427">
        <v>45469</v>
      </c>
    </row>
    <row r="56" spans="1:5" x14ac:dyDescent="0.25">
      <c r="A56" s="426" t="s">
        <v>1263</v>
      </c>
      <c r="B56" s="426" t="s">
        <v>1280</v>
      </c>
      <c r="C56" s="426" t="s">
        <v>1279</v>
      </c>
      <c r="D56" s="426" t="s">
        <v>1278</v>
      </c>
      <c r="E56" s="427">
        <v>45381</v>
      </c>
    </row>
    <row r="57" spans="1:5" x14ac:dyDescent="0.25">
      <c r="A57" s="426" t="s">
        <v>1263</v>
      </c>
      <c r="B57" s="426" t="s">
        <v>1266</v>
      </c>
      <c r="C57" s="426" t="s">
        <v>1277</v>
      </c>
      <c r="D57" s="426" t="s">
        <v>1058</v>
      </c>
      <c r="E57" s="427">
        <v>45570</v>
      </c>
    </row>
    <row r="58" spans="1:5" x14ac:dyDescent="0.25">
      <c r="A58" s="426" t="s">
        <v>1263</v>
      </c>
      <c r="B58" s="426" t="s">
        <v>1266</v>
      </c>
      <c r="C58" s="426" t="s">
        <v>1276</v>
      </c>
      <c r="D58" s="426" t="s">
        <v>1058</v>
      </c>
      <c r="E58" s="427">
        <v>45430</v>
      </c>
    </row>
    <row r="59" spans="1:5" x14ac:dyDescent="0.25">
      <c r="A59" s="426" t="s">
        <v>1263</v>
      </c>
      <c r="B59" s="426" t="s">
        <v>1223</v>
      </c>
      <c r="C59" s="426" t="s">
        <v>1275</v>
      </c>
      <c r="D59" s="426" t="s">
        <v>1211</v>
      </c>
      <c r="E59" s="427">
        <v>45378</v>
      </c>
    </row>
    <row r="60" spans="1:5" x14ac:dyDescent="0.25">
      <c r="A60" s="426" t="s">
        <v>1263</v>
      </c>
      <c r="B60" s="426" t="s">
        <v>1223</v>
      </c>
      <c r="C60" s="426" t="s">
        <v>1274</v>
      </c>
      <c r="D60" s="426" t="s">
        <v>1211</v>
      </c>
      <c r="E60" s="427">
        <v>45378</v>
      </c>
    </row>
    <row r="61" spans="1:5" x14ac:dyDescent="0.25">
      <c r="A61" s="426" t="s">
        <v>1263</v>
      </c>
      <c r="B61" s="426" t="s">
        <v>1266</v>
      </c>
      <c r="C61" s="426" t="s">
        <v>1273</v>
      </c>
      <c r="D61" s="426" t="s">
        <v>1058</v>
      </c>
      <c r="E61" s="427">
        <v>45598</v>
      </c>
    </row>
    <row r="62" spans="1:5" x14ac:dyDescent="0.25">
      <c r="A62" s="426" t="s">
        <v>1263</v>
      </c>
      <c r="B62" s="426" t="s">
        <v>1223</v>
      </c>
      <c r="C62" s="426" t="s">
        <v>1272</v>
      </c>
      <c r="D62" s="426" t="s">
        <v>1211</v>
      </c>
      <c r="E62" s="427">
        <v>45378</v>
      </c>
    </row>
    <row r="63" spans="1:5" x14ac:dyDescent="0.25">
      <c r="A63" s="426" t="s">
        <v>1263</v>
      </c>
      <c r="B63" s="426" t="s">
        <v>1184</v>
      </c>
      <c r="C63" s="426" t="s">
        <v>1271</v>
      </c>
      <c r="D63" s="426" t="s">
        <v>1227</v>
      </c>
      <c r="E63" s="427">
        <v>45421</v>
      </c>
    </row>
    <row r="64" spans="1:5" x14ac:dyDescent="0.25">
      <c r="A64" s="426" t="s">
        <v>1263</v>
      </c>
      <c r="B64" s="426" t="s">
        <v>1223</v>
      </c>
      <c r="C64" s="426" t="s">
        <v>1270</v>
      </c>
      <c r="D64" s="426" t="s">
        <v>1211</v>
      </c>
      <c r="E64" s="427">
        <v>45378</v>
      </c>
    </row>
    <row r="65" spans="1:5" x14ac:dyDescent="0.25">
      <c r="A65" s="426" t="s">
        <v>1263</v>
      </c>
      <c r="B65" s="426" t="s">
        <v>1269</v>
      </c>
      <c r="C65" s="426" t="s">
        <v>1268</v>
      </c>
      <c r="D65" s="426" t="s">
        <v>1064</v>
      </c>
      <c r="E65" s="427">
        <v>45614</v>
      </c>
    </row>
    <row r="66" spans="1:5" x14ac:dyDescent="0.25">
      <c r="A66" s="426" t="s">
        <v>1263</v>
      </c>
      <c r="B66" s="426" t="s">
        <v>1266</v>
      </c>
      <c r="C66" s="426" t="s">
        <v>1267</v>
      </c>
      <c r="D66" s="426" t="s">
        <v>1058</v>
      </c>
      <c r="E66" s="427">
        <v>45458</v>
      </c>
    </row>
    <row r="67" spans="1:5" x14ac:dyDescent="0.25">
      <c r="A67" s="426" t="s">
        <v>1263</v>
      </c>
      <c r="B67" s="426" t="s">
        <v>1266</v>
      </c>
      <c r="C67" s="426" t="s">
        <v>1265</v>
      </c>
      <c r="D67" s="426" t="s">
        <v>1058</v>
      </c>
      <c r="E67" s="427">
        <v>45500</v>
      </c>
    </row>
    <row r="68" spans="1:5" x14ac:dyDescent="0.25">
      <c r="A68" s="426" t="s">
        <v>1263</v>
      </c>
      <c r="B68" s="426" t="s">
        <v>1062</v>
      </c>
      <c r="C68" s="426" t="s">
        <v>1179</v>
      </c>
      <c r="D68" s="426" t="s">
        <v>1224</v>
      </c>
      <c r="E68" s="427">
        <v>45371</v>
      </c>
    </row>
    <row r="69" spans="1:5" x14ac:dyDescent="0.25">
      <c r="A69" s="426" t="s">
        <v>1263</v>
      </c>
      <c r="B69" s="426" t="s">
        <v>1184</v>
      </c>
      <c r="C69" s="426" t="s">
        <v>1264</v>
      </c>
      <c r="D69" s="426" t="s">
        <v>1227</v>
      </c>
      <c r="E69" s="427">
        <v>45421</v>
      </c>
    </row>
    <row r="70" spans="1:5" x14ac:dyDescent="0.25">
      <c r="A70" s="426" t="s">
        <v>1263</v>
      </c>
      <c r="B70" s="426" t="s">
        <v>1223</v>
      </c>
      <c r="C70" s="426" t="s">
        <v>1262</v>
      </c>
      <c r="D70" s="426" t="s">
        <v>1088</v>
      </c>
      <c r="E70" s="427">
        <v>45469</v>
      </c>
    </row>
    <row r="71" spans="1:5" x14ac:dyDescent="0.25">
      <c r="A71" s="426" t="s">
        <v>1218</v>
      </c>
      <c r="B71" s="426" t="s">
        <v>1062</v>
      </c>
      <c r="C71" s="426" t="s">
        <v>1154</v>
      </c>
      <c r="D71" s="426" t="s">
        <v>1261</v>
      </c>
      <c r="E71" s="427">
        <v>45371</v>
      </c>
    </row>
    <row r="72" spans="1:5" x14ac:dyDescent="0.25">
      <c r="A72" s="426" t="s">
        <v>1218</v>
      </c>
      <c r="B72" s="426" t="s">
        <v>1223</v>
      </c>
      <c r="C72" s="426" t="s">
        <v>1260</v>
      </c>
      <c r="D72" s="426" t="s">
        <v>1211</v>
      </c>
      <c r="E72" s="427">
        <v>45378</v>
      </c>
    </row>
    <row r="73" spans="1:5" x14ac:dyDescent="0.25">
      <c r="A73" s="426" t="s">
        <v>1218</v>
      </c>
      <c r="B73" s="426" t="s">
        <v>1234</v>
      </c>
      <c r="C73" s="426" t="s">
        <v>1259</v>
      </c>
      <c r="D73" s="426" t="s">
        <v>1058</v>
      </c>
      <c r="E73" s="427">
        <v>45550</v>
      </c>
    </row>
    <row r="74" spans="1:5" x14ac:dyDescent="0.25">
      <c r="A74" s="426" t="s">
        <v>1218</v>
      </c>
      <c r="B74" s="426" t="s">
        <v>1234</v>
      </c>
      <c r="C74" s="426" t="s">
        <v>1258</v>
      </c>
      <c r="D74" s="426" t="s">
        <v>1058</v>
      </c>
      <c r="E74" s="427">
        <v>45557</v>
      </c>
    </row>
    <row r="75" spans="1:5" x14ac:dyDescent="0.25">
      <c r="A75" s="426" t="s">
        <v>1218</v>
      </c>
      <c r="B75" s="426" t="s">
        <v>1234</v>
      </c>
      <c r="C75" s="426" t="s">
        <v>1257</v>
      </c>
      <c r="D75" s="426" t="s">
        <v>1058</v>
      </c>
      <c r="E75" s="427">
        <v>45543</v>
      </c>
    </row>
    <row r="76" spans="1:5" x14ac:dyDescent="0.25">
      <c r="A76" s="426" t="s">
        <v>1218</v>
      </c>
      <c r="B76" s="426" t="s">
        <v>1223</v>
      </c>
      <c r="C76" s="426" t="s">
        <v>1256</v>
      </c>
      <c r="D76" s="426" t="s">
        <v>1211</v>
      </c>
      <c r="E76" s="427">
        <v>45378</v>
      </c>
    </row>
    <row r="77" spans="1:5" x14ac:dyDescent="0.25">
      <c r="A77" s="426" t="s">
        <v>1218</v>
      </c>
      <c r="B77" s="426" t="s">
        <v>1223</v>
      </c>
      <c r="C77" s="426" t="s">
        <v>1255</v>
      </c>
      <c r="D77" s="426" t="s">
        <v>1211</v>
      </c>
      <c r="E77" s="427">
        <v>45378</v>
      </c>
    </row>
    <row r="78" spans="1:5" x14ac:dyDescent="0.25">
      <c r="A78" s="426" t="s">
        <v>1218</v>
      </c>
      <c r="B78" s="426" t="s">
        <v>1217</v>
      </c>
      <c r="C78" s="426" t="s">
        <v>1254</v>
      </c>
      <c r="D78" s="426" t="s">
        <v>1058</v>
      </c>
      <c r="E78" s="427">
        <v>45292</v>
      </c>
    </row>
    <row r="79" spans="1:5" x14ac:dyDescent="0.25">
      <c r="A79" s="426" t="s">
        <v>1218</v>
      </c>
      <c r="B79" s="426" t="s">
        <v>1217</v>
      </c>
      <c r="C79" s="426" t="s">
        <v>1253</v>
      </c>
      <c r="D79" s="426" t="s">
        <v>1252</v>
      </c>
      <c r="E79" s="427">
        <v>45522</v>
      </c>
    </row>
    <row r="80" spans="1:5" x14ac:dyDescent="0.25">
      <c r="A80" s="426" t="s">
        <v>1218</v>
      </c>
      <c r="B80" s="426" t="s">
        <v>1062</v>
      </c>
      <c r="C80" s="426" t="s">
        <v>1142</v>
      </c>
      <c r="D80" s="426" t="s">
        <v>1224</v>
      </c>
      <c r="E80" s="427">
        <v>45371</v>
      </c>
    </row>
    <row r="81" spans="1:5" x14ac:dyDescent="0.25">
      <c r="A81" s="426" t="s">
        <v>1218</v>
      </c>
      <c r="B81" s="426" t="s">
        <v>1223</v>
      </c>
      <c r="C81" s="426" t="s">
        <v>1251</v>
      </c>
      <c r="D81" s="426" t="s">
        <v>1211</v>
      </c>
      <c r="E81" s="427">
        <v>45378</v>
      </c>
    </row>
    <row r="82" spans="1:5" x14ac:dyDescent="0.25">
      <c r="A82" s="426" t="s">
        <v>1218</v>
      </c>
      <c r="B82" s="426" t="s">
        <v>1249</v>
      </c>
      <c r="C82" s="426" t="s">
        <v>1250</v>
      </c>
      <c r="D82" s="426" t="s">
        <v>1058</v>
      </c>
      <c r="E82" s="427">
        <v>45313</v>
      </c>
    </row>
    <row r="83" spans="1:5" x14ac:dyDescent="0.25">
      <c r="A83" s="426" t="s">
        <v>1218</v>
      </c>
      <c r="B83" s="426" t="s">
        <v>1249</v>
      </c>
      <c r="C83" s="426" t="s">
        <v>1248</v>
      </c>
      <c r="D83" s="426" t="s">
        <v>1058</v>
      </c>
      <c r="E83" s="427">
        <v>45618</v>
      </c>
    </row>
    <row r="84" spans="1:5" x14ac:dyDescent="0.25">
      <c r="A84" s="426" t="s">
        <v>1218</v>
      </c>
      <c r="B84" s="426" t="s">
        <v>1062</v>
      </c>
      <c r="C84" s="426" t="s">
        <v>1133</v>
      </c>
      <c r="D84" s="426" t="s">
        <v>1224</v>
      </c>
      <c r="E84" s="427">
        <v>45371</v>
      </c>
    </row>
    <row r="85" spans="1:5" x14ac:dyDescent="0.25">
      <c r="A85" s="426" t="s">
        <v>1218</v>
      </c>
      <c r="B85" s="426" t="s">
        <v>1223</v>
      </c>
      <c r="C85" s="426" t="s">
        <v>1247</v>
      </c>
      <c r="D85" s="426" t="s">
        <v>1211</v>
      </c>
      <c r="E85" s="427">
        <v>45378</v>
      </c>
    </row>
    <row r="86" spans="1:5" x14ac:dyDescent="0.25">
      <c r="A86" s="426" t="s">
        <v>1218</v>
      </c>
      <c r="B86" s="426" t="s">
        <v>1217</v>
      </c>
      <c r="C86" s="426" t="s">
        <v>1246</v>
      </c>
      <c r="D86" s="426" t="s">
        <v>1064</v>
      </c>
      <c r="E86" s="427">
        <v>45567</v>
      </c>
    </row>
    <row r="87" spans="1:5" x14ac:dyDescent="0.25">
      <c r="A87" s="426" t="s">
        <v>1218</v>
      </c>
      <c r="B87" s="426" t="s">
        <v>1062</v>
      </c>
      <c r="C87" s="426" t="s">
        <v>1131</v>
      </c>
      <c r="D87" s="426" t="s">
        <v>1224</v>
      </c>
      <c r="E87" s="427">
        <v>45371</v>
      </c>
    </row>
    <row r="88" spans="1:5" x14ac:dyDescent="0.25">
      <c r="A88" s="426" t="s">
        <v>1218</v>
      </c>
      <c r="B88" s="426" t="s">
        <v>1223</v>
      </c>
      <c r="C88" s="426" t="s">
        <v>1245</v>
      </c>
      <c r="D88" s="426" t="s">
        <v>1211</v>
      </c>
      <c r="E88" s="427">
        <v>45378</v>
      </c>
    </row>
    <row r="89" spans="1:5" x14ac:dyDescent="0.25">
      <c r="A89" s="426" t="s">
        <v>1218</v>
      </c>
      <c r="B89" s="426" t="s">
        <v>1223</v>
      </c>
      <c r="C89" s="426" t="s">
        <v>1244</v>
      </c>
      <c r="D89" s="426" t="s">
        <v>1211</v>
      </c>
      <c r="E89" s="427">
        <v>45378</v>
      </c>
    </row>
    <row r="90" spans="1:5" x14ac:dyDescent="0.25">
      <c r="A90" s="426" t="s">
        <v>1218</v>
      </c>
      <c r="B90" s="426" t="s">
        <v>1217</v>
      </c>
      <c r="C90" s="426" t="s">
        <v>1243</v>
      </c>
      <c r="D90" s="426" t="s">
        <v>1058</v>
      </c>
      <c r="E90" s="427">
        <v>45352</v>
      </c>
    </row>
    <row r="91" spans="1:5" x14ac:dyDescent="0.25">
      <c r="A91" s="426" t="s">
        <v>1218</v>
      </c>
      <c r="B91" s="426" t="s">
        <v>1223</v>
      </c>
      <c r="C91" s="426" t="s">
        <v>1242</v>
      </c>
      <c r="D91" s="426" t="s">
        <v>1211</v>
      </c>
      <c r="E91" s="427">
        <v>45378</v>
      </c>
    </row>
    <row r="92" spans="1:5" x14ac:dyDescent="0.25">
      <c r="A92" s="426" t="s">
        <v>1218</v>
      </c>
      <c r="B92" s="426" t="s">
        <v>1223</v>
      </c>
      <c r="C92" s="426" t="s">
        <v>1241</v>
      </c>
      <c r="D92" s="426" t="s">
        <v>1211</v>
      </c>
      <c r="E92" s="427">
        <v>45378</v>
      </c>
    </row>
    <row r="93" spans="1:5" x14ac:dyDescent="0.25">
      <c r="A93" s="426" t="s">
        <v>1218</v>
      </c>
      <c r="B93" s="426" t="s">
        <v>1184</v>
      </c>
      <c r="C93" s="426" t="s">
        <v>1240</v>
      </c>
      <c r="D93" s="426" t="s">
        <v>1227</v>
      </c>
      <c r="E93" s="427">
        <v>45421</v>
      </c>
    </row>
    <row r="94" spans="1:5" x14ac:dyDescent="0.25">
      <c r="A94" s="426" t="s">
        <v>1218</v>
      </c>
      <c r="B94" s="426" t="s">
        <v>1223</v>
      </c>
      <c r="C94" s="426" t="s">
        <v>1239</v>
      </c>
      <c r="D94" s="426" t="s">
        <v>1211</v>
      </c>
      <c r="E94" s="427">
        <v>45378</v>
      </c>
    </row>
    <row r="95" spans="1:5" x14ac:dyDescent="0.25">
      <c r="A95" s="426" t="s">
        <v>1218</v>
      </c>
      <c r="B95" s="426" t="s">
        <v>1234</v>
      </c>
      <c r="C95" s="426" t="s">
        <v>1238</v>
      </c>
      <c r="D95" s="426" t="s">
        <v>1058</v>
      </c>
      <c r="E95" s="427">
        <v>45564</v>
      </c>
    </row>
    <row r="96" spans="1:5" x14ac:dyDescent="0.25">
      <c r="A96" s="426" t="s">
        <v>1218</v>
      </c>
      <c r="B96" s="426" t="s">
        <v>1237</v>
      </c>
      <c r="C96" s="426" t="s">
        <v>1236</v>
      </c>
      <c r="D96" s="426" t="s">
        <v>1235</v>
      </c>
      <c r="E96" s="427">
        <v>45589</v>
      </c>
    </row>
    <row r="97" spans="1:5" x14ac:dyDescent="0.25">
      <c r="A97" s="426" t="s">
        <v>1218</v>
      </c>
      <c r="B97" s="426" t="s">
        <v>1234</v>
      </c>
      <c r="C97" s="426" t="s">
        <v>1233</v>
      </c>
      <c r="D97" s="426" t="s">
        <v>1058</v>
      </c>
      <c r="E97" s="427">
        <v>45536</v>
      </c>
    </row>
    <row r="98" spans="1:5" x14ac:dyDescent="0.25">
      <c r="A98" s="426" t="s">
        <v>1218</v>
      </c>
      <c r="B98" s="426" t="s">
        <v>1223</v>
      </c>
      <c r="C98" s="426" t="s">
        <v>1232</v>
      </c>
      <c r="D98" s="426" t="s">
        <v>1088</v>
      </c>
      <c r="E98" s="427">
        <v>45469</v>
      </c>
    </row>
    <row r="99" spans="1:5" x14ac:dyDescent="0.25">
      <c r="A99" s="426" t="s">
        <v>1218</v>
      </c>
      <c r="B99" s="426" t="s">
        <v>1217</v>
      </c>
      <c r="C99" s="426" t="s">
        <v>1231</v>
      </c>
      <c r="D99" s="426" t="s">
        <v>1064</v>
      </c>
      <c r="E99" s="427">
        <v>45567</v>
      </c>
    </row>
    <row r="100" spans="1:5" x14ac:dyDescent="0.25">
      <c r="A100" s="426" t="s">
        <v>1218</v>
      </c>
      <c r="B100" s="426" t="s">
        <v>1223</v>
      </c>
      <c r="C100" s="426" t="s">
        <v>1230</v>
      </c>
      <c r="D100" s="426" t="s">
        <v>1211</v>
      </c>
      <c r="E100" s="427">
        <v>45378</v>
      </c>
    </row>
    <row r="101" spans="1:5" x14ac:dyDescent="0.25">
      <c r="A101" s="426" t="s">
        <v>1218</v>
      </c>
      <c r="B101" s="426" t="s">
        <v>1217</v>
      </c>
      <c r="C101" s="426" t="s">
        <v>1229</v>
      </c>
      <c r="D101" s="426" t="s">
        <v>1064</v>
      </c>
      <c r="E101" s="427">
        <v>45567</v>
      </c>
    </row>
    <row r="102" spans="1:5" x14ac:dyDescent="0.25">
      <c r="A102" s="426" t="s">
        <v>1218</v>
      </c>
      <c r="B102" s="426" t="s">
        <v>1184</v>
      </c>
      <c r="C102" s="426" t="s">
        <v>1228</v>
      </c>
      <c r="D102" s="426" t="s">
        <v>1227</v>
      </c>
      <c r="E102" s="427">
        <v>45421</v>
      </c>
    </row>
    <row r="103" spans="1:5" x14ac:dyDescent="0.25">
      <c r="A103" s="426" t="s">
        <v>1218</v>
      </c>
      <c r="B103" s="426" t="s">
        <v>1223</v>
      </c>
      <c r="C103" s="426" t="s">
        <v>1226</v>
      </c>
      <c r="D103" s="426" t="s">
        <v>1211</v>
      </c>
      <c r="E103" s="427">
        <v>45378</v>
      </c>
    </row>
    <row r="104" spans="1:5" x14ac:dyDescent="0.25">
      <c r="A104" s="426" t="s">
        <v>1218</v>
      </c>
      <c r="B104" s="426" t="s">
        <v>1223</v>
      </c>
      <c r="C104" s="426" t="s">
        <v>1225</v>
      </c>
      <c r="D104" s="426" t="s">
        <v>1211</v>
      </c>
      <c r="E104" s="427">
        <v>45378</v>
      </c>
    </row>
    <row r="105" spans="1:5" x14ac:dyDescent="0.25">
      <c r="A105" s="426" t="s">
        <v>1218</v>
      </c>
      <c r="B105" s="426" t="s">
        <v>1062</v>
      </c>
      <c r="C105" s="426" t="s">
        <v>1087</v>
      </c>
      <c r="D105" s="426" t="s">
        <v>1224</v>
      </c>
      <c r="E105" s="427">
        <v>45371</v>
      </c>
    </row>
    <row r="106" spans="1:5" x14ac:dyDescent="0.25">
      <c r="A106" s="426" t="s">
        <v>1218</v>
      </c>
      <c r="B106" s="426" t="s">
        <v>1223</v>
      </c>
      <c r="C106" s="426" t="s">
        <v>1222</v>
      </c>
      <c r="D106" s="426" t="s">
        <v>1211</v>
      </c>
      <c r="E106" s="427">
        <v>45378</v>
      </c>
    </row>
    <row r="107" spans="1:5" x14ac:dyDescent="0.25">
      <c r="A107" s="426" t="s">
        <v>1218</v>
      </c>
      <c r="B107" s="426" t="s">
        <v>1217</v>
      </c>
      <c r="C107" s="426" t="s">
        <v>1221</v>
      </c>
      <c r="D107" s="426" t="s">
        <v>1058</v>
      </c>
      <c r="E107" s="427">
        <v>45292</v>
      </c>
    </row>
    <row r="108" spans="1:5" x14ac:dyDescent="0.25">
      <c r="A108" s="426" t="s">
        <v>1218</v>
      </c>
      <c r="B108" s="426" t="s">
        <v>1056</v>
      </c>
      <c r="C108" s="426" t="s">
        <v>1220</v>
      </c>
      <c r="D108" s="426" t="s">
        <v>1058</v>
      </c>
      <c r="E108" s="427">
        <v>45642</v>
      </c>
    </row>
    <row r="109" spans="1:5" x14ac:dyDescent="0.25">
      <c r="A109" s="426" t="s">
        <v>1218</v>
      </c>
      <c r="B109" s="426" t="s">
        <v>1217</v>
      </c>
      <c r="C109" s="426" t="s">
        <v>1219</v>
      </c>
      <c r="D109" s="426" t="s">
        <v>1064</v>
      </c>
      <c r="E109" s="427">
        <v>45567</v>
      </c>
    </row>
    <row r="110" spans="1:5" x14ac:dyDescent="0.25">
      <c r="A110" s="426" t="s">
        <v>1218</v>
      </c>
      <c r="B110" s="426" t="s">
        <v>1217</v>
      </c>
      <c r="C110" s="426" t="s">
        <v>1216</v>
      </c>
      <c r="D110" s="426" t="s">
        <v>1058</v>
      </c>
      <c r="E110" s="427">
        <v>45627</v>
      </c>
    </row>
    <row r="111" spans="1:5" x14ac:dyDescent="0.25">
      <c r="A111" s="426" t="s">
        <v>1188</v>
      </c>
      <c r="B111" s="426" t="s">
        <v>1215</v>
      </c>
      <c r="C111" s="426" t="s">
        <v>1214</v>
      </c>
      <c r="D111" s="426" t="s">
        <v>1064</v>
      </c>
      <c r="E111" s="427">
        <v>45614</v>
      </c>
    </row>
    <row r="112" spans="1:5" x14ac:dyDescent="0.25">
      <c r="A112" s="426" t="s">
        <v>1188</v>
      </c>
      <c r="B112" s="426" t="s">
        <v>1066</v>
      </c>
      <c r="C112" s="426" t="s">
        <v>1213</v>
      </c>
      <c r="D112" s="426" t="s">
        <v>1064</v>
      </c>
      <c r="E112" s="427">
        <v>45302</v>
      </c>
    </row>
    <row r="113" spans="1:5" x14ac:dyDescent="0.25">
      <c r="A113" s="426" t="s">
        <v>1188</v>
      </c>
      <c r="B113" s="426" t="s">
        <v>1056</v>
      </c>
      <c r="C113" s="426" t="s">
        <v>1212</v>
      </c>
      <c r="D113" s="426" t="s">
        <v>1211</v>
      </c>
      <c r="E113" s="427">
        <v>45424</v>
      </c>
    </row>
    <row r="114" spans="1:5" x14ac:dyDescent="0.25">
      <c r="A114" s="426" t="s">
        <v>1188</v>
      </c>
      <c r="B114" s="426" t="s">
        <v>1194</v>
      </c>
      <c r="C114" s="426" t="s">
        <v>1210</v>
      </c>
      <c r="D114" s="426" t="s">
        <v>1064</v>
      </c>
      <c r="E114" s="427">
        <v>45614</v>
      </c>
    </row>
    <row r="115" spans="1:5" x14ac:dyDescent="0.25">
      <c r="A115" s="426" t="s">
        <v>1188</v>
      </c>
      <c r="B115" s="426" t="s">
        <v>1066</v>
      </c>
      <c r="C115" s="426" t="s">
        <v>1209</v>
      </c>
      <c r="D115" s="426" t="s">
        <v>1064</v>
      </c>
      <c r="E115" s="427">
        <v>45302</v>
      </c>
    </row>
    <row r="116" spans="1:5" x14ac:dyDescent="0.25">
      <c r="A116" s="426" t="s">
        <v>1188</v>
      </c>
      <c r="B116" s="426" t="s">
        <v>1066</v>
      </c>
      <c r="C116" s="426" t="s">
        <v>1208</v>
      </c>
      <c r="D116" s="426" t="s">
        <v>1064</v>
      </c>
      <c r="E116" s="427">
        <v>45302</v>
      </c>
    </row>
    <row r="117" spans="1:5" x14ac:dyDescent="0.25">
      <c r="A117" s="426" t="s">
        <v>1188</v>
      </c>
      <c r="B117" s="426" t="s">
        <v>1056</v>
      </c>
      <c r="C117" s="426" t="s">
        <v>1206</v>
      </c>
      <c r="D117" s="426" t="s">
        <v>1207</v>
      </c>
      <c r="E117" s="427">
        <v>45597</v>
      </c>
    </row>
    <row r="118" spans="1:5" x14ac:dyDescent="0.25">
      <c r="A118" s="426" t="s">
        <v>1188</v>
      </c>
      <c r="B118" s="426" t="s">
        <v>1056</v>
      </c>
      <c r="C118" s="426" t="s">
        <v>1206</v>
      </c>
      <c r="D118" s="426" t="s">
        <v>1205</v>
      </c>
      <c r="E118" s="427">
        <v>45602</v>
      </c>
    </row>
    <row r="119" spans="1:5" x14ac:dyDescent="0.25">
      <c r="A119" s="426" t="s">
        <v>1188</v>
      </c>
      <c r="B119" s="426" t="s">
        <v>1056</v>
      </c>
      <c r="C119" s="426" t="s">
        <v>1204</v>
      </c>
      <c r="D119" s="426" t="s">
        <v>1203</v>
      </c>
      <c r="E119" s="427">
        <v>45438</v>
      </c>
    </row>
    <row r="120" spans="1:5" x14ac:dyDescent="0.25">
      <c r="A120" s="426" t="s">
        <v>1188</v>
      </c>
      <c r="B120" s="426" t="s">
        <v>1056</v>
      </c>
      <c r="C120" s="426" t="s">
        <v>1202</v>
      </c>
      <c r="D120" s="426" t="s">
        <v>1058</v>
      </c>
      <c r="E120" s="427">
        <v>45587</v>
      </c>
    </row>
    <row r="121" spans="1:5" x14ac:dyDescent="0.25">
      <c r="A121" s="426" t="s">
        <v>1188</v>
      </c>
      <c r="B121" s="426" t="s">
        <v>1056</v>
      </c>
      <c r="C121" s="426" t="s">
        <v>1201</v>
      </c>
      <c r="D121" s="426" t="s">
        <v>1200</v>
      </c>
      <c r="E121" s="427">
        <v>45417</v>
      </c>
    </row>
    <row r="122" spans="1:5" x14ac:dyDescent="0.25">
      <c r="A122" s="426" t="s">
        <v>1188</v>
      </c>
      <c r="B122" s="426" t="s">
        <v>1066</v>
      </c>
      <c r="C122" s="426" t="s">
        <v>1199</v>
      </c>
      <c r="D122" s="426" t="s">
        <v>1064</v>
      </c>
      <c r="E122" s="427">
        <v>45302</v>
      </c>
    </row>
    <row r="123" spans="1:5" x14ac:dyDescent="0.25">
      <c r="A123" s="426" t="s">
        <v>1188</v>
      </c>
      <c r="B123" s="426" t="s">
        <v>1056</v>
      </c>
      <c r="C123" s="426" t="s">
        <v>1198</v>
      </c>
      <c r="D123" s="426" t="s">
        <v>1058</v>
      </c>
      <c r="E123" s="427">
        <v>45451</v>
      </c>
    </row>
    <row r="124" spans="1:5" x14ac:dyDescent="0.25">
      <c r="A124" s="426" t="s">
        <v>1188</v>
      </c>
      <c r="B124" s="426" t="s">
        <v>1056</v>
      </c>
      <c r="C124" s="426" t="s">
        <v>1197</v>
      </c>
      <c r="D124" s="426" t="s">
        <v>1058</v>
      </c>
      <c r="E124" s="427">
        <v>45340</v>
      </c>
    </row>
    <row r="125" spans="1:5" x14ac:dyDescent="0.25">
      <c r="A125" s="426" t="s">
        <v>1188</v>
      </c>
      <c r="B125" s="426" t="s">
        <v>1056</v>
      </c>
      <c r="C125" s="426" t="s">
        <v>1196</v>
      </c>
      <c r="D125" s="426" t="s">
        <v>1195</v>
      </c>
      <c r="E125" s="427">
        <v>45390</v>
      </c>
    </row>
    <row r="126" spans="1:5" x14ac:dyDescent="0.25">
      <c r="A126" s="426" t="s">
        <v>1188</v>
      </c>
      <c r="B126" s="426" t="s">
        <v>1194</v>
      </c>
      <c r="C126" s="426" t="s">
        <v>1193</v>
      </c>
      <c r="D126" s="426" t="s">
        <v>1058</v>
      </c>
      <c r="E126" s="427">
        <v>45602</v>
      </c>
    </row>
    <row r="127" spans="1:5" x14ac:dyDescent="0.25">
      <c r="A127" s="426" t="s">
        <v>1188</v>
      </c>
      <c r="B127" s="426" t="s">
        <v>1066</v>
      </c>
      <c r="C127" s="426" t="s">
        <v>1192</v>
      </c>
      <c r="D127" s="426" t="s">
        <v>1064</v>
      </c>
      <c r="E127" s="427">
        <v>45302</v>
      </c>
    </row>
    <row r="128" spans="1:5" x14ac:dyDescent="0.25">
      <c r="A128" s="426" t="s">
        <v>1188</v>
      </c>
      <c r="B128" s="426" t="s">
        <v>1056</v>
      </c>
      <c r="C128" s="426" t="s">
        <v>1191</v>
      </c>
      <c r="D128" s="426" t="s">
        <v>1058</v>
      </c>
      <c r="E128" s="427">
        <v>45404</v>
      </c>
    </row>
    <row r="129" spans="1:5" x14ac:dyDescent="0.25">
      <c r="A129" s="426" t="s">
        <v>1188</v>
      </c>
      <c r="B129" s="426" t="s">
        <v>1066</v>
      </c>
      <c r="C129" s="426" t="s">
        <v>1190</v>
      </c>
      <c r="D129" s="426" t="s">
        <v>1064</v>
      </c>
      <c r="E129" s="427">
        <v>45302</v>
      </c>
    </row>
    <row r="130" spans="1:5" x14ac:dyDescent="0.25">
      <c r="A130" s="426" t="s">
        <v>1188</v>
      </c>
      <c r="B130" s="426" t="s">
        <v>1066</v>
      </c>
      <c r="C130" s="426" t="s">
        <v>1189</v>
      </c>
      <c r="D130" s="426" t="s">
        <v>1064</v>
      </c>
      <c r="E130" s="427">
        <v>45302</v>
      </c>
    </row>
    <row r="131" spans="1:5" x14ac:dyDescent="0.25">
      <c r="A131" s="426" t="s">
        <v>1188</v>
      </c>
      <c r="B131" s="426" t="s">
        <v>1066</v>
      </c>
      <c r="C131" s="426" t="s">
        <v>1187</v>
      </c>
      <c r="D131" s="426" t="s">
        <v>1064</v>
      </c>
      <c r="E131" s="427">
        <v>45302</v>
      </c>
    </row>
    <row r="132" spans="1:5" x14ac:dyDescent="0.25">
      <c r="A132" s="426" t="s">
        <v>1177</v>
      </c>
      <c r="B132" s="426" t="s">
        <v>1062</v>
      </c>
      <c r="C132" s="426" t="s">
        <v>1186</v>
      </c>
      <c r="D132" s="426" t="s">
        <v>1088</v>
      </c>
      <c r="E132" s="427">
        <v>45350</v>
      </c>
    </row>
    <row r="133" spans="1:5" x14ac:dyDescent="0.25">
      <c r="A133" s="426" t="s">
        <v>1177</v>
      </c>
      <c r="B133" s="426" t="s">
        <v>1062</v>
      </c>
      <c r="C133" s="426" t="s">
        <v>1185</v>
      </c>
      <c r="D133" s="426" t="s">
        <v>1064</v>
      </c>
      <c r="E133" s="427">
        <v>45345</v>
      </c>
    </row>
    <row r="134" spans="1:5" x14ac:dyDescent="0.25">
      <c r="A134" s="426" t="s">
        <v>1177</v>
      </c>
      <c r="B134" s="426" t="s">
        <v>1184</v>
      </c>
      <c r="C134" s="426" t="s">
        <v>1183</v>
      </c>
      <c r="D134" s="426" t="s">
        <v>1064</v>
      </c>
      <c r="E134" s="427">
        <v>45636</v>
      </c>
    </row>
    <row r="135" spans="1:5" x14ac:dyDescent="0.25">
      <c r="A135" s="426" t="s">
        <v>1177</v>
      </c>
      <c r="B135" s="426" t="s">
        <v>1066</v>
      </c>
      <c r="C135" s="426" t="s">
        <v>1182</v>
      </c>
      <c r="D135" s="426" t="s">
        <v>1064</v>
      </c>
      <c r="E135" s="427">
        <v>45302</v>
      </c>
    </row>
    <row r="136" spans="1:5" x14ac:dyDescent="0.25">
      <c r="A136" s="426" t="s">
        <v>1177</v>
      </c>
      <c r="B136" s="426" t="s">
        <v>1056</v>
      </c>
      <c r="C136" s="426" t="s">
        <v>1181</v>
      </c>
      <c r="D136" s="426" t="s">
        <v>1113</v>
      </c>
      <c r="E136" s="427">
        <v>45431</v>
      </c>
    </row>
    <row r="137" spans="1:5" x14ac:dyDescent="0.25">
      <c r="A137" s="426" t="s">
        <v>1177</v>
      </c>
      <c r="B137" s="426" t="s">
        <v>1066</v>
      </c>
      <c r="C137" s="426" t="s">
        <v>1180</v>
      </c>
      <c r="D137" s="426" t="s">
        <v>1064</v>
      </c>
      <c r="E137" s="427">
        <v>45302</v>
      </c>
    </row>
    <row r="138" spans="1:5" x14ac:dyDescent="0.25">
      <c r="A138" s="426" t="s">
        <v>1177</v>
      </c>
      <c r="B138" s="426" t="s">
        <v>1062</v>
      </c>
      <c r="C138" s="426" t="s">
        <v>1179</v>
      </c>
      <c r="D138" s="426" t="s">
        <v>1088</v>
      </c>
      <c r="E138" s="427">
        <v>45350</v>
      </c>
    </row>
    <row r="139" spans="1:5" x14ac:dyDescent="0.25">
      <c r="A139" s="426" t="s">
        <v>1177</v>
      </c>
      <c r="B139" s="426" t="s">
        <v>1062</v>
      </c>
      <c r="C139" s="426" t="s">
        <v>1178</v>
      </c>
      <c r="D139" s="426" t="s">
        <v>1064</v>
      </c>
      <c r="E139" s="427">
        <v>45345</v>
      </c>
    </row>
    <row r="140" spans="1:5" x14ac:dyDescent="0.25">
      <c r="A140" s="426" t="s">
        <v>1177</v>
      </c>
      <c r="B140" s="426" t="s">
        <v>1066</v>
      </c>
      <c r="C140" s="426" t="s">
        <v>1176</v>
      </c>
      <c r="D140" s="426" t="s">
        <v>1064</v>
      </c>
      <c r="E140" s="427">
        <v>45302</v>
      </c>
    </row>
    <row r="141" spans="1:5" x14ac:dyDescent="0.25">
      <c r="A141" s="426" t="s">
        <v>1063</v>
      </c>
      <c r="B141" s="426" t="s">
        <v>1073</v>
      </c>
      <c r="C141" s="426" t="s">
        <v>1175</v>
      </c>
      <c r="D141" s="426" t="s">
        <v>1064</v>
      </c>
      <c r="E141" s="427">
        <v>45587</v>
      </c>
    </row>
    <row r="142" spans="1:5" x14ac:dyDescent="0.25">
      <c r="A142" s="426" t="s">
        <v>1063</v>
      </c>
      <c r="B142" s="426" t="s">
        <v>1073</v>
      </c>
      <c r="C142" s="426" t="s">
        <v>1174</v>
      </c>
      <c r="D142" s="426" t="s">
        <v>1110</v>
      </c>
      <c r="E142" s="427">
        <v>45558</v>
      </c>
    </row>
    <row r="143" spans="1:5" x14ac:dyDescent="0.25">
      <c r="A143" s="426" t="s">
        <v>1063</v>
      </c>
      <c r="B143" s="426" t="s">
        <v>1073</v>
      </c>
      <c r="C143" s="426" t="s">
        <v>1173</v>
      </c>
      <c r="D143" s="426" t="s">
        <v>1110</v>
      </c>
      <c r="E143" s="427">
        <v>45558</v>
      </c>
    </row>
    <row r="144" spans="1:5" x14ac:dyDescent="0.25">
      <c r="A144" s="426" t="s">
        <v>1063</v>
      </c>
      <c r="B144" s="426" t="s">
        <v>1073</v>
      </c>
      <c r="C144" s="426" t="s">
        <v>1172</v>
      </c>
      <c r="D144" s="426" t="s">
        <v>1110</v>
      </c>
      <c r="E144" s="427">
        <v>45558</v>
      </c>
    </row>
    <row r="145" spans="1:5" x14ac:dyDescent="0.25">
      <c r="A145" s="426" t="s">
        <v>1063</v>
      </c>
      <c r="B145" s="426" t="s">
        <v>1073</v>
      </c>
      <c r="C145" s="426" t="s">
        <v>1171</v>
      </c>
      <c r="D145" s="426" t="s">
        <v>1110</v>
      </c>
      <c r="E145" s="427">
        <v>45538</v>
      </c>
    </row>
    <row r="146" spans="1:5" x14ac:dyDescent="0.25">
      <c r="A146" s="426" t="s">
        <v>1063</v>
      </c>
      <c r="B146" s="426" t="s">
        <v>1073</v>
      </c>
      <c r="C146" s="426" t="s">
        <v>1170</v>
      </c>
      <c r="D146" s="426" t="s">
        <v>1110</v>
      </c>
      <c r="E146" s="427">
        <v>45558</v>
      </c>
    </row>
    <row r="147" spans="1:5" x14ac:dyDescent="0.25">
      <c r="A147" s="426" t="s">
        <v>1063</v>
      </c>
      <c r="B147" s="426" t="s">
        <v>1073</v>
      </c>
      <c r="C147" s="426" t="s">
        <v>1169</v>
      </c>
      <c r="D147" s="426" t="s">
        <v>1110</v>
      </c>
      <c r="E147" s="427">
        <v>45558</v>
      </c>
    </row>
    <row r="148" spans="1:5" x14ac:dyDescent="0.25">
      <c r="A148" s="426" t="s">
        <v>1063</v>
      </c>
      <c r="B148" s="426" t="s">
        <v>1073</v>
      </c>
      <c r="C148" s="426" t="s">
        <v>1168</v>
      </c>
      <c r="D148" s="426" t="s">
        <v>1110</v>
      </c>
      <c r="E148" s="427">
        <v>45538</v>
      </c>
    </row>
    <row r="149" spans="1:5" x14ac:dyDescent="0.25">
      <c r="A149" s="426" t="s">
        <v>1063</v>
      </c>
      <c r="B149" s="426" t="s">
        <v>1073</v>
      </c>
      <c r="C149" s="426" t="s">
        <v>1167</v>
      </c>
      <c r="D149" s="426" t="s">
        <v>1110</v>
      </c>
      <c r="E149" s="427">
        <v>45558</v>
      </c>
    </row>
    <row r="150" spans="1:5" x14ac:dyDescent="0.25">
      <c r="A150" s="426" t="s">
        <v>1063</v>
      </c>
      <c r="B150" s="426" t="s">
        <v>1073</v>
      </c>
      <c r="C150" s="426" t="s">
        <v>1165</v>
      </c>
      <c r="D150" s="426" t="s">
        <v>1110</v>
      </c>
      <c r="E150" s="427">
        <v>45538</v>
      </c>
    </row>
    <row r="151" spans="1:5" x14ac:dyDescent="0.25">
      <c r="A151" s="426" t="s">
        <v>1063</v>
      </c>
      <c r="B151" s="426" t="s">
        <v>1073</v>
      </c>
      <c r="C151" s="426" t="s">
        <v>1167</v>
      </c>
      <c r="D151" s="426" t="s">
        <v>1110</v>
      </c>
      <c r="E151" s="427">
        <v>45558</v>
      </c>
    </row>
    <row r="152" spans="1:5" x14ac:dyDescent="0.25">
      <c r="A152" s="426" t="s">
        <v>1063</v>
      </c>
      <c r="B152" s="426" t="s">
        <v>1073</v>
      </c>
      <c r="C152" s="426" t="s">
        <v>1166</v>
      </c>
      <c r="D152" s="426" t="s">
        <v>1110</v>
      </c>
      <c r="E152" s="427">
        <v>45558</v>
      </c>
    </row>
    <row r="153" spans="1:5" x14ac:dyDescent="0.25">
      <c r="A153" s="426" t="s">
        <v>1063</v>
      </c>
      <c r="B153" s="426" t="s">
        <v>1073</v>
      </c>
      <c r="C153" s="426" t="s">
        <v>1165</v>
      </c>
      <c r="D153" s="426" t="s">
        <v>1110</v>
      </c>
      <c r="E153" s="427">
        <v>45538</v>
      </c>
    </row>
    <row r="154" spans="1:5" x14ac:dyDescent="0.25">
      <c r="A154" s="426" t="s">
        <v>1063</v>
      </c>
      <c r="B154" s="426" t="s">
        <v>1073</v>
      </c>
      <c r="C154" s="426" t="s">
        <v>1164</v>
      </c>
      <c r="D154" s="426" t="s">
        <v>1110</v>
      </c>
      <c r="E154" s="427">
        <v>45538</v>
      </c>
    </row>
    <row r="155" spans="1:5" x14ac:dyDescent="0.25">
      <c r="A155" s="426" t="s">
        <v>1063</v>
      </c>
      <c r="B155" s="426" t="s">
        <v>1073</v>
      </c>
      <c r="C155" s="426" t="s">
        <v>1163</v>
      </c>
      <c r="D155" s="426" t="s">
        <v>1110</v>
      </c>
      <c r="E155" s="427">
        <v>45538</v>
      </c>
    </row>
    <row r="156" spans="1:5" x14ac:dyDescent="0.25">
      <c r="A156" s="426" t="s">
        <v>1063</v>
      </c>
      <c r="B156" s="426" t="s">
        <v>1073</v>
      </c>
      <c r="C156" s="426" t="s">
        <v>1162</v>
      </c>
      <c r="D156" s="426" t="s">
        <v>1110</v>
      </c>
      <c r="E156" s="427">
        <v>45538</v>
      </c>
    </row>
    <row r="157" spans="1:5" x14ac:dyDescent="0.25">
      <c r="A157" s="426" t="s">
        <v>1063</v>
      </c>
      <c r="B157" s="426" t="s">
        <v>1073</v>
      </c>
      <c r="C157" s="426" t="s">
        <v>1161</v>
      </c>
      <c r="D157" s="426" t="s">
        <v>1110</v>
      </c>
      <c r="E157" s="427">
        <v>45558</v>
      </c>
    </row>
    <row r="158" spans="1:5" x14ac:dyDescent="0.25">
      <c r="A158" s="426" t="s">
        <v>1063</v>
      </c>
      <c r="B158" s="426" t="s">
        <v>1073</v>
      </c>
      <c r="C158" s="426" t="s">
        <v>1160</v>
      </c>
      <c r="D158" s="426" t="s">
        <v>1110</v>
      </c>
      <c r="E158" s="427">
        <v>45538</v>
      </c>
    </row>
    <row r="159" spans="1:5" x14ac:dyDescent="0.25">
      <c r="A159" s="426" t="s">
        <v>1063</v>
      </c>
      <c r="B159" s="426" t="s">
        <v>1073</v>
      </c>
      <c r="C159" s="426" t="s">
        <v>1159</v>
      </c>
      <c r="D159" s="426" t="s">
        <v>1110</v>
      </c>
      <c r="E159" s="427">
        <v>45538</v>
      </c>
    </row>
    <row r="160" spans="1:5" x14ac:dyDescent="0.25">
      <c r="A160" s="426" t="s">
        <v>1063</v>
      </c>
      <c r="B160" s="426" t="s">
        <v>1073</v>
      </c>
      <c r="C160" s="426" t="s">
        <v>1158</v>
      </c>
      <c r="D160" s="426" t="s">
        <v>1110</v>
      </c>
      <c r="E160" s="427">
        <v>45558</v>
      </c>
    </row>
    <row r="161" spans="1:5" x14ac:dyDescent="0.25">
      <c r="A161" s="426" t="s">
        <v>1063</v>
      </c>
      <c r="B161" s="426" t="s">
        <v>1073</v>
      </c>
      <c r="C161" s="426" t="s">
        <v>1157</v>
      </c>
      <c r="D161" s="426" t="s">
        <v>1110</v>
      </c>
      <c r="E161" s="427">
        <v>45538</v>
      </c>
    </row>
    <row r="162" spans="1:5" x14ac:dyDescent="0.25">
      <c r="A162" s="426" t="s">
        <v>1063</v>
      </c>
      <c r="B162" s="426" t="s">
        <v>1073</v>
      </c>
      <c r="C162" s="426" t="s">
        <v>1156</v>
      </c>
      <c r="D162" s="426" t="s">
        <v>1110</v>
      </c>
      <c r="E162" s="427">
        <v>45558</v>
      </c>
    </row>
    <row r="163" spans="1:5" x14ac:dyDescent="0.25">
      <c r="A163" s="426" t="s">
        <v>1063</v>
      </c>
      <c r="B163" s="426" t="s">
        <v>1062</v>
      </c>
      <c r="C163" s="426" t="s">
        <v>1155</v>
      </c>
      <c r="D163" s="426" t="s">
        <v>1064</v>
      </c>
      <c r="E163" s="427">
        <v>45345</v>
      </c>
    </row>
    <row r="164" spans="1:5" x14ac:dyDescent="0.25">
      <c r="A164" s="426" t="s">
        <v>1063</v>
      </c>
      <c r="B164" s="426" t="s">
        <v>1062</v>
      </c>
      <c r="C164" s="426" t="s">
        <v>1154</v>
      </c>
      <c r="D164" s="426" t="s">
        <v>1088</v>
      </c>
      <c r="E164" s="427">
        <v>45350</v>
      </c>
    </row>
    <row r="165" spans="1:5" x14ac:dyDescent="0.25">
      <c r="A165" s="426" t="s">
        <v>1063</v>
      </c>
      <c r="B165" s="426" t="s">
        <v>1056</v>
      </c>
      <c r="C165" s="426" t="s">
        <v>1153</v>
      </c>
      <c r="D165" s="426" t="s">
        <v>1070</v>
      </c>
      <c r="E165" s="427">
        <v>45483</v>
      </c>
    </row>
    <row r="166" spans="1:5" x14ac:dyDescent="0.25">
      <c r="A166" s="426" t="s">
        <v>1063</v>
      </c>
      <c r="B166" s="426" t="s">
        <v>1056</v>
      </c>
      <c r="C166" s="426" t="s">
        <v>1153</v>
      </c>
      <c r="D166" s="426" t="s">
        <v>1068</v>
      </c>
      <c r="E166" s="427">
        <v>45526</v>
      </c>
    </row>
    <row r="167" spans="1:5" x14ac:dyDescent="0.25">
      <c r="A167" s="426" t="s">
        <v>1063</v>
      </c>
      <c r="B167" s="426" t="s">
        <v>1073</v>
      </c>
      <c r="C167" s="426" t="s">
        <v>1152</v>
      </c>
      <c r="D167" s="426" t="s">
        <v>1064</v>
      </c>
      <c r="E167" s="427">
        <v>45587</v>
      </c>
    </row>
    <row r="168" spans="1:5" x14ac:dyDescent="0.25">
      <c r="A168" s="426" t="s">
        <v>1063</v>
      </c>
      <c r="B168" s="426" t="s">
        <v>1062</v>
      </c>
      <c r="C168" s="426" t="s">
        <v>1151</v>
      </c>
      <c r="D168" s="426" t="s">
        <v>1058</v>
      </c>
      <c r="E168" s="427">
        <v>45634</v>
      </c>
    </row>
    <row r="169" spans="1:5" x14ac:dyDescent="0.25">
      <c r="A169" s="426" t="s">
        <v>1063</v>
      </c>
      <c r="B169" s="426" t="s">
        <v>1062</v>
      </c>
      <c r="C169" s="426" t="s">
        <v>1150</v>
      </c>
      <c r="D169" s="426" t="s">
        <v>1058</v>
      </c>
      <c r="E169" s="427">
        <v>45634</v>
      </c>
    </row>
    <row r="170" spans="1:5" x14ac:dyDescent="0.25">
      <c r="A170" s="426" t="s">
        <v>1063</v>
      </c>
      <c r="B170" s="426" t="s">
        <v>1062</v>
      </c>
      <c r="C170" s="426" t="s">
        <v>1149</v>
      </c>
      <c r="D170" s="426" t="s">
        <v>1113</v>
      </c>
      <c r="E170" s="427">
        <v>45618</v>
      </c>
    </row>
    <row r="171" spans="1:5" x14ac:dyDescent="0.25">
      <c r="A171" s="426" t="s">
        <v>1063</v>
      </c>
      <c r="B171" s="426" t="s">
        <v>1056</v>
      </c>
      <c r="C171" s="426" t="s">
        <v>1148</v>
      </c>
      <c r="D171" s="426" t="s">
        <v>1068</v>
      </c>
      <c r="E171" s="427">
        <v>45526</v>
      </c>
    </row>
    <row r="172" spans="1:5" x14ac:dyDescent="0.25">
      <c r="A172" s="426" t="s">
        <v>1063</v>
      </c>
      <c r="B172" s="426" t="s">
        <v>1056</v>
      </c>
      <c r="C172" s="426" t="s">
        <v>1148</v>
      </c>
      <c r="D172" s="426" t="s">
        <v>1147</v>
      </c>
      <c r="E172" s="427">
        <v>45599</v>
      </c>
    </row>
    <row r="173" spans="1:5" x14ac:dyDescent="0.25">
      <c r="A173" s="426" t="s">
        <v>1063</v>
      </c>
      <c r="B173" s="426" t="s">
        <v>1062</v>
      </c>
      <c r="C173" s="426" t="s">
        <v>1146</v>
      </c>
      <c r="D173" s="426" t="s">
        <v>1113</v>
      </c>
      <c r="E173" s="427">
        <v>45618</v>
      </c>
    </row>
    <row r="174" spans="1:5" x14ac:dyDescent="0.25">
      <c r="A174" s="426" t="s">
        <v>1063</v>
      </c>
      <c r="B174" s="426" t="s">
        <v>1062</v>
      </c>
      <c r="C174" s="426" t="s">
        <v>1145</v>
      </c>
      <c r="D174" s="426" t="s">
        <v>1113</v>
      </c>
      <c r="E174" s="427">
        <v>45618</v>
      </c>
    </row>
    <row r="175" spans="1:5" x14ac:dyDescent="0.25">
      <c r="A175" s="426" t="s">
        <v>1063</v>
      </c>
      <c r="B175" s="426" t="s">
        <v>1056</v>
      </c>
      <c r="C175" s="426" t="s">
        <v>1144</v>
      </c>
      <c r="D175" s="426" t="s">
        <v>1064</v>
      </c>
      <c r="E175" s="427">
        <v>45627</v>
      </c>
    </row>
    <row r="176" spans="1:5" x14ac:dyDescent="0.25">
      <c r="A176" s="426" t="s">
        <v>1063</v>
      </c>
      <c r="B176" s="426" t="s">
        <v>1056</v>
      </c>
      <c r="C176" s="426" t="s">
        <v>1144</v>
      </c>
      <c r="D176" s="426" t="s">
        <v>1064</v>
      </c>
      <c r="E176" s="427">
        <v>45634</v>
      </c>
    </row>
    <row r="177" spans="1:5" x14ac:dyDescent="0.25">
      <c r="A177" s="426" t="s">
        <v>1063</v>
      </c>
      <c r="B177" s="426" t="s">
        <v>1056</v>
      </c>
      <c r="C177" s="426" t="s">
        <v>1144</v>
      </c>
      <c r="D177" s="426" t="s">
        <v>1064</v>
      </c>
      <c r="E177" s="427">
        <v>45634</v>
      </c>
    </row>
    <row r="178" spans="1:5" x14ac:dyDescent="0.25">
      <c r="A178" s="426" t="s">
        <v>1063</v>
      </c>
      <c r="B178" s="426" t="s">
        <v>1056</v>
      </c>
      <c r="C178" s="426" t="s">
        <v>1144</v>
      </c>
      <c r="D178" s="426" t="s">
        <v>1064</v>
      </c>
      <c r="E178" s="427">
        <v>45627</v>
      </c>
    </row>
    <row r="179" spans="1:5" x14ac:dyDescent="0.25">
      <c r="A179" s="426" t="s">
        <v>1063</v>
      </c>
      <c r="B179" s="426" t="s">
        <v>1056</v>
      </c>
      <c r="C179" s="426" t="s">
        <v>1144</v>
      </c>
      <c r="D179" s="426" t="s">
        <v>1064</v>
      </c>
      <c r="E179" s="427">
        <v>45634</v>
      </c>
    </row>
    <row r="180" spans="1:5" x14ac:dyDescent="0.25">
      <c r="A180" s="426" t="s">
        <v>1063</v>
      </c>
      <c r="B180" s="426" t="s">
        <v>1066</v>
      </c>
      <c r="C180" s="426" t="s">
        <v>1143</v>
      </c>
      <c r="D180" s="426" t="s">
        <v>1064</v>
      </c>
      <c r="E180" s="427">
        <v>45302</v>
      </c>
    </row>
    <row r="181" spans="1:5" x14ac:dyDescent="0.25">
      <c r="A181" s="426" t="s">
        <v>1063</v>
      </c>
      <c r="B181" s="426" t="s">
        <v>1062</v>
      </c>
      <c r="C181" s="426" t="s">
        <v>1142</v>
      </c>
      <c r="D181" s="426" t="s">
        <v>1088</v>
      </c>
      <c r="E181" s="427">
        <v>45345</v>
      </c>
    </row>
    <row r="182" spans="1:5" x14ac:dyDescent="0.25">
      <c r="A182" s="426" t="s">
        <v>1063</v>
      </c>
      <c r="B182" s="426" t="s">
        <v>1062</v>
      </c>
      <c r="C182" s="426" t="s">
        <v>1141</v>
      </c>
      <c r="D182" s="426" t="s">
        <v>1088</v>
      </c>
      <c r="E182" s="427">
        <v>45350</v>
      </c>
    </row>
    <row r="183" spans="1:5" x14ac:dyDescent="0.25">
      <c r="A183" s="426" t="s">
        <v>1063</v>
      </c>
      <c r="B183" s="426" t="s">
        <v>1073</v>
      </c>
      <c r="C183" s="426" t="s">
        <v>1140</v>
      </c>
      <c r="D183" s="426" t="s">
        <v>1064</v>
      </c>
      <c r="E183" s="427">
        <v>45587</v>
      </c>
    </row>
    <row r="184" spans="1:5" x14ac:dyDescent="0.25">
      <c r="A184" s="426" t="s">
        <v>1063</v>
      </c>
      <c r="B184" s="426" t="s">
        <v>1139</v>
      </c>
      <c r="C184" s="426"/>
      <c r="D184" s="426" t="s">
        <v>1064</v>
      </c>
      <c r="E184" s="427">
        <v>45587</v>
      </c>
    </row>
    <row r="185" spans="1:5" x14ac:dyDescent="0.25">
      <c r="A185" s="426" t="s">
        <v>1063</v>
      </c>
      <c r="B185" s="426" t="s">
        <v>1062</v>
      </c>
      <c r="C185" s="426" t="s">
        <v>1138</v>
      </c>
      <c r="D185" s="426" t="s">
        <v>1113</v>
      </c>
      <c r="E185" s="427">
        <v>45618</v>
      </c>
    </row>
    <row r="186" spans="1:5" x14ac:dyDescent="0.25">
      <c r="A186" s="426" t="s">
        <v>1063</v>
      </c>
      <c r="B186" s="426" t="s">
        <v>1062</v>
      </c>
      <c r="C186" s="426" t="s">
        <v>1137</v>
      </c>
      <c r="D186" s="426" t="s">
        <v>1060</v>
      </c>
      <c r="E186" s="427">
        <v>45368</v>
      </c>
    </row>
    <row r="187" spans="1:5" x14ac:dyDescent="0.25">
      <c r="A187" s="426" t="s">
        <v>1063</v>
      </c>
      <c r="B187" s="426" t="s">
        <v>1062</v>
      </c>
      <c r="C187" s="426" t="s">
        <v>1136</v>
      </c>
      <c r="D187" s="426" t="s">
        <v>1113</v>
      </c>
      <c r="E187" s="427">
        <v>45618</v>
      </c>
    </row>
    <row r="188" spans="1:5" x14ac:dyDescent="0.25">
      <c r="A188" s="426" t="s">
        <v>1063</v>
      </c>
      <c r="B188" s="426" t="s">
        <v>1062</v>
      </c>
      <c r="C188" s="426" t="s">
        <v>1135</v>
      </c>
      <c r="D188" s="426" t="s">
        <v>1058</v>
      </c>
      <c r="E188" s="427">
        <v>45634</v>
      </c>
    </row>
    <row r="189" spans="1:5" x14ac:dyDescent="0.25">
      <c r="A189" s="426" t="s">
        <v>1063</v>
      </c>
      <c r="B189" s="426" t="s">
        <v>1062</v>
      </c>
      <c r="C189" s="426" t="s">
        <v>1134</v>
      </c>
      <c r="D189" s="426" t="s">
        <v>1060</v>
      </c>
      <c r="E189" s="427">
        <v>45368</v>
      </c>
    </row>
    <row r="190" spans="1:5" x14ac:dyDescent="0.25">
      <c r="A190" s="426" t="s">
        <v>1063</v>
      </c>
      <c r="B190" s="426" t="s">
        <v>1062</v>
      </c>
      <c r="C190" s="426" t="s">
        <v>1133</v>
      </c>
      <c r="D190" s="426" t="s">
        <v>1088</v>
      </c>
      <c r="E190" s="427">
        <v>45350</v>
      </c>
    </row>
    <row r="191" spans="1:5" x14ac:dyDescent="0.25">
      <c r="A191" s="426" t="s">
        <v>1063</v>
      </c>
      <c r="B191" s="426" t="s">
        <v>1062</v>
      </c>
      <c r="C191" s="426" t="s">
        <v>1132</v>
      </c>
      <c r="D191" s="426" t="s">
        <v>1064</v>
      </c>
      <c r="E191" s="427">
        <v>45345</v>
      </c>
    </row>
    <row r="192" spans="1:5" x14ac:dyDescent="0.25">
      <c r="A192" s="426" t="s">
        <v>1063</v>
      </c>
      <c r="B192" s="426" t="s">
        <v>1062</v>
      </c>
      <c r="C192" s="426" t="s">
        <v>1131</v>
      </c>
      <c r="D192" s="426" t="s">
        <v>1088</v>
      </c>
      <c r="E192" s="427">
        <v>45350</v>
      </c>
    </row>
    <row r="193" spans="1:5" x14ac:dyDescent="0.25">
      <c r="A193" s="426" t="s">
        <v>1063</v>
      </c>
      <c r="B193" s="426" t="s">
        <v>1062</v>
      </c>
      <c r="C193" s="426" t="s">
        <v>1131</v>
      </c>
      <c r="D193" s="426" t="s">
        <v>1064</v>
      </c>
      <c r="E193" s="427">
        <v>45345</v>
      </c>
    </row>
    <row r="194" spans="1:5" x14ac:dyDescent="0.25">
      <c r="A194" s="426" t="s">
        <v>1063</v>
      </c>
      <c r="B194" s="426" t="s">
        <v>1056</v>
      </c>
      <c r="C194" s="426" t="s">
        <v>1130</v>
      </c>
      <c r="D194" s="426" t="s">
        <v>1058</v>
      </c>
      <c r="E194" s="427">
        <v>45319</v>
      </c>
    </row>
    <row r="195" spans="1:5" x14ac:dyDescent="0.25">
      <c r="A195" s="426" t="s">
        <v>1063</v>
      </c>
      <c r="B195" s="426" t="s">
        <v>1056</v>
      </c>
      <c r="C195" s="426" t="s">
        <v>1129</v>
      </c>
      <c r="D195" s="426" t="s">
        <v>1064</v>
      </c>
      <c r="E195" s="427">
        <v>45634</v>
      </c>
    </row>
    <row r="196" spans="1:5" x14ac:dyDescent="0.25">
      <c r="A196" s="426" t="s">
        <v>1063</v>
      </c>
      <c r="B196" s="426" t="s">
        <v>1062</v>
      </c>
      <c r="C196" s="426" t="s">
        <v>1128</v>
      </c>
      <c r="D196" s="426" t="s">
        <v>1058</v>
      </c>
      <c r="E196" s="427">
        <v>45634</v>
      </c>
    </row>
    <row r="197" spans="1:5" x14ac:dyDescent="0.25">
      <c r="A197" s="426" t="s">
        <v>1063</v>
      </c>
      <c r="B197" s="426" t="s">
        <v>1056</v>
      </c>
      <c r="C197" s="426" t="s">
        <v>1127</v>
      </c>
      <c r="D197" s="426" t="s">
        <v>1058</v>
      </c>
      <c r="E197" s="427">
        <v>45319</v>
      </c>
    </row>
    <row r="198" spans="1:5" x14ac:dyDescent="0.25">
      <c r="A198" s="426" t="s">
        <v>1063</v>
      </c>
      <c r="B198" s="426" t="s">
        <v>1056</v>
      </c>
      <c r="C198" s="426" t="s">
        <v>1126</v>
      </c>
      <c r="D198" s="426" t="s">
        <v>1070</v>
      </c>
      <c r="E198" s="427">
        <v>45483</v>
      </c>
    </row>
    <row r="199" spans="1:5" x14ac:dyDescent="0.25">
      <c r="A199" s="426" t="s">
        <v>1063</v>
      </c>
      <c r="B199" s="426" t="s">
        <v>1056</v>
      </c>
      <c r="C199" s="426" t="s">
        <v>1125</v>
      </c>
      <c r="D199" s="426" t="s">
        <v>1068</v>
      </c>
      <c r="E199" s="427">
        <v>45526</v>
      </c>
    </row>
    <row r="200" spans="1:5" x14ac:dyDescent="0.25">
      <c r="A200" s="426" t="s">
        <v>1063</v>
      </c>
      <c r="B200" s="426" t="s">
        <v>1062</v>
      </c>
      <c r="C200" s="426" t="s">
        <v>1124</v>
      </c>
      <c r="D200" s="426" t="s">
        <v>1113</v>
      </c>
      <c r="E200" s="427">
        <v>45618</v>
      </c>
    </row>
    <row r="201" spans="1:5" x14ac:dyDescent="0.25">
      <c r="A201" s="426" t="s">
        <v>1063</v>
      </c>
      <c r="B201" s="426" t="s">
        <v>1056</v>
      </c>
      <c r="C201" s="426" t="s">
        <v>1123</v>
      </c>
      <c r="D201" s="426" t="s">
        <v>1122</v>
      </c>
      <c r="E201" s="427">
        <v>45599</v>
      </c>
    </row>
    <row r="202" spans="1:5" x14ac:dyDescent="0.25">
      <c r="A202" s="426" t="s">
        <v>1063</v>
      </c>
      <c r="B202" s="426" t="s">
        <v>1062</v>
      </c>
      <c r="C202" s="426" t="s">
        <v>1121</v>
      </c>
      <c r="D202" s="426" t="s">
        <v>1060</v>
      </c>
      <c r="E202" s="427">
        <v>45368</v>
      </c>
    </row>
    <row r="203" spans="1:5" x14ac:dyDescent="0.25">
      <c r="A203" s="426" t="s">
        <v>1063</v>
      </c>
      <c r="B203" s="426" t="s">
        <v>1066</v>
      </c>
      <c r="C203" s="426" t="s">
        <v>1120</v>
      </c>
      <c r="D203" s="426" t="s">
        <v>1064</v>
      </c>
      <c r="E203" s="427">
        <v>45302</v>
      </c>
    </row>
    <row r="204" spans="1:5" x14ac:dyDescent="0.25">
      <c r="A204" s="426" t="s">
        <v>1063</v>
      </c>
      <c r="B204" s="426" t="s">
        <v>1066</v>
      </c>
      <c r="C204" s="426" t="s">
        <v>1119</v>
      </c>
      <c r="D204" s="426" t="s">
        <v>1064</v>
      </c>
      <c r="E204" s="427">
        <v>45302</v>
      </c>
    </row>
    <row r="205" spans="1:5" x14ac:dyDescent="0.25">
      <c r="A205" s="426" t="s">
        <v>1063</v>
      </c>
      <c r="B205" s="426" t="s">
        <v>1056</v>
      </c>
      <c r="C205" s="426" t="s">
        <v>1118</v>
      </c>
      <c r="D205" s="426" t="s">
        <v>1064</v>
      </c>
      <c r="E205" s="427">
        <v>45634</v>
      </c>
    </row>
    <row r="206" spans="1:5" x14ac:dyDescent="0.25">
      <c r="A206" s="426" t="s">
        <v>1063</v>
      </c>
      <c r="B206" s="426" t="s">
        <v>1056</v>
      </c>
      <c r="C206" s="426" t="s">
        <v>1118</v>
      </c>
      <c r="D206" s="426" t="s">
        <v>1064</v>
      </c>
      <c r="E206" s="427">
        <v>45627</v>
      </c>
    </row>
    <row r="207" spans="1:5" x14ac:dyDescent="0.25">
      <c r="A207" s="426" t="s">
        <v>1063</v>
      </c>
      <c r="B207" s="426" t="s">
        <v>1056</v>
      </c>
      <c r="C207" s="426" t="s">
        <v>1117</v>
      </c>
      <c r="D207" s="426" t="s">
        <v>1064</v>
      </c>
      <c r="E207" s="427">
        <v>45634</v>
      </c>
    </row>
    <row r="208" spans="1:5" x14ac:dyDescent="0.25">
      <c r="A208" s="426" t="s">
        <v>1063</v>
      </c>
      <c r="B208" s="426" t="s">
        <v>1062</v>
      </c>
      <c r="C208" s="426" t="s">
        <v>1116</v>
      </c>
      <c r="D208" s="426" t="s">
        <v>1058</v>
      </c>
      <c r="E208" s="427">
        <v>45634</v>
      </c>
    </row>
    <row r="209" spans="1:5" x14ac:dyDescent="0.25">
      <c r="A209" s="426" t="s">
        <v>1063</v>
      </c>
      <c r="B209" s="426" t="s">
        <v>1062</v>
      </c>
      <c r="C209" s="426" t="s">
        <v>1115</v>
      </c>
      <c r="D209" s="426" t="s">
        <v>1060</v>
      </c>
      <c r="E209" s="427">
        <v>45368</v>
      </c>
    </row>
    <row r="210" spans="1:5" x14ac:dyDescent="0.25">
      <c r="A210" s="426" t="s">
        <v>1063</v>
      </c>
      <c r="B210" s="426" t="s">
        <v>1062</v>
      </c>
      <c r="C210" s="426" t="s">
        <v>1114</v>
      </c>
      <c r="D210" s="426" t="s">
        <v>1113</v>
      </c>
      <c r="E210" s="427">
        <v>45618</v>
      </c>
    </row>
    <row r="211" spans="1:5" x14ac:dyDescent="0.25">
      <c r="A211" s="426" t="s">
        <v>1063</v>
      </c>
      <c r="B211" s="426" t="s">
        <v>1062</v>
      </c>
      <c r="C211" s="426" t="s">
        <v>1112</v>
      </c>
      <c r="D211" s="426" t="s">
        <v>1060</v>
      </c>
      <c r="E211" s="427">
        <v>45368</v>
      </c>
    </row>
    <row r="212" spans="1:5" x14ac:dyDescent="0.25">
      <c r="A212" s="426" t="s">
        <v>1063</v>
      </c>
      <c r="B212" s="426" t="s">
        <v>1073</v>
      </c>
      <c r="C212" s="426" t="s">
        <v>1111</v>
      </c>
      <c r="D212" s="426" t="s">
        <v>1110</v>
      </c>
      <c r="E212" s="427">
        <v>45538</v>
      </c>
    </row>
    <row r="213" spans="1:5" x14ac:dyDescent="0.25">
      <c r="A213" s="426" t="s">
        <v>1063</v>
      </c>
      <c r="B213" s="426" t="s">
        <v>1056</v>
      </c>
      <c r="C213" s="426" t="s">
        <v>1109</v>
      </c>
      <c r="D213" s="426" t="s">
        <v>1078</v>
      </c>
      <c r="E213" s="427">
        <v>45599</v>
      </c>
    </row>
    <row r="214" spans="1:5" x14ac:dyDescent="0.25">
      <c r="A214" s="426" t="s">
        <v>1063</v>
      </c>
      <c r="B214" s="426" t="s">
        <v>1056</v>
      </c>
      <c r="C214" s="426" t="s">
        <v>1108</v>
      </c>
      <c r="D214" s="426" t="s">
        <v>1058</v>
      </c>
      <c r="E214" s="427">
        <v>45319</v>
      </c>
    </row>
    <row r="215" spans="1:5" x14ac:dyDescent="0.25">
      <c r="A215" s="426" t="s">
        <v>1063</v>
      </c>
      <c r="B215" s="426" t="s">
        <v>1062</v>
      </c>
      <c r="C215" s="426" t="s">
        <v>1107</v>
      </c>
      <c r="D215" s="426" t="s">
        <v>1060</v>
      </c>
      <c r="E215" s="427">
        <v>45368</v>
      </c>
    </row>
    <row r="216" spans="1:5" x14ac:dyDescent="0.25">
      <c r="A216" s="426" t="s">
        <v>1063</v>
      </c>
      <c r="B216" s="426" t="s">
        <v>1056</v>
      </c>
      <c r="C216" s="426" t="s">
        <v>1106</v>
      </c>
      <c r="D216" s="426" t="s">
        <v>1068</v>
      </c>
      <c r="E216" s="427">
        <v>45526</v>
      </c>
    </row>
    <row r="217" spans="1:5" x14ac:dyDescent="0.25">
      <c r="A217" s="426" t="s">
        <v>1063</v>
      </c>
      <c r="B217" s="426" t="s">
        <v>1056</v>
      </c>
      <c r="C217" s="426" t="s">
        <v>1106</v>
      </c>
      <c r="D217" s="426" t="s">
        <v>1070</v>
      </c>
      <c r="E217" s="427">
        <v>45483</v>
      </c>
    </row>
    <row r="218" spans="1:5" x14ac:dyDescent="0.25">
      <c r="A218" s="426" t="s">
        <v>1063</v>
      </c>
      <c r="B218" s="426" t="s">
        <v>1056</v>
      </c>
      <c r="C218" s="426" t="s">
        <v>1105</v>
      </c>
      <c r="D218" s="426" t="s">
        <v>1068</v>
      </c>
      <c r="E218" s="427">
        <v>45526</v>
      </c>
    </row>
    <row r="219" spans="1:5" x14ac:dyDescent="0.25">
      <c r="A219" s="426" t="s">
        <v>1063</v>
      </c>
      <c r="B219" s="426" t="s">
        <v>1056</v>
      </c>
      <c r="C219" s="426" t="s">
        <v>1105</v>
      </c>
      <c r="D219" s="426" t="s">
        <v>1070</v>
      </c>
      <c r="E219" s="427">
        <v>45483</v>
      </c>
    </row>
    <row r="220" spans="1:5" x14ac:dyDescent="0.25">
      <c r="A220" s="426" t="s">
        <v>1063</v>
      </c>
      <c r="B220" s="426" t="s">
        <v>1073</v>
      </c>
      <c r="C220" s="426" t="s">
        <v>1104</v>
      </c>
      <c r="D220" s="426" t="s">
        <v>1064</v>
      </c>
      <c r="E220" s="427">
        <v>45587</v>
      </c>
    </row>
    <row r="221" spans="1:5" x14ac:dyDescent="0.25">
      <c r="A221" s="426" t="s">
        <v>1063</v>
      </c>
      <c r="B221" s="426" t="s">
        <v>1073</v>
      </c>
      <c r="C221" s="426" t="s">
        <v>1103</v>
      </c>
      <c r="D221" s="426" t="s">
        <v>1064</v>
      </c>
      <c r="E221" s="427">
        <v>45587</v>
      </c>
    </row>
    <row r="222" spans="1:5" x14ac:dyDescent="0.25">
      <c r="A222" s="426" t="s">
        <v>1063</v>
      </c>
      <c r="B222" s="426" t="s">
        <v>1066</v>
      </c>
      <c r="C222" s="426" t="s">
        <v>1102</v>
      </c>
      <c r="D222" s="426" t="s">
        <v>1064</v>
      </c>
      <c r="E222" s="427">
        <v>45302</v>
      </c>
    </row>
    <row r="223" spans="1:5" x14ac:dyDescent="0.25">
      <c r="A223" s="426" t="s">
        <v>1063</v>
      </c>
      <c r="B223" s="426" t="s">
        <v>1066</v>
      </c>
      <c r="C223" s="426" t="s">
        <v>1101</v>
      </c>
      <c r="D223" s="426" t="s">
        <v>1064</v>
      </c>
      <c r="E223" s="427">
        <v>45302</v>
      </c>
    </row>
    <row r="224" spans="1:5" x14ac:dyDescent="0.25">
      <c r="A224" s="426" t="s">
        <v>1063</v>
      </c>
      <c r="B224" s="426" t="s">
        <v>1066</v>
      </c>
      <c r="C224" s="426" t="s">
        <v>1100</v>
      </c>
      <c r="D224" s="426" t="s">
        <v>1064</v>
      </c>
      <c r="E224" s="427">
        <v>45302</v>
      </c>
    </row>
    <row r="225" spans="1:5" x14ac:dyDescent="0.25">
      <c r="A225" s="426" t="s">
        <v>1063</v>
      </c>
      <c r="B225" s="426" t="s">
        <v>1066</v>
      </c>
      <c r="C225" s="426" t="s">
        <v>1099</v>
      </c>
      <c r="D225" s="426" t="s">
        <v>1064</v>
      </c>
      <c r="E225" s="427">
        <v>45302</v>
      </c>
    </row>
    <row r="226" spans="1:5" x14ac:dyDescent="0.25">
      <c r="A226" s="426" t="s">
        <v>1063</v>
      </c>
      <c r="B226" s="426" t="s">
        <v>1066</v>
      </c>
      <c r="C226" s="426" t="s">
        <v>1098</v>
      </c>
      <c r="D226" s="426" t="s">
        <v>1064</v>
      </c>
      <c r="E226" s="427">
        <v>45302</v>
      </c>
    </row>
    <row r="227" spans="1:5" x14ac:dyDescent="0.25">
      <c r="A227" s="426" t="s">
        <v>1063</v>
      </c>
      <c r="B227" s="426" t="s">
        <v>1056</v>
      </c>
      <c r="C227" s="426" t="s">
        <v>1097</v>
      </c>
      <c r="D227" s="426" t="s">
        <v>1078</v>
      </c>
      <c r="E227" s="427">
        <v>45599</v>
      </c>
    </row>
    <row r="228" spans="1:5" x14ac:dyDescent="0.25">
      <c r="A228" s="426" t="s">
        <v>1063</v>
      </c>
      <c r="B228" s="426" t="s">
        <v>1056</v>
      </c>
      <c r="C228" s="426" t="s">
        <v>1096</v>
      </c>
      <c r="D228" s="426" t="s">
        <v>1064</v>
      </c>
      <c r="E228" s="427">
        <v>45634</v>
      </c>
    </row>
    <row r="229" spans="1:5" x14ac:dyDescent="0.25">
      <c r="A229" s="426" t="s">
        <v>1063</v>
      </c>
      <c r="B229" s="426" t="s">
        <v>1056</v>
      </c>
      <c r="C229" s="426" t="s">
        <v>1095</v>
      </c>
      <c r="D229" s="426" t="s">
        <v>1068</v>
      </c>
      <c r="E229" s="427">
        <v>45526</v>
      </c>
    </row>
    <row r="230" spans="1:5" x14ac:dyDescent="0.25">
      <c r="A230" s="426" t="s">
        <v>1063</v>
      </c>
      <c r="B230" s="426" t="s">
        <v>1056</v>
      </c>
      <c r="C230" s="426" t="s">
        <v>1095</v>
      </c>
      <c r="D230" s="426" t="s">
        <v>1070</v>
      </c>
      <c r="E230" s="427">
        <v>45483</v>
      </c>
    </row>
    <row r="231" spans="1:5" x14ac:dyDescent="0.25">
      <c r="A231" s="426" t="s">
        <v>1063</v>
      </c>
      <c r="B231" s="426" t="s">
        <v>1056</v>
      </c>
      <c r="C231" s="426" t="s">
        <v>1094</v>
      </c>
      <c r="D231" s="426" t="s">
        <v>1068</v>
      </c>
      <c r="E231" s="427">
        <v>45526</v>
      </c>
    </row>
    <row r="232" spans="1:5" x14ac:dyDescent="0.25">
      <c r="A232" s="426" t="s">
        <v>1063</v>
      </c>
      <c r="B232" s="426" t="s">
        <v>1056</v>
      </c>
      <c r="C232" s="426" t="s">
        <v>1094</v>
      </c>
      <c r="D232" s="426" t="s">
        <v>1070</v>
      </c>
      <c r="E232" s="427">
        <v>45483</v>
      </c>
    </row>
    <row r="233" spans="1:5" x14ac:dyDescent="0.25">
      <c r="A233" s="426" t="s">
        <v>1063</v>
      </c>
      <c r="B233" s="426" t="s">
        <v>1056</v>
      </c>
      <c r="C233" s="426" t="s">
        <v>1093</v>
      </c>
      <c r="D233" s="426" t="s">
        <v>1064</v>
      </c>
      <c r="E233" s="427">
        <v>45627</v>
      </c>
    </row>
    <row r="234" spans="1:5" x14ac:dyDescent="0.25">
      <c r="A234" s="426" t="s">
        <v>1063</v>
      </c>
      <c r="B234" s="426" t="s">
        <v>1066</v>
      </c>
      <c r="C234" s="426" t="s">
        <v>1092</v>
      </c>
      <c r="D234" s="426" t="s">
        <v>1064</v>
      </c>
      <c r="E234" s="427">
        <v>45302</v>
      </c>
    </row>
    <row r="235" spans="1:5" x14ac:dyDescent="0.25">
      <c r="A235" s="426" t="s">
        <v>1063</v>
      </c>
      <c r="B235" s="426" t="s">
        <v>1066</v>
      </c>
      <c r="C235" s="426" t="s">
        <v>1091</v>
      </c>
      <c r="D235" s="426" t="s">
        <v>1064</v>
      </c>
      <c r="E235" s="427">
        <v>45302</v>
      </c>
    </row>
    <row r="236" spans="1:5" x14ac:dyDescent="0.25">
      <c r="A236" s="426" t="s">
        <v>1063</v>
      </c>
      <c r="B236" s="426" t="s">
        <v>1073</v>
      </c>
      <c r="C236" s="426" t="s">
        <v>1090</v>
      </c>
      <c r="D236" s="426" t="s">
        <v>1064</v>
      </c>
      <c r="E236" s="427">
        <v>45587</v>
      </c>
    </row>
    <row r="237" spans="1:5" x14ac:dyDescent="0.25">
      <c r="A237" s="426" t="s">
        <v>1063</v>
      </c>
      <c r="B237" s="426" t="s">
        <v>1062</v>
      </c>
      <c r="C237" s="426" t="s">
        <v>1089</v>
      </c>
      <c r="D237" s="426" t="s">
        <v>1088</v>
      </c>
      <c r="E237" s="427">
        <v>45350</v>
      </c>
    </row>
    <row r="238" spans="1:5" x14ac:dyDescent="0.25">
      <c r="A238" s="426" t="s">
        <v>1063</v>
      </c>
      <c r="B238" s="426" t="s">
        <v>1062</v>
      </c>
      <c r="C238" s="426" t="s">
        <v>1087</v>
      </c>
      <c r="D238" s="426" t="s">
        <v>1064</v>
      </c>
      <c r="E238" s="427">
        <v>45345</v>
      </c>
    </row>
    <row r="239" spans="1:5" x14ac:dyDescent="0.25">
      <c r="A239" s="426" t="s">
        <v>1063</v>
      </c>
      <c r="B239" s="426" t="s">
        <v>1056</v>
      </c>
      <c r="C239" s="426" t="s">
        <v>1086</v>
      </c>
      <c r="D239" s="426" t="s">
        <v>1068</v>
      </c>
      <c r="E239" s="427">
        <v>45526</v>
      </c>
    </row>
    <row r="240" spans="1:5" x14ac:dyDescent="0.25">
      <c r="A240" s="426" t="s">
        <v>1063</v>
      </c>
      <c r="B240" s="426" t="s">
        <v>1056</v>
      </c>
      <c r="C240" s="426" t="s">
        <v>1085</v>
      </c>
      <c r="D240" s="426" t="s">
        <v>1070</v>
      </c>
      <c r="E240" s="427">
        <v>45483</v>
      </c>
    </row>
    <row r="241" spans="1:5" x14ac:dyDescent="0.25">
      <c r="A241" s="426" t="s">
        <v>1063</v>
      </c>
      <c r="B241" s="426" t="s">
        <v>1056</v>
      </c>
      <c r="C241" s="426" t="s">
        <v>1084</v>
      </c>
      <c r="D241" s="426" t="s">
        <v>1078</v>
      </c>
      <c r="E241" s="427">
        <v>45599</v>
      </c>
    </row>
    <row r="242" spans="1:5" x14ac:dyDescent="0.25">
      <c r="A242" s="426" t="s">
        <v>1063</v>
      </c>
      <c r="B242" s="426" t="s">
        <v>1056</v>
      </c>
      <c r="C242" s="426" t="s">
        <v>1083</v>
      </c>
      <c r="D242" s="426" t="s">
        <v>1078</v>
      </c>
      <c r="E242" s="427">
        <v>45599</v>
      </c>
    </row>
    <row r="243" spans="1:5" x14ac:dyDescent="0.25">
      <c r="A243" s="426" t="s">
        <v>1063</v>
      </c>
      <c r="B243" s="426" t="s">
        <v>1056</v>
      </c>
      <c r="C243" s="426" t="s">
        <v>1082</v>
      </c>
      <c r="D243" s="426" t="s">
        <v>1078</v>
      </c>
      <c r="E243" s="427">
        <v>45599</v>
      </c>
    </row>
    <row r="244" spans="1:5" x14ac:dyDescent="0.25">
      <c r="A244" s="426" t="s">
        <v>1063</v>
      </c>
      <c r="B244" s="426" t="s">
        <v>1056</v>
      </c>
      <c r="C244" s="426" t="s">
        <v>1081</v>
      </c>
      <c r="D244" s="426" t="s">
        <v>1064</v>
      </c>
      <c r="E244" s="427">
        <v>45627</v>
      </c>
    </row>
    <row r="245" spans="1:5" x14ac:dyDescent="0.25">
      <c r="A245" s="426" t="s">
        <v>1063</v>
      </c>
      <c r="B245" s="426" t="s">
        <v>1056</v>
      </c>
      <c r="C245" s="426" t="s">
        <v>1080</v>
      </c>
      <c r="D245" s="426" t="s">
        <v>1068</v>
      </c>
      <c r="E245" s="427">
        <v>45526</v>
      </c>
    </row>
    <row r="246" spans="1:5" x14ac:dyDescent="0.25">
      <c r="A246" s="426" t="s">
        <v>1063</v>
      </c>
      <c r="B246" s="426" t="s">
        <v>1056</v>
      </c>
      <c r="C246" s="426" t="s">
        <v>1080</v>
      </c>
      <c r="D246" s="426" t="s">
        <v>1070</v>
      </c>
      <c r="E246" s="427">
        <v>45483</v>
      </c>
    </row>
    <row r="247" spans="1:5" x14ac:dyDescent="0.25">
      <c r="A247" s="426" t="s">
        <v>1063</v>
      </c>
      <c r="B247" s="426" t="s">
        <v>1056</v>
      </c>
      <c r="C247" s="426" t="s">
        <v>1079</v>
      </c>
      <c r="D247" s="426" t="s">
        <v>1078</v>
      </c>
      <c r="E247" s="427">
        <v>45599</v>
      </c>
    </row>
    <row r="248" spans="1:5" x14ac:dyDescent="0.25">
      <c r="A248" s="426" t="s">
        <v>1063</v>
      </c>
      <c r="B248" s="426" t="s">
        <v>1056</v>
      </c>
      <c r="C248" s="426" t="s">
        <v>1077</v>
      </c>
      <c r="D248" s="426" t="s">
        <v>1070</v>
      </c>
      <c r="E248" s="427">
        <v>45483</v>
      </c>
    </row>
    <row r="249" spans="1:5" x14ac:dyDescent="0.25">
      <c r="A249" s="426" t="s">
        <v>1063</v>
      </c>
      <c r="B249" s="426" t="s">
        <v>1056</v>
      </c>
      <c r="C249" s="426" t="s">
        <v>1077</v>
      </c>
      <c r="D249" s="426" t="s">
        <v>1068</v>
      </c>
      <c r="E249" s="427">
        <v>45526</v>
      </c>
    </row>
    <row r="250" spans="1:5" x14ac:dyDescent="0.25">
      <c r="A250" s="426" t="s">
        <v>1063</v>
      </c>
      <c r="B250" s="426" t="s">
        <v>1066</v>
      </c>
      <c r="C250" s="426" t="s">
        <v>1076</v>
      </c>
      <c r="D250" s="426" t="s">
        <v>1064</v>
      </c>
      <c r="E250" s="427">
        <v>45302</v>
      </c>
    </row>
    <row r="251" spans="1:5" x14ac:dyDescent="0.25">
      <c r="A251" s="426" t="s">
        <v>1063</v>
      </c>
      <c r="B251" s="426" t="s">
        <v>1066</v>
      </c>
      <c r="C251" s="426" t="s">
        <v>1075</v>
      </c>
      <c r="D251" s="426" t="s">
        <v>1064</v>
      </c>
      <c r="E251" s="427">
        <v>45302</v>
      </c>
    </row>
    <row r="252" spans="1:5" x14ac:dyDescent="0.25">
      <c r="A252" s="426" t="s">
        <v>1063</v>
      </c>
      <c r="B252" s="426" t="s">
        <v>1066</v>
      </c>
      <c r="C252" s="426" t="s">
        <v>1074</v>
      </c>
      <c r="D252" s="426" t="s">
        <v>1064</v>
      </c>
      <c r="E252" s="427">
        <v>45302</v>
      </c>
    </row>
    <row r="253" spans="1:5" x14ac:dyDescent="0.25">
      <c r="A253" s="426" t="s">
        <v>1063</v>
      </c>
      <c r="B253" s="426" t="s">
        <v>1073</v>
      </c>
      <c r="C253" s="426" t="s">
        <v>1072</v>
      </c>
      <c r="D253" s="426" t="s">
        <v>1064</v>
      </c>
      <c r="E253" s="427">
        <v>45587</v>
      </c>
    </row>
    <row r="254" spans="1:5" x14ac:dyDescent="0.25">
      <c r="A254" s="426" t="s">
        <v>1063</v>
      </c>
      <c r="B254" s="426" t="s">
        <v>1056</v>
      </c>
      <c r="C254" s="426" t="s">
        <v>1071</v>
      </c>
      <c r="D254" s="426" t="s">
        <v>1070</v>
      </c>
      <c r="E254" s="427">
        <v>45483</v>
      </c>
    </row>
    <row r="255" spans="1:5" x14ac:dyDescent="0.25">
      <c r="A255" s="426" t="s">
        <v>1063</v>
      </c>
      <c r="B255" s="426" t="s">
        <v>1056</v>
      </c>
      <c r="C255" s="426" t="s">
        <v>1069</v>
      </c>
      <c r="D255" s="426" t="s">
        <v>1068</v>
      </c>
      <c r="E255" s="427">
        <v>45526</v>
      </c>
    </row>
    <row r="256" spans="1:5" x14ac:dyDescent="0.25">
      <c r="A256" s="426" t="s">
        <v>1063</v>
      </c>
      <c r="B256" s="426" t="s">
        <v>1056</v>
      </c>
      <c r="C256" s="426" t="s">
        <v>1067</v>
      </c>
      <c r="D256" s="426" t="s">
        <v>1064</v>
      </c>
      <c r="E256" s="427">
        <v>45627</v>
      </c>
    </row>
    <row r="257" spans="1:5" x14ac:dyDescent="0.25">
      <c r="A257" s="426" t="s">
        <v>1063</v>
      </c>
      <c r="B257" s="426" t="s">
        <v>1066</v>
      </c>
      <c r="C257" s="426" t="s">
        <v>1065</v>
      </c>
      <c r="D257" s="426" t="s">
        <v>1064</v>
      </c>
      <c r="E257" s="427">
        <v>45302</v>
      </c>
    </row>
    <row r="258" spans="1:5" x14ac:dyDescent="0.25">
      <c r="A258" s="426" t="s">
        <v>1063</v>
      </c>
      <c r="B258" s="426" t="s">
        <v>1062</v>
      </c>
      <c r="C258" s="426" t="s">
        <v>1061</v>
      </c>
      <c r="D258" s="426" t="s">
        <v>1060</v>
      </c>
      <c r="E258" s="427">
        <v>45368</v>
      </c>
    </row>
    <row r="259" spans="1:5" x14ac:dyDescent="0.25">
      <c r="A259" s="426" t="s">
        <v>1057</v>
      </c>
      <c r="B259" s="426" t="s">
        <v>1056</v>
      </c>
      <c r="C259" s="426" t="s">
        <v>1059</v>
      </c>
      <c r="D259" s="426" t="s">
        <v>1058</v>
      </c>
      <c r="E259" s="427">
        <v>45462</v>
      </c>
    </row>
    <row r="260" spans="1:5" x14ac:dyDescent="0.25">
      <c r="A260" s="426" t="s">
        <v>1057</v>
      </c>
      <c r="B260" s="426" t="s">
        <v>1056</v>
      </c>
      <c r="C260" s="426" t="s">
        <v>1055</v>
      </c>
      <c r="D260" s="426" t="s">
        <v>1054</v>
      </c>
      <c r="E260" s="427">
        <v>45463</v>
      </c>
    </row>
    <row r="261" spans="1:5" x14ac:dyDescent="0.25">
      <c r="A261" s="426"/>
      <c r="B261" s="426"/>
      <c r="C261" s="426"/>
      <c r="D261" s="426"/>
      <c r="E261" s="425"/>
    </row>
    <row r="262" spans="1:5" x14ac:dyDescent="0.25">
      <c r="A262" s="426"/>
      <c r="B262" s="426"/>
      <c r="C262" s="426"/>
      <c r="D262" s="426"/>
      <c r="E262" s="425"/>
    </row>
    <row r="263" spans="1:5" x14ac:dyDescent="0.25">
      <c r="A263" s="426"/>
      <c r="B263" s="426"/>
      <c r="C263" s="426"/>
      <c r="D263" s="426"/>
      <c r="E263" s="425"/>
    </row>
    <row r="264" spans="1:5" x14ac:dyDescent="0.25">
      <c r="A264" s="426"/>
      <c r="B264" s="426"/>
      <c r="C264" s="426"/>
      <c r="D264" s="426"/>
      <c r="E264" s="425"/>
    </row>
    <row r="265" spans="1:5" x14ac:dyDescent="0.25">
      <c r="A265" s="426"/>
      <c r="B265" s="426"/>
      <c r="C265" s="426"/>
      <c r="D265" s="426"/>
      <c r="E265" s="425"/>
    </row>
    <row r="266" spans="1:5" x14ac:dyDescent="0.25">
      <c r="A266" s="426"/>
      <c r="B266" s="426"/>
      <c r="C266" s="426"/>
      <c r="D266" s="426"/>
      <c r="E266" s="425"/>
    </row>
    <row r="267" spans="1:5" x14ac:dyDescent="0.25">
      <c r="A267" s="426"/>
      <c r="B267" s="426"/>
      <c r="C267" s="426"/>
      <c r="D267" s="426"/>
      <c r="E267" s="425"/>
    </row>
    <row r="268" spans="1:5" x14ac:dyDescent="0.25">
      <c r="A268" s="426"/>
      <c r="B268" s="426"/>
      <c r="C268" s="426"/>
      <c r="D268" s="426"/>
      <c r="E268" s="425"/>
    </row>
    <row r="269" spans="1:5" x14ac:dyDescent="0.25">
      <c r="A269" s="426"/>
      <c r="B269" s="426"/>
      <c r="C269" s="426"/>
      <c r="D269" s="426"/>
      <c r="E269" s="425"/>
    </row>
    <row r="270" spans="1:5" x14ac:dyDescent="0.25">
      <c r="A270" s="426"/>
      <c r="B270" s="426"/>
      <c r="C270" s="426"/>
      <c r="D270" s="426"/>
      <c r="E270" s="425"/>
    </row>
    <row r="271" spans="1:5" x14ac:dyDescent="0.25">
      <c r="A271" s="426"/>
      <c r="B271" s="426"/>
      <c r="C271" s="426"/>
      <c r="D271" s="426"/>
      <c r="E271" s="425"/>
    </row>
    <row r="272" spans="1:5" x14ac:dyDescent="0.25">
      <c r="A272" s="426"/>
      <c r="B272" s="426"/>
      <c r="C272" s="426"/>
      <c r="D272" s="426"/>
      <c r="E272" s="425"/>
    </row>
    <row r="273" spans="1:5" x14ac:dyDescent="0.25">
      <c r="A273" s="426"/>
      <c r="B273" s="426"/>
      <c r="C273" s="426"/>
      <c r="D273" s="426"/>
      <c r="E273" s="425"/>
    </row>
    <row r="274" spans="1:5" x14ac:dyDescent="0.25">
      <c r="A274" s="426"/>
      <c r="B274" s="426"/>
      <c r="C274" s="426"/>
      <c r="D274" s="426"/>
      <c r="E274" s="425"/>
    </row>
    <row r="275" spans="1:5" x14ac:dyDescent="0.25">
      <c r="A275" s="426"/>
      <c r="B275" s="426"/>
      <c r="C275" s="426"/>
      <c r="D275" s="426"/>
      <c r="E275" s="425"/>
    </row>
    <row r="276" spans="1:5" x14ac:dyDescent="0.25">
      <c r="A276" s="426"/>
      <c r="B276" s="426"/>
      <c r="C276" s="426"/>
      <c r="D276" s="426"/>
      <c r="E276" s="425"/>
    </row>
    <row r="277" spans="1:5" x14ac:dyDescent="0.25">
      <c r="A277" s="426"/>
      <c r="B277" s="426"/>
      <c r="C277" s="426"/>
      <c r="D277" s="426"/>
      <c r="E277" s="425"/>
    </row>
    <row r="278" spans="1:5" x14ac:dyDescent="0.25">
      <c r="A278" s="426"/>
      <c r="B278" s="426"/>
      <c r="C278" s="426"/>
      <c r="D278" s="426"/>
      <c r="E278" s="425"/>
    </row>
    <row r="279" spans="1:5" x14ac:dyDescent="0.25">
      <c r="A279" s="426"/>
      <c r="B279" s="426"/>
      <c r="C279" s="426"/>
      <c r="D279" s="426"/>
      <c r="E279" s="425"/>
    </row>
    <row r="280" spans="1:5" x14ac:dyDescent="0.25">
      <c r="A280" s="426"/>
      <c r="B280" s="426"/>
      <c r="C280" s="426"/>
      <c r="D280" s="426"/>
      <c r="E280" s="425"/>
    </row>
    <row r="281" spans="1:5" x14ac:dyDescent="0.25">
      <c r="A281" s="426"/>
      <c r="B281" s="426"/>
      <c r="C281" s="426"/>
      <c r="D281" s="426"/>
      <c r="E281" s="425"/>
    </row>
    <row r="282" spans="1:5" x14ac:dyDescent="0.25">
      <c r="A282" s="426"/>
      <c r="B282" s="426"/>
      <c r="C282" s="426"/>
      <c r="D282" s="426"/>
      <c r="E282" s="425"/>
    </row>
    <row r="283" spans="1:5" x14ac:dyDescent="0.25">
      <c r="A283" s="426"/>
      <c r="B283" s="426"/>
      <c r="C283" s="426"/>
      <c r="D283" s="426"/>
      <c r="E283" s="425"/>
    </row>
    <row r="284" spans="1:5" x14ac:dyDescent="0.25">
      <c r="A284" s="426"/>
      <c r="B284" s="426"/>
      <c r="C284" s="426"/>
      <c r="D284" s="426"/>
      <c r="E284" s="425"/>
    </row>
    <row r="285" spans="1:5" x14ac:dyDescent="0.25">
      <c r="A285" s="426"/>
      <c r="B285" s="426"/>
      <c r="C285" s="426"/>
      <c r="D285" s="426"/>
      <c r="E285" s="425"/>
    </row>
    <row r="286" spans="1:5" x14ac:dyDescent="0.25">
      <c r="A286" s="426"/>
      <c r="B286" s="426"/>
      <c r="C286" s="426"/>
      <c r="D286" s="426"/>
      <c r="E286" s="425"/>
    </row>
    <row r="287" spans="1:5" x14ac:dyDescent="0.25">
      <c r="A287" s="426"/>
      <c r="B287" s="426"/>
      <c r="C287" s="426"/>
      <c r="D287" s="426"/>
      <c r="E287" s="425"/>
    </row>
    <row r="288" spans="1:5" x14ac:dyDescent="0.25">
      <c r="A288" s="426"/>
      <c r="B288" s="426"/>
      <c r="C288" s="426"/>
      <c r="D288" s="426"/>
      <c r="E288" s="425"/>
    </row>
    <row r="289" spans="1:5" x14ac:dyDescent="0.25">
      <c r="A289" s="426"/>
      <c r="B289" s="426"/>
      <c r="C289" s="426"/>
      <c r="D289" s="426"/>
      <c r="E289" s="425"/>
    </row>
    <row r="290" spans="1:5" x14ac:dyDescent="0.25">
      <c r="A290" s="426"/>
      <c r="B290" s="426"/>
      <c r="C290" s="426"/>
      <c r="D290" s="426"/>
      <c r="E290" s="425"/>
    </row>
    <row r="291" spans="1:5" x14ac:dyDescent="0.25">
      <c r="A291" s="426"/>
      <c r="B291" s="426"/>
      <c r="C291" s="426"/>
      <c r="D291" s="426"/>
      <c r="E291" s="425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Q9"/>
  <sheetViews>
    <sheetView view="pageBreakPreview" zoomScale="85" zoomScaleNormal="80" zoomScaleSheetLayoutView="85" workbookViewId="0">
      <selection activeCell="J19" sqref="J19"/>
    </sheetView>
  </sheetViews>
  <sheetFormatPr defaultRowHeight="15.75" x14ac:dyDescent="0.25"/>
  <cols>
    <col min="1" max="1" width="10.625" customWidth="1"/>
    <col min="2" max="2" width="11.125" customWidth="1"/>
    <col min="3" max="3" width="11.5" customWidth="1"/>
    <col min="4" max="9" width="15.625" customWidth="1"/>
    <col min="10" max="10" width="15.75" customWidth="1"/>
    <col min="11" max="11" width="15.625" customWidth="1"/>
    <col min="12" max="12" width="2.75" customWidth="1"/>
    <col min="13" max="13" width="15.75" customWidth="1"/>
    <col min="14" max="14" width="15.625" customWidth="1"/>
    <col min="15" max="15" width="2.75" customWidth="1"/>
    <col min="16" max="16" width="15.625" customWidth="1"/>
    <col min="17" max="17" width="15.75" customWidth="1"/>
  </cols>
  <sheetData>
    <row r="1" spans="1:17" ht="45" customHeight="1" x14ac:dyDescent="0.3">
      <c r="A1" s="555" t="s">
        <v>263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7"/>
    </row>
    <row r="2" spans="1:17" ht="104.25" customHeight="1" thickBot="1" x14ac:dyDescent="0.3">
      <c r="A2" s="558" t="s">
        <v>194</v>
      </c>
      <c r="B2" s="558"/>
      <c r="C2" s="558"/>
      <c r="D2" s="558" t="s">
        <v>195</v>
      </c>
      <c r="E2" s="558"/>
      <c r="F2" s="558" t="s">
        <v>196</v>
      </c>
      <c r="G2" s="558"/>
      <c r="H2" s="558" t="s">
        <v>199</v>
      </c>
      <c r="I2" s="558"/>
      <c r="J2" s="553" t="s">
        <v>200</v>
      </c>
      <c r="K2" s="554"/>
      <c r="L2" s="554"/>
      <c r="M2" s="554"/>
      <c r="N2" s="554"/>
      <c r="O2" s="554"/>
      <c r="P2" s="554"/>
      <c r="Q2" s="554"/>
    </row>
    <row r="3" spans="1:17" ht="78.75" x14ac:dyDescent="0.25">
      <c r="A3" s="50" t="s">
        <v>164</v>
      </c>
      <c r="B3" s="255" t="s">
        <v>44</v>
      </c>
      <c r="C3" s="50" t="s">
        <v>197</v>
      </c>
      <c r="D3" s="50" t="s">
        <v>198</v>
      </c>
      <c r="E3" s="50" t="s">
        <v>197</v>
      </c>
      <c r="F3" s="50" t="s">
        <v>96</v>
      </c>
      <c r="G3" s="50" t="s">
        <v>197</v>
      </c>
      <c r="H3" s="50" t="s">
        <v>96</v>
      </c>
      <c r="I3" s="50" t="s">
        <v>197</v>
      </c>
      <c r="J3" s="254" t="s">
        <v>96</v>
      </c>
      <c r="K3" s="256" t="s">
        <v>203</v>
      </c>
      <c r="L3" s="508"/>
      <c r="M3" s="257" t="s">
        <v>201</v>
      </c>
      <c r="N3" s="256" t="s">
        <v>203</v>
      </c>
      <c r="O3" s="508"/>
      <c r="P3" s="258" t="s">
        <v>202</v>
      </c>
      <c r="Q3" s="254" t="s">
        <v>203</v>
      </c>
    </row>
    <row r="4" spans="1:17" x14ac:dyDescent="0.25">
      <c r="A4" s="2" t="s">
        <v>281</v>
      </c>
      <c r="B4" s="254"/>
      <c r="C4" s="254"/>
      <c r="D4" s="254"/>
      <c r="E4" s="421">
        <v>0</v>
      </c>
      <c r="F4" s="254"/>
      <c r="G4" s="254"/>
      <c r="H4" s="253"/>
      <c r="I4" s="421">
        <v>0</v>
      </c>
      <c r="J4" s="253"/>
      <c r="K4" s="421">
        <v>0</v>
      </c>
      <c r="L4" s="551"/>
      <c r="M4" s="3"/>
      <c r="N4" s="421">
        <v>0</v>
      </c>
      <c r="O4" s="551"/>
      <c r="P4" s="3"/>
      <c r="Q4" s="421">
        <v>0</v>
      </c>
    </row>
    <row r="5" spans="1:17" x14ac:dyDescent="0.25">
      <c r="A5" s="2" t="s">
        <v>285</v>
      </c>
      <c r="B5" s="254"/>
      <c r="C5" s="254"/>
      <c r="D5" s="254"/>
      <c r="E5" s="421">
        <v>0</v>
      </c>
      <c r="F5" s="254"/>
      <c r="G5" s="254"/>
      <c r="H5" s="253"/>
      <c r="I5" s="421">
        <v>0</v>
      </c>
      <c r="J5" s="253"/>
      <c r="K5" s="421">
        <v>0</v>
      </c>
      <c r="L5" s="551"/>
      <c r="M5" s="3"/>
      <c r="N5" s="421">
        <v>0</v>
      </c>
      <c r="O5" s="551"/>
      <c r="P5" s="3"/>
      <c r="Q5" s="421">
        <v>0</v>
      </c>
    </row>
    <row r="6" spans="1:17" x14ac:dyDescent="0.25">
      <c r="A6" s="2" t="s">
        <v>283</v>
      </c>
      <c r="B6" s="254"/>
      <c r="C6" s="254"/>
      <c r="D6" s="254"/>
      <c r="E6" s="421">
        <v>0</v>
      </c>
      <c r="F6" s="254"/>
      <c r="G6" s="254"/>
      <c r="H6" s="253"/>
      <c r="I6" s="421">
        <v>0</v>
      </c>
      <c r="J6" s="253"/>
      <c r="K6" s="421">
        <v>0</v>
      </c>
      <c r="L6" s="551"/>
      <c r="M6" s="3"/>
      <c r="N6" s="421">
        <v>0</v>
      </c>
      <c r="O6" s="551"/>
      <c r="P6" s="3"/>
      <c r="Q6" s="421">
        <v>0</v>
      </c>
    </row>
    <row r="7" spans="1:17" x14ac:dyDescent="0.25">
      <c r="A7" s="2" t="s">
        <v>287</v>
      </c>
      <c r="B7" s="254"/>
      <c r="C7" s="254"/>
      <c r="D7" s="254"/>
      <c r="E7" s="421">
        <v>0</v>
      </c>
      <c r="F7" s="254"/>
      <c r="G7" s="254"/>
      <c r="H7" s="253"/>
      <c r="I7" s="421">
        <v>0</v>
      </c>
      <c r="J7" s="253"/>
      <c r="K7" s="421">
        <v>0</v>
      </c>
      <c r="L7" s="551"/>
      <c r="M7" s="3"/>
      <c r="N7" s="421">
        <v>0</v>
      </c>
      <c r="O7" s="551"/>
      <c r="P7" s="3"/>
      <c r="Q7" s="421">
        <v>0</v>
      </c>
    </row>
    <row r="8" spans="1:17" ht="16.5" thickBot="1" x14ac:dyDescent="0.3">
      <c r="A8" s="2" t="s">
        <v>289</v>
      </c>
      <c r="B8" s="2"/>
      <c r="C8" s="2"/>
      <c r="D8" s="2"/>
      <c r="E8" s="422">
        <v>0</v>
      </c>
      <c r="F8" s="14"/>
      <c r="G8" s="14"/>
      <c r="H8" s="253"/>
      <c r="I8" s="422">
        <v>0</v>
      </c>
      <c r="J8" s="253"/>
      <c r="K8" s="422">
        <v>0</v>
      </c>
      <c r="L8" s="552"/>
      <c r="M8" s="3"/>
      <c r="N8" s="422">
        <v>0</v>
      </c>
      <c r="O8" s="552"/>
      <c r="P8" s="3"/>
      <c r="Q8" s="422">
        <v>0</v>
      </c>
    </row>
    <row r="9" spans="1:17" x14ac:dyDescent="0.25">
      <c r="I9" s="7"/>
    </row>
  </sheetData>
  <mergeCells count="8">
    <mergeCell ref="L3:L8"/>
    <mergeCell ref="J2:Q2"/>
    <mergeCell ref="O3:O8"/>
    <mergeCell ref="A1:Q1"/>
    <mergeCell ref="F2:G2"/>
    <mergeCell ref="H2:I2"/>
    <mergeCell ref="D2:E2"/>
    <mergeCell ref="A2:C2"/>
  </mergeCells>
  <pageMargins left="0.7" right="0.7" top="0.75" bottom="0.75" header="0.3" footer="0.3"/>
  <pageSetup paperSize="9" scale="54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9:D19"/>
  <sheetViews>
    <sheetView view="pageBreakPreview" topLeftCell="A7" zoomScale="60" zoomScaleNormal="100" workbookViewId="0">
      <selection activeCell="A3" sqref="A3"/>
    </sheetView>
  </sheetViews>
  <sheetFormatPr defaultRowHeight="15.75" x14ac:dyDescent="0.25"/>
  <sheetData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241"/>
      <c r="B11" s="241"/>
      <c r="C11" s="241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11" ma:contentTypeDescription="Create a new document." ma:contentTypeScope="" ma:versionID="37dac79fca85f54d72cb69903c1c559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ba35c8e110e10cef6d1bffdb8b49544a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817324-BD96-4D22-ADD4-1448108A8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46f6adf5-eaad-4dbb-91ac-274e3342532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62dc8d3a-4265-423e-88e4-c330826fd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28</vt:i4>
      </vt:variant>
      <vt:variant>
        <vt:lpstr>Pomenované rozsahy</vt:lpstr>
      </vt:variant>
      <vt:variant>
        <vt:i4>8</vt:i4>
      </vt:variant>
    </vt:vector>
  </HeadingPairs>
  <TitlesOfParts>
    <vt:vector size="36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umel.cinnosť</vt:lpstr>
      <vt:lpstr>T15 štud.program - ŠP </vt:lpstr>
      <vt:lpstr>T16 odňaté ŠP</vt:lpstr>
      <vt:lpstr>17 HI konania</vt:lpstr>
      <vt:lpstr>18 HI odňatie </vt:lpstr>
      <vt:lpstr>T19 Výskumné projekty</vt:lpstr>
      <vt:lpstr>T20 Ostatné (nevýsk.) projekty</vt:lpstr>
      <vt:lpstr>T21 umelecká činnosť</vt:lpstr>
      <vt:lpstr>T22 odoberanie titulov</vt:lpstr>
      <vt:lpstr>skratky</vt:lpstr>
      <vt:lpstr>'17 HI konania'!Oblasť_tlače</vt:lpstr>
      <vt:lpstr>'18 HI odňatie '!Oblasť_tlače</vt:lpstr>
      <vt:lpstr>'T12 záverečné práce'!Oblasť_tlače</vt:lpstr>
      <vt:lpstr>'T20 Ostatné (nevýsk.) projekty'!Oblasť_tlače</vt:lpstr>
      <vt:lpstr>'T22 odoberanie titulov'!Oblasť_tlače</vt:lpstr>
      <vt:lpstr>'T3a - I.stupeň prijatia'!Oblasť_tlače</vt:lpstr>
      <vt:lpstr>'T3C - III stupeň prijatia'!Oblasť_tlače</vt:lpstr>
      <vt:lpstr>'T9 výberové konania'!Oblasť_tlače</vt:lpstr>
    </vt:vector>
  </TitlesOfParts>
  <Manager/>
  <Company>MŠSR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Jurkovič</dc:creator>
  <cp:keywords/>
  <dc:description/>
  <cp:lastModifiedBy>Alexandra Oborčoková</cp:lastModifiedBy>
  <cp:revision/>
  <cp:lastPrinted>2025-05-15T07:17:06Z</cp:lastPrinted>
  <dcterms:created xsi:type="dcterms:W3CDTF">2010-01-11T10:19:31Z</dcterms:created>
  <dcterms:modified xsi:type="dcterms:W3CDTF">2026-02-23T08:48:47Z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