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60" windowWidth="23040" windowHeight="9675" tabRatio="1000" firstSheet="22" activeTab="27"/>
  </bookViews>
  <sheets>
    <sheet name="titulná strana" sheetId="37" r:id="rId1"/>
    <sheet name="zoznam tabuliek" sheetId="38" r:id="rId2"/>
    <sheet name="T1 počet študentov" sheetId="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9" r:id="rId18"/>
    <sheet name="T14 umel.cinnost" sheetId="10" r:id="rId19"/>
    <sheet name="T15 štud.program - ŠP" sheetId="22" r:id="rId20"/>
    <sheet name="T16 pozastavene, odňaté ŠP" sheetId="27" r:id="rId21"/>
    <sheet name="17 HI konania" sheetId="30" r:id="rId22"/>
    <sheet name="18 HI pozastavene, odňatie " sheetId="31" r:id="rId23"/>
    <sheet name="T19 Výskumné projekty" sheetId="34" r:id="rId24"/>
    <sheet name="T20 Ostatné (nevýsk.) projekty" sheetId="35" r:id="rId25"/>
    <sheet name="T21 umelecká činnosť" sheetId="28" r:id="rId26"/>
    <sheet name="skratky" sheetId="29" r:id="rId27"/>
    <sheet name="Hárok1" sheetId="39" r:id="rId28"/>
  </sheets>
  <definedNames>
    <definedName name="_xlnm.Print_Area" localSheetId="21">'17 HI konania'!$A$1:$B$23</definedName>
    <definedName name="_xlnm.Print_Area" localSheetId="22">'18 HI pozastavene, odňatie '!$A$1:$C$18</definedName>
    <definedName name="_xlnm.Print_Area" localSheetId="16">'T12 záverečné práce'!$A$1:$K$8</definedName>
    <definedName name="_xlnm.Print_Area" localSheetId="24">'T20 Ostatné (nevýsk.) projekty'!$A$1:$L$57</definedName>
    <definedName name="_xlnm.Print_Area" localSheetId="5">'T3a - I.stupeň prijatia'!$A$1:$J$94</definedName>
    <definedName name="_xlnm.Print_Area" localSheetId="7">'T3C - III stupeň prijatia'!$A$1:$J$126</definedName>
    <definedName name="_xlnm.Print_Area" localSheetId="13">'T9 výberové konania'!$A$1:$I$13</definedName>
  </definedNames>
  <calcPr calcId="152511"/>
</workbook>
</file>

<file path=xl/calcChain.xml><?xml version="1.0" encoding="utf-8"?>
<calcChain xmlns="http://schemas.openxmlformats.org/spreadsheetml/2006/main">
  <c r="J52" i="35" l="1"/>
  <c r="J115" i="34" l="1"/>
  <c r="B20" i="9"/>
  <c r="K14" i="9"/>
  <c r="K4" i="9"/>
  <c r="B10" i="9"/>
  <c r="B22" i="9" s="1"/>
  <c r="B23" i="9" s="1"/>
  <c r="J20" i="9"/>
  <c r="I20" i="9"/>
  <c r="H20" i="9"/>
  <c r="G20" i="9"/>
  <c r="F20" i="9"/>
  <c r="E20" i="9"/>
  <c r="D20" i="9"/>
  <c r="C20" i="9"/>
  <c r="K19" i="9"/>
  <c r="K18" i="9"/>
  <c r="K17" i="9"/>
  <c r="K16" i="9"/>
  <c r="K15" i="9"/>
  <c r="K20" i="9"/>
  <c r="J10" i="9"/>
  <c r="I10" i="9"/>
  <c r="H10" i="9"/>
  <c r="H22" i="9" s="1"/>
  <c r="H23" i="9" s="1"/>
  <c r="G10" i="9"/>
  <c r="G22" i="9" s="1"/>
  <c r="G23" i="9" s="1"/>
  <c r="F10" i="9"/>
  <c r="F22" i="9" s="1"/>
  <c r="F23" i="9" s="1"/>
  <c r="E10" i="9"/>
  <c r="D10" i="9"/>
  <c r="D22" i="9" s="1"/>
  <c r="D23" i="9" s="1"/>
  <c r="C10" i="9"/>
  <c r="C22" i="9" s="1"/>
  <c r="C23" i="9" s="1"/>
  <c r="K8" i="9"/>
  <c r="K7" i="9"/>
  <c r="K6" i="9"/>
  <c r="K5" i="9"/>
  <c r="K10" i="9" s="1"/>
  <c r="K22" i="9" s="1"/>
  <c r="K23" i="9" s="1"/>
  <c r="J22" i="9" l="1"/>
  <c r="J23" i="9" s="1"/>
  <c r="E22" i="9"/>
  <c r="E23" i="9" s="1"/>
  <c r="I22" i="9"/>
  <c r="I23" i="9" s="1"/>
  <c r="D20" i="10"/>
  <c r="C20" i="10"/>
  <c r="B20" i="10"/>
  <c r="B22" i="10" s="1"/>
  <c r="B23" i="10" s="1"/>
  <c r="D10" i="10"/>
  <c r="D22" i="10" s="1"/>
  <c r="D23" i="10" s="1"/>
  <c r="C10" i="10"/>
  <c r="C22" i="10" s="1"/>
  <c r="C23" i="10" s="1"/>
  <c r="B10" i="10"/>
  <c r="B14" i="13" l="1"/>
  <c r="J13" i="13"/>
  <c r="M9" i="13"/>
  <c r="M13" i="13" s="1"/>
  <c r="L9" i="13"/>
  <c r="L13" i="13" s="1"/>
  <c r="K9" i="13"/>
  <c r="K13" i="13" s="1"/>
  <c r="J9" i="13"/>
  <c r="I9" i="13"/>
  <c r="I13" i="13" s="1"/>
  <c r="G9" i="13"/>
  <c r="G13" i="13" s="1"/>
  <c r="F9" i="13"/>
  <c r="F13" i="13" s="1"/>
  <c r="E9" i="13"/>
  <c r="E13" i="13" s="1"/>
  <c r="D9" i="13"/>
  <c r="D13" i="13" s="1"/>
  <c r="C9" i="13"/>
  <c r="C13" i="13" s="1"/>
  <c r="H8" i="13"/>
  <c r="B8" i="13"/>
  <c r="H7" i="13"/>
  <c r="B7" i="13"/>
  <c r="H6" i="13"/>
  <c r="B6" i="13"/>
  <c r="H5" i="13"/>
  <c r="B5" i="13"/>
  <c r="H4" i="13"/>
  <c r="B4" i="13"/>
  <c r="C12" i="19"/>
  <c r="B12" i="19"/>
  <c r="I6" i="19"/>
  <c r="H6" i="19"/>
  <c r="G6" i="19"/>
  <c r="F6" i="19"/>
  <c r="B6" i="19"/>
  <c r="C6" i="19" s="1"/>
  <c r="B9" i="13" l="1"/>
  <c r="G10" i="13" s="1"/>
  <c r="G14" i="13" s="1"/>
  <c r="H9" i="13"/>
  <c r="K10" i="13" s="1"/>
  <c r="K14" i="13" s="1"/>
  <c r="D6" i="19"/>
  <c r="E6" i="19"/>
  <c r="I10" i="13" l="1"/>
  <c r="I14" i="13" s="1"/>
  <c r="E10" i="13"/>
  <c r="E14" i="13" s="1"/>
  <c r="C10" i="13"/>
  <c r="C14" i="13" s="1"/>
  <c r="M10" i="13"/>
  <c r="M14" i="13" s="1"/>
  <c r="H13" i="13"/>
  <c r="L10" i="13"/>
  <c r="L14" i="13" s="1"/>
  <c r="H10" i="13"/>
  <c r="H14" i="13" s="1"/>
  <c r="J10" i="13"/>
  <c r="J14" i="13" s="1"/>
  <c r="D10" i="13"/>
  <c r="D14" i="13" s="1"/>
  <c r="B13" i="13"/>
  <c r="F10" i="13"/>
  <c r="F14" i="13" s="1"/>
  <c r="K22" i="16" l="1"/>
  <c r="J22" i="16"/>
  <c r="I22" i="16"/>
  <c r="H22" i="16"/>
  <c r="G22" i="16"/>
  <c r="F22" i="16"/>
  <c r="E22" i="16"/>
  <c r="D22" i="16"/>
  <c r="C22" i="16"/>
  <c r="B22" i="16"/>
  <c r="K11" i="16"/>
  <c r="K24" i="16" s="1"/>
  <c r="K25" i="16" s="1"/>
  <c r="J11" i="16"/>
  <c r="J24" i="16" s="1"/>
  <c r="J25" i="16" s="1"/>
  <c r="I11" i="16"/>
  <c r="H11" i="16"/>
  <c r="G11" i="16"/>
  <c r="G24" i="16" s="1"/>
  <c r="G25" i="16" s="1"/>
  <c r="F11" i="16"/>
  <c r="F24" i="16" s="1"/>
  <c r="F25" i="16" s="1"/>
  <c r="E11" i="16"/>
  <c r="D11" i="16"/>
  <c r="C11" i="16"/>
  <c r="C24" i="16" s="1"/>
  <c r="C25" i="16" s="1"/>
  <c r="B11" i="16"/>
  <c r="B24" i="16" s="1"/>
  <c r="B25" i="16" s="1"/>
  <c r="K20" i="15"/>
  <c r="J20" i="15"/>
  <c r="I20" i="15"/>
  <c r="H20" i="15"/>
  <c r="G20" i="15"/>
  <c r="F20" i="15"/>
  <c r="E20" i="15"/>
  <c r="D20" i="15"/>
  <c r="C20" i="15"/>
  <c r="B20" i="15"/>
  <c r="K10" i="15"/>
  <c r="K22" i="15" s="1"/>
  <c r="K23" i="15" s="1"/>
  <c r="J10" i="15"/>
  <c r="J22" i="15" s="1"/>
  <c r="J23" i="15" s="1"/>
  <c r="I10" i="15"/>
  <c r="H10" i="15"/>
  <c r="G10" i="15"/>
  <c r="G22" i="15" s="1"/>
  <c r="G23" i="15" s="1"/>
  <c r="F10" i="15"/>
  <c r="F22" i="15" s="1"/>
  <c r="F23" i="15" s="1"/>
  <c r="E10" i="15"/>
  <c r="D10" i="15"/>
  <c r="C10" i="15"/>
  <c r="C22" i="15" s="1"/>
  <c r="C23" i="15" s="1"/>
  <c r="B10" i="15"/>
  <c r="B22" i="15" s="1"/>
  <c r="B23" i="15" s="1"/>
  <c r="D22" i="15" l="1"/>
  <c r="D23" i="15" s="1"/>
  <c r="H22" i="15"/>
  <c r="H23" i="15" s="1"/>
  <c r="D24" i="16"/>
  <c r="D25" i="16" s="1"/>
  <c r="H24" i="16"/>
  <c r="H25" i="16" s="1"/>
  <c r="E22" i="15"/>
  <c r="E23" i="15" s="1"/>
  <c r="I22" i="15"/>
  <c r="I23" i="15" s="1"/>
  <c r="E24" i="16"/>
  <c r="E25" i="16" s="1"/>
  <c r="I24" i="16"/>
  <c r="I25" i="16" s="1"/>
  <c r="J15" i="3" l="1"/>
  <c r="J14" i="3"/>
  <c r="J13" i="3"/>
  <c r="I15" i="3"/>
  <c r="I14" i="3"/>
  <c r="I16" i="3" s="1"/>
  <c r="I13" i="3"/>
  <c r="H15" i="3"/>
  <c r="H14" i="3"/>
  <c r="H13" i="3"/>
  <c r="G15" i="3"/>
  <c r="G14" i="3"/>
  <c r="G13" i="3"/>
  <c r="F15" i="3"/>
  <c r="F14" i="3"/>
  <c r="F13" i="3"/>
  <c r="E15" i="3"/>
  <c r="E14" i="3"/>
  <c r="E16" i="3" s="1"/>
  <c r="E13" i="3"/>
  <c r="D16" i="3"/>
  <c r="C15" i="3"/>
  <c r="C14" i="3"/>
  <c r="C13" i="3"/>
  <c r="J12" i="3"/>
  <c r="I12" i="3"/>
  <c r="H12" i="3"/>
  <c r="G12" i="3"/>
  <c r="F12" i="3"/>
  <c r="E12" i="3"/>
  <c r="D12" i="3"/>
  <c r="C12" i="3"/>
  <c r="J8" i="3"/>
  <c r="I8" i="3"/>
  <c r="H8" i="3"/>
  <c r="G8" i="3"/>
  <c r="F8" i="3"/>
  <c r="E8" i="3"/>
  <c r="C8" i="3"/>
  <c r="L19" i="2"/>
  <c r="K19" i="2"/>
  <c r="J19" i="2"/>
  <c r="I19" i="2"/>
  <c r="H19" i="2"/>
  <c r="G19" i="2"/>
  <c r="F19" i="2"/>
  <c r="E19" i="2"/>
  <c r="D19" i="2"/>
  <c r="C19" i="2"/>
  <c r="J26" i="1"/>
  <c r="I26" i="1"/>
  <c r="H26" i="1"/>
  <c r="G26" i="1"/>
  <c r="F26" i="1"/>
  <c r="E26" i="1"/>
  <c r="J25" i="1"/>
  <c r="I25" i="1"/>
  <c r="H25" i="1"/>
  <c r="G25" i="1"/>
  <c r="F25" i="1"/>
  <c r="E25" i="1"/>
  <c r="D26" i="1"/>
  <c r="L26" i="1" s="1"/>
  <c r="D25" i="1"/>
  <c r="J24" i="1"/>
  <c r="I24" i="1"/>
  <c r="H24" i="1"/>
  <c r="G24" i="1"/>
  <c r="F24" i="1"/>
  <c r="E24" i="1"/>
  <c r="D24" i="1"/>
  <c r="L24" i="1" s="1"/>
  <c r="C26" i="1"/>
  <c r="C25" i="1"/>
  <c r="C24" i="1"/>
  <c r="J23" i="1"/>
  <c r="I23" i="1"/>
  <c r="H23" i="1"/>
  <c r="G23" i="1"/>
  <c r="F23" i="1"/>
  <c r="E23" i="1"/>
  <c r="D23" i="1"/>
  <c r="C23" i="1"/>
  <c r="J19" i="1"/>
  <c r="I19" i="1"/>
  <c r="H19" i="1"/>
  <c r="G19" i="1"/>
  <c r="F19" i="1"/>
  <c r="E19" i="1"/>
  <c r="D19" i="1"/>
  <c r="C19" i="1"/>
  <c r="J15" i="1"/>
  <c r="I15" i="1"/>
  <c r="H15" i="1"/>
  <c r="G15" i="1"/>
  <c r="F15" i="1"/>
  <c r="E15" i="1"/>
  <c r="D15" i="1"/>
  <c r="C15" i="1"/>
  <c r="J11" i="1"/>
  <c r="I11" i="1"/>
  <c r="H11" i="1"/>
  <c r="G11" i="1"/>
  <c r="F11" i="1"/>
  <c r="E11" i="1"/>
  <c r="D11" i="1"/>
  <c r="C11" i="1"/>
  <c r="K22" i="1"/>
  <c r="K21" i="1"/>
  <c r="K20" i="1"/>
  <c r="K18" i="1"/>
  <c r="K17" i="1"/>
  <c r="K16" i="1"/>
  <c r="K14" i="1"/>
  <c r="K13" i="1"/>
  <c r="K12" i="1"/>
  <c r="K10" i="1"/>
  <c r="K9" i="1"/>
  <c r="K8" i="1"/>
  <c r="K6" i="1"/>
  <c r="K5" i="1"/>
  <c r="K4" i="1"/>
  <c r="J7" i="1"/>
  <c r="I7" i="1"/>
  <c r="H7" i="1"/>
  <c r="G7" i="1"/>
  <c r="F7" i="1"/>
  <c r="E7" i="1"/>
  <c r="D7" i="1"/>
  <c r="C7" i="1"/>
  <c r="L22" i="1"/>
  <c r="L21" i="1"/>
  <c r="L20" i="1"/>
  <c r="L18" i="1"/>
  <c r="L17" i="1"/>
  <c r="L16" i="1"/>
  <c r="L14" i="1"/>
  <c r="L13" i="1"/>
  <c r="L12" i="1"/>
  <c r="L10" i="1"/>
  <c r="L9" i="1"/>
  <c r="L8" i="1"/>
  <c r="L6" i="1"/>
  <c r="L5" i="1"/>
  <c r="L4" i="1"/>
  <c r="L7" i="1" s="1"/>
  <c r="J7" i="18"/>
  <c r="I7" i="18"/>
  <c r="G7" i="18"/>
  <c r="C16" i="3" l="1"/>
  <c r="H16" i="3"/>
  <c r="K11" i="1"/>
  <c r="K15" i="1"/>
  <c r="K23" i="1"/>
  <c r="K24" i="1"/>
  <c r="J16" i="3"/>
  <c r="G16" i="3"/>
  <c r="L25" i="1"/>
  <c r="L11" i="1"/>
  <c r="L15" i="1"/>
  <c r="L19" i="1"/>
  <c r="K25" i="1"/>
  <c r="F16" i="3"/>
  <c r="K26" i="1"/>
  <c r="L23" i="1"/>
  <c r="K19" i="1"/>
  <c r="K7" i="1"/>
  <c r="F70" i="6"/>
  <c r="C7" i="18" l="1"/>
  <c r="D7" i="18"/>
  <c r="E7" i="18"/>
  <c r="G27" i="1" l="1"/>
  <c r="H27" i="1"/>
  <c r="I27" i="1"/>
  <c r="J27" i="1"/>
  <c r="I66" i="5" l="1"/>
  <c r="I66" i="4"/>
  <c r="H66" i="4"/>
  <c r="G66" i="4"/>
  <c r="F66" i="4"/>
  <c r="B7" i="7"/>
  <c r="B13" i="7"/>
  <c r="G18" i="7"/>
  <c r="F18" i="7"/>
  <c r="E18" i="7"/>
  <c r="D18" i="7"/>
  <c r="C18" i="7"/>
  <c r="B18" i="7"/>
  <c r="G17" i="7"/>
  <c r="F17" i="7"/>
  <c r="E17" i="7"/>
  <c r="D17" i="7"/>
  <c r="C17" i="7"/>
  <c r="B17" i="7"/>
  <c r="B16" i="7"/>
  <c r="C16" i="7"/>
  <c r="D16" i="7"/>
  <c r="E16" i="7"/>
  <c r="F16" i="7"/>
  <c r="G16" i="7"/>
  <c r="G13" i="7"/>
  <c r="G7" i="7"/>
  <c r="D7" i="7"/>
  <c r="B19" i="7" l="1"/>
  <c r="G19" i="7"/>
  <c r="E27" i="1" l="1"/>
  <c r="F7" i="18"/>
  <c r="H7" i="18"/>
  <c r="K7" i="18"/>
  <c r="B7" i="18"/>
  <c r="F111" i="6"/>
  <c r="G111" i="6"/>
  <c r="H111" i="6"/>
  <c r="I111" i="6"/>
  <c r="F112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F116" i="6"/>
  <c r="G116" i="6"/>
  <c r="H116" i="6"/>
  <c r="I116" i="6"/>
  <c r="F117" i="6"/>
  <c r="G117" i="6"/>
  <c r="H117" i="6"/>
  <c r="I117" i="6"/>
  <c r="F118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F123" i="6"/>
  <c r="G123" i="6"/>
  <c r="H123" i="6"/>
  <c r="I123" i="6"/>
  <c r="F124" i="6"/>
  <c r="G124" i="6"/>
  <c r="H124" i="6"/>
  <c r="I124" i="6"/>
  <c r="F99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F103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F109" i="6"/>
  <c r="G109" i="6"/>
  <c r="H109" i="6"/>
  <c r="I109" i="6"/>
  <c r="F110" i="6"/>
  <c r="G110" i="6"/>
  <c r="H110" i="6"/>
  <c r="I110" i="6"/>
  <c r="I98" i="6"/>
  <c r="H98" i="6"/>
  <c r="G98" i="6"/>
  <c r="F98" i="6"/>
  <c r="F92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F82" i="6"/>
  <c r="G82" i="6"/>
  <c r="H82" i="6"/>
  <c r="I82" i="6"/>
  <c r="F83" i="6"/>
  <c r="G83" i="6"/>
  <c r="H83" i="6"/>
  <c r="I83" i="6"/>
  <c r="F84" i="6"/>
  <c r="G84" i="6"/>
  <c r="H84" i="6"/>
  <c r="I84" i="6"/>
  <c r="F85" i="6"/>
  <c r="G85" i="6"/>
  <c r="H85" i="6"/>
  <c r="I85" i="6"/>
  <c r="F86" i="6"/>
  <c r="G86" i="6"/>
  <c r="H86" i="6"/>
  <c r="I86" i="6"/>
  <c r="F87" i="6"/>
  <c r="G87" i="6"/>
  <c r="H87" i="6"/>
  <c r="I87" i="6"/>
  <c r="F88" i="6"/>
  <c r="G88" i="6"/>
  <c r="H88" i="6"/>
  <c r="I88" i="6"/>
  <c r="F89" i="6"/>
  <c r="G89" i="6"/>
  <c r="H89" i="6"/>
  <c r="I89" i="6"/>
  <c r="F90" i="6"/>
  <c r="G90" i="6"/>
  <c r="H90" i="6"/>
  <c r="I90" i="6"/>
  <c r="F91" i="6"/>
  <c r="G91" i="6"/>
  <c r="H91" i="6"/>
  <c r="I91" i="6"/>
  <c r="G92" i="6"/>
  <c r="H92" i="6"/>
  <c r="I92" i="6"/>
  <c r="F67" i="6"/>
  <c r="G67" i="6"/>
  <c r="H67" i="6"/>
  <c r="I67" i="6"/>
  <c r="F68" i="6"/>
  <c r="G68" i="6"/>
  <c r="H68" i="6"/>
  <c r="I68" i="6"/>
  <c r="F69" i="6"/>
  <c r="G69" i="6"/>
  <c r="H69" i="6"/>
  <c r="I69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F75" i="6"/>
  <c r="G75" i="6"/>
  <c r="H75" i="6"/>
  <c r="I75" i="6"/>
  <c r="F76" i="6"/>
  <c r="G76" i="6"/>
  <c r="H76" i="6"/>
  <c r="I76" i="6"/>
  <c r="F77" i="6"/>
  <c r="G77" i="6"/>
  <c r="H77" i="6"/>
  <c r="I77" i="6"/>
  <c r="F66" i="6"/>
  <c r="B125" i="6"/>
  <c r="C125" i="6"/>
  <c r="D125" i="6"/>
  <c r="E125" i="6"/>
  <c r="C93" i="6"/>
  <c r="D93" i="6"/>
  <c r="E93" i="6"/>
  <c r="B93" i="6"/>
  <c r="C62" i="6"/>
  <c r="D62" i="6"/>
  <c r="E62" i="6"/>
  <c r="F62" i="6"/>
  <c r="B62" i="6"/>
  <c r="C31" i="6"/>
  <c r="D31" i="6"/>
  <c r="E31" i="6"/>
  <c r="F31" i="6"/>
  <c r="B31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G62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66" i="6"/>
  <c r="H66" i="6"/>
  <c r="G66" i="6"/>
  <c r="J35" i="6"/>
  <c r="I35" i="6"/>
  <c r="H35" i="6"/>
  <c r="G35" i="6"/>
  <c r="J4" i="6"/>
  <c r="I4" i="6"/>
  <c r="H4" i="6"/>
  <c r="G4" i="6"/>
  <c r="F111" i="5"/>
  <c r="G111" i="5"/>
  <c r="H111" i="5"/>
  <c r="I111" i="5"/>
  <c r="F112" i="5"/>
  <c r="G112" i="5"/>
  <c r="H112" i="5"/>
  <c r="I112" i="5"/>
  <c r="F113" i="5"/>
  <c r="G113" i="5"/>
  <c r="H113" i="5"/>
  <c r="I113" i="5"/>
  <c r="F114" i="5"/>
  <c r="G114" i="5"/>
  <c r="H114" i="5"/>
  <c r="I114" i="5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H119" i="5"/>
  <c r="I119" i="5"/>
  <c r="F120" i="5"/>
  <c r="G120" i="5"/>
  <c r="H120" i="5"/>
  <c r="I120" i="5"/>
  <c r="F121" i="5"/>
  <c r="G121" i="5"/>
  <c r="H121" i="5"/>
  <c r="I121" i="5"/>
  <c r="F122" i="5"/>
  <c r="G122" i="5"/>
  <c r="H122" i="5"/>
  <c r="I122" i="5"/>
  <c r="F123" i="5"/>
  <c r="G123" i="5"/>
  <c r="H123" i="5"/>
  <c r="I123" i="5"/>
  <c r="F98" i="5"/>
  <c r="G98" i="5"/>
  <c r="H98" i="5"/>
  <c r="I98" i="5"/>
  <c r="F99" i="5"/>
  <c r="G99" i="5"/>
  <c r="H99" i="5"/>
  <c r="I99" i="5"/>
  <c r="F100" i="5"/>
  <c r="G100" i="5"/>
  <c r="H100" i="5"/>
  <c r="I100" i="5"/>
  <c r="F101" i="5"/>
  <c r="G101" i="5"/>
  <c r="H101" i="5"/>
  <c r="I101" i="5"/>
  <c r="F102" i="5"/>
  <c r="G102" i="5"/>
  <c r="H102" i="5"/>
  <c r="I102" i="5"/>
  <c r="F103" i="5"/>
  <c r="G103" i="5"/>
  <c r="H103" i="5"/>
  <c r="I103" i="5"/>
  <c r="F104" i="5"/>
  <c r="G104" i="5"/>
  <c r="H104" i="5"/>
  <c r="I104" i="5"/>
  <c r="F105" i="5"/>
  <c r="G105" i="5"/>
  <c r="H105" i="5"/>
  <c r="I105" i="5"/>
  <c r="F106" i="5"/>
  <c r="G106" i="5"/>
  <c r="H106" i="5"/>
  <c r="I106" i="5"/>
  <c r="F107" i="5"/>
  <c r="G107" i="5"/>
  <c r="H107" i="5"/>
  <c r="I107" i="5"/>
  <c r="F108" i="5"/>
  <c r="G108" i="5"/>
  <c r="H108" i="5"/>
  <c r="I108" i="5"/>
  <c r="F109" i="5"/>
  <c r="G109" i="5"/>
  <c r="H109" i="5"/>
  <c r="I109" i="5"/>
  <c r="F110" i="5"/>
  <c r="G110" i="5"/>
  <c r="H110" i="5"/>
  <c r="I110" i="5"/>
  <c r="G97" i="5"/>
  <c r="H97" i="5"/>
  <c r="I97" i="5"/>
  <c r="F97" i="5"/>
  <c r="F77" i="5"/>
  <c r="G77" i="5"/>
  <c r="H77" i="5"/>
  <c r="I77" i="5"/>
  <c r="F78" i="5"/>
  <c r="G78" i="5"/>
  <c r="H78" i="5"/>
  <c r="I78" i="5"/>
  <c r="F79" i="5"/>
  <c r="G79" i="5"/>
  <c r="H79" i="5"/>
  <c r="I79" i="5"/>
  <c r="F80" i="5"/>
  <c r="G80" i="5"/>
  <c r="H80" i="5"/>
  <c r="I80" i="5"/>
  <c r="F81" i="5"/>
  <c r="G81" i="5"/>
  <c r="H81" i="5"/>
  <c r="I81" i="5"/>
  <c r="F82" i="5"/>
  <c r="G82" i="5"/>
  <c r="H82" i="5"/>
  <c r="I82" i="5"/>
  <c r="F83" i="5"/>
  <c r="G83" i="5"/>
  <c r="H83" i="5"/>
  <c r="I83" i="5"/>
  <c r="F84" i="5"/>
  <c r="G84" i="5"/>
  <c r="H84" i="5"/>
  <c r="I84" i="5"/>
  <c r="F85" i="5"/>
  <c r="G85" i="5"/>
  <c r="H85" i="5"/>
  <c r="I85" i="5"/>
  <c r="F86" i="5"/>
  <c r="G86" i="5"/>
  <c r="H86" i="5"/>
  <c r="I86" i="5"/>
  <c r="F87" i="5"/>
  <c r="G87" i="5"/>
  <c r="H87" i="5"/>
  <c r="I87" i="5"/>
  <c r="F88" i="5"/>
  <c r="G88" i="5"/>
  <c r="H88" i="5"/>
  <c r="I88" i="5"/>
  <c r="F89" i="5"/>
  <c r="G89" i="5"/>
  <c r="H89" i="5"/>
  <c r="I89" i="5"/>
  <c r="F90" i="5"/>
  <c r="G90" i="5"/>
  <c r="H90" i="5"/>
  <c r="I90" i="5"/>
  <c r="F91" i="5"/>
  <c r="G91" i="5"/>
  <c r="H91" i="5"/>
  <c r="I91" i="5"/>
  <c r="F92" i="5"/>
  <c r="G92" i="5"/>
  <c r="H92" i="5"/>
  <c r="I92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F73" i="5"/>
  <c r="G73" i="5"/>
  <c r="H73" i="5"/>
  <c r="I73" i="5"/>
  <c r="F74" i="5"/>
  <c r="G74" i="5"/>
  <c r="H74" i="5"/>
  <c r="I74" i="5"/>
  <c r="F75" i="5"/>
  <c r="G75" i="5"/>
  <c r="H75" i="5"/>
  <c r="I75" i="5"/>
  <c r="F76" i="5"/>
  <c r="G76" i="5"/>
  <c r="H76" i="5"/>
  <c r="I76" i="5"/>
  <c r="H66" i="5"/>
  <c r="G66" i="5"/>
  <c r="F66" i="5"/>
  <c r="C124" i="5"/>
  <c r="D124" i="5"/>
  <c r="E124" i="5"/>
  <c r="C93" i="5"/>
  <c r="D93" i="5"/>
  <c r="E93" i="5"/>
  <c r="C62" i="5"/>
  <c r="D62" i="5"/>
  <c r="E62" i="5"/>
  <c r="F62" i="5"/>
  <c r="B124" i="5"/>
  <c r="B93" i="5"/>
  <c r="B62" i="5"/>
  <c r="G61" i="5"/>
  <c r="H61" i="5"/>
  <c r="I61" i="5"/>
  <c r="J61" i="5"/>
  <c r="G47" i="5"/>
  <c r="H47" i="5"/>
  <c r="I47" i="5"/>
  <c r="J47" i="5"/>
  <c r="G48" i="5"/>
  <c r="H48" i="5"/>
  <c r="I48" i="5"/>
  <c r="J48" i="5"/>
  <c r="G49" i="5"/>
  <c r="H49" i="5"/>
  <c r="I49" i="5"/>
  <c r="J49" i="5"/>
  <c r="G50" i="5"/>
  <c r="H50" i="5"/>
  <c r="I50" i="5"/>
  <c r="J50" i="5"/>
  <c r="G51" i="5"/>
  <c r="H51" i="5"/>
  <c r="I51" i="5"/>
  <c r="J51" i="5"/>
  <c r="G52" i="5"/>
  <c r="H52" i="5"/>
  <c r="I52" i="5"/>
  <c r="J52" i="5"/>
  <c r="G53" i="5"/>
  <c r="H53" i="5"/>
  <c r="I53" i="5"/>
  <c r="J53" i="5"/>
  <c r="G54" i="5"/>
  <c r="H54" i="5"/>
  <c r="I54" i="5"/>
  <c r="J54" i="5"/>
  <c r="G55" i="5"/>
  <c r="H55" i="5"/>
  <c r="I55" i="5"/>
  <c r="J55" i="5"/>
  <c r="G56" i="5"/>
  <c r="H56" i="5"/>
  <c r="I56" i="5"/>
  <c r="J56" i="5"/>
  <c r="G57" i="5"/>
  <c r="H57" i="5"/>
  <c r="I57" i="5"/>
  <c r="J57" i="5"/>
  <c r="G58" i="5"/>
  <c r="H58" i="5"/>
  <c r="I58" i="5"/>
  <c r="J58" i="5"/>
  <c r="G59" i="5"/>
  <c r="H59" i="5"/>
  <c r="I59" i="5"/>
  <c r="J59" i="5"/>
  <c r="G60" i="5"/>
  <c r="H60" i="5"/>
  <c r="I60" i="5"/>
  <c r="J60" i="5"/>
  <c r="G36" i="5"/>
  <c r="H36" i="5"/>
  <c r="I36" i="5"/>
  <c r="J36" i="5"/>
  <c r="G37" i="5"/>
  <c r="H37" i="5"/>
  <c r="I37" i="5"/>
  <c r="J37" i="5"/>
  <c r="G38" i="5"/>
  <c r="H38" i="5"/>
  <c r="I38" i="5"/>
  <c r="J38" i="5"/>
  <c r="G39" i="5"/>
  <c r="H39" i="5"/>
  <c r="I39" i="5"/>
  <c r="J39" i="5"/>
  <c r="G40" i="5"/>
  <c r="H40" i="5"/>
  <c r="I40" i="5"/>
  <c r="J40" i="5"/>
  <c r="G41" i="5"/>
  <c r="H41" i="5"/>
  <c r="I41" i="5"/>
  <c r="J41" i="5"/>
  <c r="G42" i="5"/>
  <c r="H42" i="5"/>
  <c r="I42" i="5"/>
  <c r="J42" i="5"/>
  <c r="G43" i="5"/>
  <c r="H43" i="5"/>
  <c r="I43" i="5"/>
  <c r="J43" i="5"/>
  <c r="G44" i="5"/>
  <c r="H44" i="5"/>
  <c r="I44" i="5"/>
  <c r="J44" i="5"/>
  <c r="G45" i="5"/>
  <c r="H45" i="5"/>
  <c r="I45" i="5"/>
  <c r="J45" i="5"/>
  <c r="G46" i="5"/>
  <c r="H46" i="5"/>
  <c r="I46" i="5"/>
  <c r="J46" i="5"/>
  <c r="J35" i="5"/>
  <c r="I35" i="5"/>
  <c r="H35" i="5"/>
  <c r="G35" i="5"/>
  <c r="C31" i="5"/>
  <c r="D31" i="5"/>
  <c r="E31" i="5"/>
  <c r="F31" i="5"/>
  <c r="B31" i="5"/>
  <c r="G31" i="5" s="1"/>
  <c r="G28" i="5"/>
  <c r="H28" i="5"/>
  <c r="I28" i="5"/>
  <c r="J28" i="5"/>
  <c r="G29" i="5"/>
  <c r="H29" i="5"/>
  <c r="I29" i="5"/>
  <c r="J29" i="5"/>
  <c r="G30" i="5"/>
  <c r="H30" i="5"/>
  <c r="I30" i="5"/>
  <c r="J30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G23" i="5"/>
  <c r="H23" i="5"/>
  <c r="I23" i="5"/>
  <c r="J23" i="5"/>
  <c r="G24" i="5"/>
  <c r="H24" i="5"/>
  <c r="I24" i="5"/>
  <c r="J24" i="5"/>
  <c r="G25" i="5"/>
  <c r="H25" i="5"/>
  <c r="I25" i="5"/>
  <c r="J25" i="5"/>
  <c r="G26" i="5"/>
  <c r="H26" i="5"/>
  <c r="I26" i="5"/>
  <c r="J26" i="5"/>
  <c r="G27" i="5"/>
  <c r="H27" i="5"/>
  <c r="I27" i="5"/>
  <c r="J27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B62" i="4"/>
  <c r="G62" i="4" s="1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19" i="7"/>
  <c r="D19" i="7"/>
  <c r="E19" i="7"/>
  <c r="F19" i="7"/>
  <c r="C13" i="7"/>
  <c r="D13" i="7"/>
  <c r="E13" i="7"/>
  <c r="F13" i="7"/>
  <c r="C7" i="7"/>
  <c r="E7" i="7"/>
  <c r="F7" i="7"/>
  <c r="G62" i="5" l="1"/>
  <c r="H62" i="5"/>
  <c r="I31" i="5"/>
  <c r="I62" i="4"/>
  <c r="H62" i="4"/>
  <c r="J62" i="4"/>
  <c r="H62" i="6"/>
  <c r="I31" i="6"/>
  <c r="G31" i="6"/>
  <c r="I62" i="6"/>
  <c r="J31" i="6"/>
  <c r="H31" i="6"/>
  <c r="H31" i="4"/>
  <c r="C27" i="1"/>
  <c r="K27" i="1" s="1"/>
  <c r="F27" i="1"/>
  <c r="D27" i="1"/>
  <c r="I62" i="5"/>
  <c r="I93" i="4"/>
  <c r="G93" i="4"/>
  <c r="I31" i="4"/>
  <c r="F93" i="4"/>
  <c r="H93" i="4"/>
  <c r="F124" i="5"/>
  <c r="H93" i="5"/>
  <c r="I124" i="5"/>
  <c r="G124" i="5"/>
  <c r="H31" i="5"/>
  <c r="F93" i="5"/>
  <c r="I93" i="5"/>
  <c r="G93" i="5"/>
  <c r="H124" i="5"/>
  <c r="F93" i="6"/>
  <c r="H93" i="6"/>
  <c r="I125" i="6"/>
  <c r="G125" i="6"/>
  <c r="I93" i="6"/>
  <c r="G93" i="6"/>
  <c r="H125" i="6"/>
  <c r="F125" i="6"/>
  <c r="J31" i="5"/>
  <c r="J62" i="6"/>
  <c r="J62" i="5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L27" i="1" l="1"/>
  <c r="G31" i="4"/>
  <c r="J31" i="4"/>
</calcChain>
</file>

<file path=xl/comments1.xml><?xml version="1.0" encoding="utf-8"?>
<comments xmlns="http://schemas.openxmlformats.org/spreadsheetml/2006/main">
  <authors>
    <author>Jozef Jurkovič</author>
  </authors>
  <commentList>
    <comment ref="C24" authorId="0">
      <text>
        <r>
          <rPr>
            <sz val="8"/>
            <color indexed="81"/>
            <rFont val="Tahoma"/>
            <family val="2"/>
            <charset val="238"/>
          </rPr>
          <t>Použité vzorce je potrebné upraviť po doplnení/odstánení riadkov fakúlt, to platí aj pre ostatné tabuľky.</t>
        </r>
      </text>
    </comment>
  </commentList>
</comments>
</file>

<file path=xl/comments2.xml><?xml version="1.0" encoding="utf-8"?>
<comments xmlns="http://schemas.openxmlformats.org/spreadsheetml/2006/main">
  <authors>
    <author>Jozef Jurkovič</author>
  </authors>
  <commentList>
    <comment ref="E6" authorId="0">
      <text>
        <r>
          <rPr>
            <b/>
            <sz val="8"/>
            <color indexed="81"/>
            <rFont val="Tahoma"/>
            <charset val="1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<sst xmlns="http://schemas.openxmlformats.org/spreadsheetml/2006/main" count="4502" uniqueCount="1319">
  <si>
    <t>občania SR</t>
  </si>
  <si>
    <t>cudzinci</t>
  </si>
  <si>
    <t>stupeň</t>
  </si>
  <si>
    <t>Tabuľka č. 1a: Vývoj počtu študentov (stav k 31.10. daného roka)</t>
  </si>
  <si>
    <t>rozdiel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</si>
  <si>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</si>
  <si>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</si>
  <si>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</si>
  <si>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</si>
  <si>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</si>
  <si>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</si>
  <si>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Z**</t>
  </si>
  <si>
    <t>X**</t>
  </si>
  <si>
    <t>Y**</t>
  </si>
  <si>
    <t>programy ES</t>
  </si>
  <si>
    <t>NŠP</t>
  </si>
  <si>
    <t>iné (CEEPUS, NIL, ..)</t>
  </si>
  <si>
    <t xml:space="preserve"> - zamietnutie</t>
  </si>
  <si>
    <t xml:space="preserve"> - stiahnutie</t>
  </si>
  <si>
    <t>učiteľstvo, vychovávateľstvo a pedagogické vedy</t>
  </si>
  <si>
    <t>humanitné vedy</t>
  </si>
  <si>
    <t>umenie</t>
  </si>
  <si>
    <t>spoločenské a behaviorálne vedy</t>
  </si>
  <si>
    <t>žurnalistika a informácie</t>
  </si>
  <si>
    <t>ekonómia a manažment</t>
  </si>
  <si>
    <t>právo</t>
  </si>
  <si>
    <t>vedy o neživej prírode</t>
  </si>
  <si>
    <t>vedy o živej prírode</t>
  </si>
  <si>
    <t>ekologické a environmentálne vedy</t>
  </si>
  <si>
    <t>architektúra a staviteľstvo</t>
  </si>
  <si>
    <t>konštrukčné inžinierstvo, technológie, výroba a komunikácie</t>
  </si>
  <si>
    <t>poľnohospodárstvo</t>
  </si>
  <si>
    <t>lesníctvo</t>
  </si>
  <si>
    <t>veterinárske vedy</t>
  </si>
  <si>
    <t>vodné hospodárstvo</t>
  </si>
  <si>
    <t>lekárske vedy</t>
  </si>
  <si>
    <t>zubné lekárstvo</t>
  </si>
  <si>
    <t>farmaceutické vedy</t>
  </si>
  <si>
    <t>nelekárske zdravotnícke vedy</t>
  </si>
  <si>
    <t>osobné služby</t>
  </si>
  <si>
    <t>dopravné a poštové služby</t>
  </si>
  <si>
    <t>bezpečnostné služby</t>
  </si>
  <si>
    <t>obrana a vojenstvo</t>
  </si>
  <si>
    <t>logistika</t>
  </si>
  <si>
    <t>matematika a štatistika</t>
  </si>
  <si>
    <t>informatické vedy, informačné a komunikačné technológie</t>
  </si>
  <si>
    <t>P.č.</t>
  </si>
  <si>
    <t>Stupeň</t>
  </si>
  <si>
    <t>1. stupeň</t>
  </si>
  <si>
    <t>2. stupeň</t>
  </si>
  <si>
    <t>3. stupeň</t>
  </si>
  <si>
    <t>Fakulta</t>
  </si>
  <si>
    <t>Stupeň                        štúdia</t>
  </si>
  <si>
    <t>Denná forma</t>
  </si>
  <si>
    <t>Externá forma</t>
  </si>
  <si>
    <t>Spolu</t>
  </si>
  <si>
    <t>Rok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</si>
  <si>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</si>
  <si>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</si>
  <si>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</si>
  <si>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</si>
  <si>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</si>
  <si>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</si>
  <si>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</si>
  <si>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</si>
  <si>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</si>
  <si>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Podskupina študijných odborov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</si>
  <si>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</si>
  <si>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</si>
  <si>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</si>
  <si>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</si>
  <si>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</si>
  <si>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</si>
  <si>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</si>
  <si>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</si>
  <si>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</si>
  <si>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 xml:space="preserve">rozdiel v % </t>
  </si>
  <si>
    <t>Meno a priezvisko</t>
  </si>
  <si>
    <t>Študijný odbor</t>
  </si>
  <si>
    <t>Dátum začiatku konania</t>
  </si>
  <si>
    <t>Dátum predloženia ministrovi</t>
  </si>
  <si>
    <t>Inauguračné konanie</t>
  </si>
  <si>
    <t>V tom počet žiadostí mimo vysokej školy</t>
  </si>
  <si>
    <t>Habilitačné konanie</t>
  </si>
  <si>
    <t>Funkcia</t>
  </si>
  <si>
    <t>Priemerný počet uchádzačov na obsadenie pozície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</si>
  <si>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</si>
  <si>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</si>
  <si>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</si>
  <si>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</si>
  <si>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</si>
  <si>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Počet miest obsadených bez výberového konania</t>
  </si>
  <si>
    <t>Zamestnanec</t>
  </si>
  <si>
    <t>Fyzický počet</t>
  </si>
  <si>
    <t>Profesori, docenti s DrSc.</t>
  </si>
  <si>
    <t>Docenti, bez DrSc.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</si>
  <si>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</si>
  <si>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</si>
  <si>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</si>
  <si>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</si>
  <si>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Záverečná práca</t>
  </si>
  <si>
    <t>Počet predložených záverečných prác</t>
  </si>
  <si>
    <t>Kategória
fakulta</t>
  </si>
  <si>
    <t>Ostatné</t>
  </si>
  <si>
    <t>Kategória fakulta</t>
  </si>
  <si>
    <t>Jazyky</t>
  </si>
  <si>
    <t>Skratka titulu</t>
  </si>
  <si>
    <t>Spojený 1. a 2. stupeň</t>
  </si>
  <si>
    <t>Pozastavené práva</t>
  </si>
  <si>
    <t>Dátum pozastavenia</t>
  </si>
  <si>
    <t>Odbor</t>
  </si>
  <si>
    <t>Kategória výkonu</t>
  </si>
  <si>
    <t>Autor</t>
  </si>
  <si>
    <t>Názov projektu/umeleckého výkonu</t>
  </si>
  <si>
    <t>Miesto realizácie</t>
  </si>
  <si>
    <t>Termín realizácie</t>
  </si>
  <si>
    <t>ktorým bolo školné odpustené</t>
  </si>
  <si>
    <t>ktorým bolo školné znížené</t>
  </si>
  <si>
    <t>cudzincov, ktorí uhrádzajú školné</t>
  </si>
  <si>
    <t>Zamestnanec vysokej školy (áno/nie)</t>
  </si>
  <si>
    <t xml:space="preserve">Názov projektu </t>
  </si>
  <si>
    <t>ktorým vznikla povinnosť uhradiť školné v externej forme</t>
  </si>
  <si>
    <t>ktorým vznikla povinnosť uhradiť školné za prekročenie štandardnej dĺžky štúdia</t>
  </si>
  <si>
    <t>Z toho počet absolventov svojej vysokej školy</t>
  </si>
  <si>
    <t>Z toho počet uchádzačov, ktorí získali vzdelanie nižšieho stupňa v zahraničí</t>
  </si>
  <si>
    <t>z toho počet študentov,</t>
  </si>
  <si>
    <t>Forma</t>
  </si>
  <si>
    <t>Z toho počet uchádzačov, ktorí získali stredoškolské vzdelanie v zahraničí</t>
  </si>
  <si>
    <t xml:space="preserve"> - iné (smrť, odňatie práva a pod.)</t>
  </si>
  <si>
    <t>Tabuľka č. 10: Kvalifikačná štruktúra vysokoškolských učiteľov</t>
  </si>
  <si>
    <t>Študijný program</t>
  </si>
  <si>
    <t>Dátum odňatia alebo skončenia platnosti</t>
  </si>
  <si>
    <t>P. č.</t>
  </si>
  <si>
    <t>Číslo/
identifikácia projektu</t>
  </si>
  <si>
    <t xml:space="preserve">Priezvisko, meno 
a tituly zodpovedného riešiteľa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</si>
  <si>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</si>
  <si>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</si>
  <si>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</si>
  <si>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</si>
  <si>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Stupeň dosiahnutého vzdelania</t>
  </si>
  <si>
    <t>Akademický rok začatia štúdia</t>
  </si>
  <si>
    <t>% z celkového počtu prihlášok</t>
  </si>
  <si>
    <t>% z celkového počtu účasti</t>
  </si>
  <si>
    <t>% z celkového počtu prijatia</t>
  </si>
  <si>
    <t>% z celkového počtu zápisov</t>
  </si>
  <si>
    <t>Dátum odňatia práva alebo skončenia platnosti</t>
  </si>
  <si>
    <t>Odňaté práva, alebo skončenie platnosti priznaného práva</t>
  </si>
  <si>
    <t>Počet výberových konaní</t>
  </si>
  <si>
    <t>Prepočítaný počet</t>
  </si>
  <si>
    <t>Priemerný počet uchádzačov, ktorí v čase výberového konania neboli v pracovnom pomere s vysokou školou</t>
  </si>
  <si>
    <t>Ostatní učitelia s DrSc.</t>
  </si>
  <si>
    <t>Ostatní učitelia bez vedeckej hodnosti</t>
  </si>
  <si>
    <t>Ostatní učitelia s PhD, CSc.</t>
  </si>
  <si>
    <t>Fyzický počet vedúcich záverečných prác</t>
  </si>
  <si>
    <t>Fyzický počet vedúcich záverečných prác bez PhD.</t>
  </si>
  <si>
    <t>Fyzický počet vedúcich záverečných prác (odborníci z praxe)</t>
  </si>
  <si>
    <t>V dennej aj v externej forme spolu</t>
  </si>
  <si>
    <t>Spolu podľa stupňov</t>
  </si>
  <si>
    <t>Spolu denná forma</t>
  </si>
  <si>
    <t>Spolu externá forma</t>
  </si>
  <si>
    <t>obe formy spolu</t>
  </si>
  <si>
    <t xml:space="preserve">Rozdiel v % </t>
  </si>
  <si>
    <t>Celkový počet predložených návrhov</t>
  </si>
  <si>
    <t>Priemerný vek uchádzačov</t>
  </si>
  <si>
    <t>Počet inak skončených konaní</t>
  </si>
  <si>
    <t>Celkový počet vymenovaných docentov</t>
  </si>
  <si>
    <t>Priemerný vek</t>
  </si>
  <si>
    <t>Profesora</t>
  </si>
  <si>
    <t>Docenta</t>
  </si>
  <si>
    <t>VŠ učiteľ nad 70 rokov</t>
  </si>
  <si>
    <t>Ostatní</t>
  </si>
  <si>
    <t>Podiel v %</t>
  </si>
  <si>
    <t>Rozdiel v %</t>
  </si>
  <si>
    <t>Bakalárska</t>
  </si>
  <si>
    <t>Diplomová</t>
  </si>
  <si>
    <t xml:space="preserve">Dizertačná </t>
  </si>
  <si>
    <t>Rigorózna</t>
  </si>
  <si>
    <t>Rozdiel</t>
  </si>
  <si>
    <t>Poskytovateľ finančých prostriedkov (grantová agentúra, objednávateľ)</t>
  </si>
  <si>
    <t>Dátum udelenia titulu</t>
  </si>
  <si>
    <t>Domáce (D)/zahraničné (Z)</t>
  </si>
  <si>
    <t>Grant (G)/objednávka (O)</t>
  </si>
  <si>
    <t>2011 / 2012</t>
  </si>
  <si>
    <t>Zoznam tabuliek</t>
  </si>
  <si>
    <t>Tabuľka č. 1:</t>
  </si>
  <si>
    <t>Tabuľka č. 4:</t>
  </si>
  <si>
    <t>Tabuľka č. 7:</t>
  </si>
  <si>
    <t>Tabuľka č. 10:</t>
  </si>
  <si>
    <t>Tabuľka č. 11:</t>
  </si>
  <si>
    <t>Tabuľka č. 13:</t>
  </si>
  <si>
    <t>Tabuľka č. 15:</t>
  </si>
  <si>
    <t>Tabuľka č. 16:</t>
  </si>
  <si>
    <t>Tabuľka č. 18:</t>
  </si>
  <si>
    <t>Tabuľka č. 19:</t>
  </si>
  <si>
    <t>Tabuľka č. 20:</t>
  </si>
  <si>
    <t>Tabuľka č. 21:</t>
  </si>
  <si>
    <t>2012 / 2013</t>
  </si>
  <si>
    <t>Vysoká škola:</t>
  </si>
  <si>
    <t>Tabuľka č. 5:</t>
  </si>
  <si>
    <t>Tabuľka č. 6:</t>
  </si>
  <si>
    <t>Tabuľka č. 8:</t>
  </si>
  <si>
    <t>Tabuľka č. 9:</t>
  </si>
  <si>
    <t>Vývoj počtu študentov (stav k 31.10. daného roka)</t>
  </si>
  <si>
    <t>Tabuľka č. 1a:</t>
  </si>
  <si>
    <t>Tabuľka č. 2</t>
  </si>
  <si>
    <t>Tabuľka č.3a:</t>
  </si>
  <si>
    <t>Tabuľka č.3b:</t>
  </si>
  <si>
    <t>Tabuľka č.3c:</t>
  </si>
  <si>
    <t>Kvalifikačná štruktúra vysokoškolských učiteľov</t>
  </si>
  <si>
    <t>Tabuľka č. 14:</t>
  </si>
  <si>
    <t>Tabuľka č. 17:</t>
  </si>
  <si>
    <t>Tabuľka č. 12:</t>
  </si>
  <si>
    <t>ADM, ADN, AEM, AEN</t>
  </si>
  <si>
    <t>BDM, BDN, CBA, CBB</t>
  </si>
  <si>
    <t>spolu</t>
  </si>
  <si>
    <t>Vysoká škola</t>
  </si>
  <si>
    <t>2013 / 2014</t>
  </si>
  <si>
    <t>z toho ženy</t>
  </si>
  <si>
    <t>2014 / 2015</t>
  </si>
  <si>
    <t>Stupeň štúdia</t>
  </si>
  <si>
    <t>Počet obhájených prác</t>
  </si>
  <si>
    <t>z toho počet prác predložených ženami</t>
  </si>
  <si>
    <t>Pozn.: Percentuálny podiel  v jednotlivých kategóriách žien je z celkového počtu žien</t>
  </si>
  <si>
    <t>2015 / 2016</t>
  </si>
  <si>
    <t>Počet študentov vysokej školy k 31. 10. 2016</t>
  </si>
  <si>
    <t>Počet študentov, ktorí riadne skončili štúdium v akademickom roku 2015/2016</t>
  </si>
  <si>
    <t>Prijímacie konanie na študijné programy v prvom stupni a v spojenom prvom a druhom stupni v roku 2016</t>
  </si>
  <si>
    <t>Prijímacie konanie na študijné programy v druhom stupni v roku 2016</t>
  </si>
  <si>
    <t>Prijímacie konanie na študijné programy v treťom stupni v roku 2016</t>
  </si>
  <si>
    <t>Počet študentov uhrádzajúcich školné (ak. rok 2015/2016)</t>
  </si>
  <si>
    <t>Podiel riadne skončených štúdií na celkovom počte začatých štúdií v danom akademickom roku k 31.12.2016</t>
  </si>
  <si>
    <t xml:space="preserve"> Prehľad akademických mobilít - študenti v akademickom roku 2015/2016 a porovnanie s akademickým rokom 2014/2015</t>
  </si>
  <si>
    <t>Zoznam predložených návrhov na vymenovanie za profesora v roku 2016</t>
  </si>
  <si>
    <t>Zoznam vymenovaných docentov za rok 2016</t>
  </si>
  <si>
    <t>Výberové konania na miesta vysokoškolských učiteľov uskutočnené v roku 2016</t>
  </si>
  <si>
    <t>Prehľad umeleckej činnosti vysokej školy za rok 2016</t>
  </si>
  <si>
    <t>Finančné prostriedky na ostatné (nevýskumné) projekty získané v roku 2016</t>
  </si>
  <si>
    <t>Finančné prostriedky na výskumné projekty získané v roku 2016</t>
  </si>
  <si>
    <t>Zoznam priznaných práv uskutočňovať habilitačné konanie a konanie na vymenúvanie profesorov - pozastavenie, odňatie alebo skončenie platnosti priznaného práva k 31.12.2016</t>
  </si>
  <si>
    <t>Zoznam priznaných práv uskutočňovať habilitačné konanie a konanie na vymenúvanie profesorov  k 31.12.2016</t>
  </si>
  <si>
    <t>Zoznam akreditovaných študijných programov - pozastavenie práva, odňatie práva alebo skončenie platnosti priznaného práva k 31.12. 2016</t>
  </si>
  <si>
    <t>Zoznam akreditovaných študijných programov ponúkaných  k 1.9.2016</t>
  </si>
  <si>
    <t>Umelecká činnosť vysokej školy za rok 2016 a porovnanie s rokom 2015</t>
  </si>
  <si>
    <t xml:space="preserve"> Publikačná činnosť vysokej školy za rok 2016 a porovnanie s rokom 2015</t>
  </si>
  <si>
    <t>Informácie o záverečných prácach a rigoróznych prácach predložených na obhajobu v roku 2016</t>
  </si>
  <si>
    <t>Prehľad akademických mobilít - zamestnanci v akademickom roku 2015/2016 a porovnanie s akademickým rokom 2014/2015</t>
  </si>
  <si>
    <t>V roku 2015/2016</t>
  </si>
  <si>
    <t>Spolu v roku 2016</t>
  </si>
  <si>
    <t>V roku 2016</t>
  </si>
  <si>
    <t>Podiel v % 2016</t>
  </si>
  <si>
    <t>FPV spolu</t>
  </si>
  <si>
    <t>FSVaZ</t>
  </si>
  <si>
    <t>FSVaZ spolu</t>
  </si>
  <si>
    <t>FSŠ</t>
  </si>
  <si>
    <t>FSŠ spolu</t>
  </si>
  <si>
    <t>FF</t>
  </si>
  <si>
    <t>FF spolu</t>
  </si>
  <si>
    <t>PF</t>
  </si>
  <si>
    <t>PF spolu</t>
  </si>
  <si>
    <t>UKF spolu</t>
  </si>
  <si>
    <t xml:space="preserve">FPV </t>
  </si>
  <si>
    <t>FPV</t>
  </si>
  <si>
    <t>UKF spolu podľa stupňov</t>
  </si>
  <si>
    <t>Tabuľka č. 1: Počet študentov vysokej školy k 31. 10. 2017</t>
  </si>
  <si>
    <t>2016 / 2017</t>
  </si>
  <si>
    <t>Tabuľka č. 5: Podiel riadne skončených štúdií na celkovom počte začatých štúdií v danom akademickom roku k 31.12.2017</t>
  </si>
  <si>
    <t>Tabuľka č. 3a: Prijímacie konanie na študijné programy v prvom stupni a v spojenom prvom a druhom stupni v roku 2017</t>
  </si>
  <si>
    <t>Tabuľla č. 3b: Prijímacie konanie na študijné programy v druhom stupni v roku 2017</t>
  </si>
  <si>
    <t>Tabuľka č. 3c: Prijímacie konanie na študijné programy v treťom stupni v roku 2017</t>
  </si>
  <si>
    <t>Tabuľka č. 4: Počet študentov uhrádzajúcich školné (ak. rok 2016/2017)</t>
  </si>
  <si>
    <t>Tabuľka č. 12: Informácie o záverečných prácach a rigoróznych prácach predložených na obhajobu v roku 2017</t>
  </si>
  <si>
    <t>Tabuľka č. 2: Počet študentov, ktorí riadne skončili štúdium v akademickom roku 2016/2017</t>
  </si>
  <si>
    <t>1</t>
  </si>
  <si>
    <t>2</t>
  </si>
  <si>
    <t>3</t>
  </si>
  <si>
    <t>denná</t>
  </si>
  <si>
    <t>externá</t>
  </si>
  <si>
    <t>ktorým vznikla v ak. roku 2016/2017 povinnosť uhradiť školné</t>
  </si>
  <si>
    <t>Tabuľka č. 6: Prehľad akademických mobilít - študenti v akademickom roku 2016/2017 a porovnanie s akademickým rokom 2015/2016</t>
  </si>
  <si>
    <t>V roku 2016/2017</t>
  </si>
  <si>
    <t>Fa prírodných vied</t>
  </si>
  <si>
    <t>Fa stredoeurópskych štúdií</t>
  </si>
  <si>
    <t>Filozofická fakulta</t>
  </si>
  <si>
    <t>Fa sociálnych vied a zdrav.</t>
  </si>
  <si>
    <t>Pedagogická fakulta</t>
  </si>
  <si>
    <t xml:space="preserve"> </t>
  </si>
  <si>
    <t>Tabuľka č. 11: Prehľad akademických mobilít - zamestnanci v akademickom roku 2016/2017 a porovnanie s akademickým rokom 2015/2016</t>
  </si>
  <si>
    <t>Rektorát</t>
  </si>
  <si>
    <t>Tabuľka č. 9: Výberové konania na miesta vysokoškolských učiteľov uskutočnené v roku 2017</t>
  </si>
  <si>
    <t>Evidenčný prepočítaný počet vysokoškolských učiteľov k 31. 10. 2017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</si>
  <si>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</si>
  <si>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</si>
  <si>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</si>
  <si>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</si>
  <si>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</si>
  <si>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Rozdiel 2017 - 2016</t>
  </si>
  <si>
    <t>Rozdiel v % 2017 - 2016</t>
  </si>
  <si>
    <t>Tabuľková príloha
k výročnej správe o činnosti vysokej školy za rok 2017</t>
  </si>
  <si>
    <t>Univerzita Konštantína Filozofa v Nitre</t>
  </si>
  <si>
    <t>Tabuľka č. 14: Umelecká činnosť vysokej školy za rok 2017 a porovnanie s rokom 2016</t>
  </si>
  <si>
    <t>V roku 2017</t>
  </si>
  <si>
    <t>Tabuľka č. 15: Zoznam akreditovaných študijných programov ponúkaných
 k 1.9.2017</t>
  </si>
  <si>
    <t>Fakulta prírodných vied</t>
  </si>
  <si>
    <t>9.2.9 aplikovaná informatika</t>
  </si>
  <si>
    <t>aplikovaná informatika</t>
  </si>
  <si>
    <t>DE</t>
  </si>
  <si>
    <t>S</t>
  </si>
  <si>
    <t xml:space="preserve">Bc. </t>
  </si>
  <si>
    <t xml:space="preserve">4.2.1 biológia </t>
  </si>
  <si>
    <t>biológia</t>
  </si>
  <si>
    <t>4.3.1 ochrana a využívanie krajiny</t>
  </si>
  <si>
    <t>environmentalistika</t>
  </si>
  <si>
    <t>4.1.1 fyzika</t>
  </si>
  <si>
    <t>fyzika</t>
  </si>
  <si>
    <t>4.1.35 geografia</t>
  </si>
  <si>
    <t>geografia v regionálnom rozvoji</t>
  </si>
  <si>
    <t>9.1.10 štatistika</t>
  </si>
  <si>
    <t>matematicko-štatistické a informačné metódy v ekonómii a finančníctve</t>
  </si>
  <si>
    <t xml:space="preserve">4.1.23 geológia </t>
  </si>
  <si>
    <t>technická mineralógia - gemológia</t>
  </si>
  <si>
    <t>1.1.1 učiteľstvo akademických predmetov</t>
  </si>
  <si>
    <t>biológia (v kombinácii)</t>
  </si>
  <si>
    <t>D</t>
  </si>
  <si>
    <t>ekológia (v kombinácii)</t>
  </si>
  <si>
    <t>fyzika (v kombinácii)</t>
  </si>
  <si>
    <t>geografia (v kombinácii)</t>
  </si>
  <si>
    <t>chémia (v kombinácii)</t>
  </si>
  <si>
    <t>informatika (v kombinácii)</t>
  </si>
  <si>
    <t>matematika (v kombinácii)</t>
  </si>
  <si>
    <t xml:space="preserve">1.1.2 učiteľstvo profesijných predmetov a praktickej prípravy </t>
  </si>
  <si>
    <t>odborné ekonomické predmety (v kombinácii)</t>
  </si>
  <si>
    <t>Fakulta sociálnych vied a zdravotníctva</t>
  </si>
  <si>
    <t>7.4.1 ošetrovateľstvo</t>
  </si>
  <si>
    <t>ošetrovateľstvo</t>
  </si>
  <si>
    <t>3.1.9 psychológia</t>
  </si>
  <si>
    <t>psychológia</t>
  </si>
  <si>
    <t>3.1.14 sociálna práca</t>
  </si>
  <si>
    <t>sociálna práca</t>
  </si>
  <si>
    <t>3.1.16 sociálne služby a poradenstvo</t>
  </si>
  <si>
    <t>sociálne služby a poradenstvo</t>
  </si>
  <si>
    <t>7.4.6 urgentná zdravotná starostlivosť</t>
  </si>
  <si>
    <t>urgentná zdravotná starostlivosť</t>
  </si>
  <si>
    <t xml:space="preserve">Fakulta stredoeurópskych štúdií </t>
  </si>
  <si>
    <t>2.1.32 cudzie  jazyky a kultúry</t>
  </si>
  <si>
    <t>maďarsko-slovenský bilingválny mediátor</t>
  </si>
  <si>
    <t>M, S, A</t>
  </si>
  <si>
    <t>1.1.5 predškolská a elementárna pedagogika</t>
  </si>
  <si>
    <t>predškolská a elementárna pedagogika s vyučovacím jazykom maďarským</t>
  </si>
  <si>
    <t>M, S</t>
  </si>
  <si>
    <t>2.1.35 prekladateľstvo a tlmočníctvo</t>
  </si>
  <si>
    <t xml:space="preserve">maďarský jazyk a kultúra (v kombinácii) </t>
  </si>
  <si>
    <t>8.1.1 cestovný ruch</t>
  </si>
  <si>
    <t xml:space="preserve">regionálny cestovný ruch </t>
  </si>
  <si>
    <t>Bc.</t>
  </si>
  <si>
    <t>stredoeurópske areálové štúdiá</t>
  </si>
  <si>
    <t>S, Č, Pl, M, A, N</t>
  </si>
  <si>
    <t>ugrofínske štúdiá</t>
  </si>
  <si>
    <t>M, Fi, E, Ud, A, N</t>
  </si>
  <si>
    <t>maďarský jazyk a literatúra (v kombinácii)</t>
  </si>
  <si>
    <t>2.1.29 neslovanské jazyky a literatúry</t>
  </si>
  <si>
    <t>anglistika</t>
  </si>
  <si>
    <t>A, S</t>
  </si>
  <si>
    <t>2.1.5 etika</t>
  </si>
  <si>
    <t xml:space="preserve">aplikovaná etika - etika riadenia ľudí a práce </t>
  </si>
  <si>
    <t>aplikovaná etka - etika profesijných činností</t>
  </si>
  <si>
    <t>E</t>
  </si>
  <si>
    <t>2.1.25 archeológia</t>
  </si>
  <si>
    <t>archeológia</t>
  </si>
  <si>
    <t xml:space="preserve">2.1.27 slovenský jazyk a literatúra </t>
  </si>
  <si>
    <t>editorstvo a vydavateľská prax</t>
  </si>
  <si>
    <t>2.1.6 estetika</t>
  </si>
  <si>
    <t>estetika</t>
  </si>
  <si>
    <t>3.1.3 etnológia</t>
  </si>
  <si>
    <t>etnológia</t>
  </si>
  <si>
    <t>3.1.6 politológia</t>
  </si>
  <si>
    <t xml:space="preserve">euroázijské štúdiá </t>
  </si>
  <si>
    <t>2.1.1 filozofia</t>
  </si>
  <si>
    <t>filozofia</t>
  </si>
  <si>
    <t>2.1.7 história</t>
  </si>
  <si>
    <t>história</t>
  </si>
  <si>
    <t>3.1.2 kulturológia</t>
  </si>
  <si>
    <t>kulturológia</t>
  </si>
  <si>
    <t>3.2.3 masmediálne štúdiá</t>
  </si>
  <si>
    <t>marketingová komunikácia a reklama</t>
  </si>
  <si>
    <t>masmediálne štúdiá s integrovaným vyučovaním francúzskeho jazyka</t>
  </si>
  <si>
    <t>S, F</t>
  </si>
  <si>
    <t>2.1.24 muzeológia</t>
  </si>
  <si>
    <t>muzeológia</t>
  </si>
  <si>
    <t xml:space="preserve">nemčina v hospodárskej praxi </t>
  </si>
  <si>
    <t>N, S</t>
  </si>
  <si>
    <t>politológia</t>
  </si>
  <si>
    <t xml:space="preserve">2.1.16 religionistika </t>
  </si>
  <si>
    <t xml:space="preserve">religiózne štúdiá </t>
  </si>
  <si>
    <t xml:space="preserve">riadenie kultúry a turizmu </t>
  </si>
  <si>
    <t>románske jazyky v medzikultúrnej komunikácii</t>
  </si>
  <si>
    <t>S, F, Š, I</t>
  </si>
  <si>
    <t xml:space="preserve">2.1.28 slovanské jazyky a literatúry </t>
  </si>
  <si>
    <t>ruský jazyk v interkultúrnej a obchodnej komunikácii</t>
  </si>
  <si>
    <t>R, U, S</t>
  </si>
  <si>
    <t>taliansky jazyk a kultúra</t>
  </si>
  <si>
    <t>S, I</t>
  </si>
  <si>
    <t xml:space="preserve">východoslovanské jazyky a kultúry </t>
  </si>
  <si>
    <t>S, R, U, B</t>
  </si>
  <si>
    <t>3.2.1 žurnalistika</t>
  </si>
  <si>
    <t>žurnalistika</t>
  </si>
  <si>
    <t>anglický jazyk a kultúra (v kombinácii)</t>
  </si>
  <si>
    <t xml:space="preserve">A, S </t>
  </si>
  <si>
    <t>francúzsky jazyk a kultúra (v kombinácii)</t>
  </si>
  <si>
    <t>F, S</t>
  </si>
  <si>
    <t>nemecký jazyk a kultúra (v kombinácii)</t>
  </si>
  <si>
    <t>ruský jazyk a kultúra (v kombinácii)</t>
  </si>
  <si>
    <t xml:space="preserve">R, S </t>
  </si>
  <si>
    <t>slovenský jazyk a kultúra (v kombinácii)</t>
  </si>
  <si>
    <t>anglický jazyk a literatúra (v kombinácii)</t>
  </si>
  <si>
    <t>francúzsky jazyk a literatúra (v kombinácii)</t>
  </si>
  <si>
    <t xml:space="preserve">nemecký jazyk a literatúra (v kombinácii) </t>
  </si>
  <si>
    <t>ruský jazyk a literatúra (v kombinácii)</t>
  </si>
  <si>
    <t>španielsky jazyk a literatúra (v kombinácii)</t>
  </si>
  <si>
    <t>Š, S</t>
  </si>
  <si>
    <t>taliansky jazyk a literatúra (v kombinácii)</t>
  </si>
  <si>
    <t>I, S</t>
  </si>
  <si>
    <t>1.1.3 učiteľstvo umelecko-výchovných a výchovných predmetov</t>
  </si>
  <si>
    <t>estetická výchova (v kombinácii)</t>
  </si>
  <si>
    <t xml:space="preserve">etická výchova (v kombinácii) </t>
  </si>
  <si>
    <t>história (v kombinácii)</t>
  </si>
  <si>
    <t>náboženská výchova (v kombinácii)</t>
  </si>
  <si>
    <t>slovenský jazyk a literatúra (v kombinácii)</t>
  </si>
  <si>
    <t>výchova k občianstvu (v kombinácii)</t>
  </si>
  <si>
    <t>hudobná a tanečná folkloristika</t>
  </si>
  <si>
    <t>Filozofická fakulta, pracovisko Martin</t>
  </si>
  <si>
    <t>Filozofická fakulta, pracovisko Lučenec</t>
  </si>
  <si>
    <t xml:space="preserve">Pedagogická fakulta </t>
  </si>
  <si>
    <t xml:space="preserve">anglický jazyk a kultúra  </t>
  </si>
  <si>
    <t>S, A</t>
  </si>
  <si>
    <t>1.1.9 andragogika</t>
  </si>
  <si>
    <t>andragogika</t>
  </si>
  <si>
    <t>2.1.37 muzikológia</t>
  </si>
  <si>
    <t>hudba a zvukový dizajn</t>
  </si>
  <si>
    <t>1.1.4 pedagogika</t>
  </si>
  <si>
    <t xml:space="preserve">pedagogika a vychovávateľstvo </t>
  </si>
  <si>
    <t xml:space="preserve">predškolská a elementárna pedagogika  </t>
  </si>
  <si>
    <t>1.1.6 špeciálna pedagogika</t>
  </si>
  <si>
    <t>špeciálna pedagogika a pedagogika osôb s poruchami učenia</t>
  </si>
  <si>
    <t>8.1.2 šport</t>
  </si>
  <si>
    <t xml:space="preserve">šport a rekreácia </t>
  </si>
  <si>
    <t xml:space="preserve">učiteľstvo anglického jazyka a literatúry </t>
  </si>
  <si>
    <t>učiteľstvo hudobného umenia</t>
  </si>
  <si>
    <t>učiteľstvo hudobno-dramatického umenia</t>
  </si>
  <si>
    <t xml:space="preserve">učiteľstvo praktickej prípravy </t>
  </si>
  <si>
    <t xml:space="preserve">anglický jazyk a literatúra (v kombinácii) </t>
  </si>
  <si>
    <t>hudobné umenie (v kombinácii)</t>
  </si>
  <si>
    <t>pedagogika (v kombinácii)</t>
  </si>
  <si>
    <t xml:space="preserve"> Bc. </t>
  </si>
  <si>
    <t>psychológia (v kombinácii)</t>
  </si>
  <si>
    <t>technika (v kombinácii)</t>
  </si>
  <si>
    <t>telesná výchova (v kombinácii)</t>
  </si>
  <si>
    <t>výtvarné umenie (v kombinácii)</t>
  </si>
  <si>
    <t xml:space="preserve">Pozn.: jazyky Pl - poľský jazyk, Fi - fínsky jazyk, E - estónsky jazyk, Ud - udmurtský jazyk </t>
  </si>
  <si>
    <t>Mgr.</t>
  </si>
  <si>
    <t>4.2.1 biológia</t>
  </si>
  <si>
    <t>fyzika materiálov</t>
  </si>
  <si>
    <t xml:space="preserve">geografia v regionálnom rozvoji </t>
  </si>
  <si>
    <t>1.1.2 učiteľstvo profesijných predmetov a praktickej prírpravy</t>
  </si>
  <si>
    <t>aplikovaná sociálna práca</t>
  </si>
  <si>
    <t xml:space="preserve">3.1.16 sociálne služby a poradenstvo </t>
  </si>
  <si>
    <t>Fakulta stredoeurópskych štúdií</t>
  </si>
  <si>
    <t>hungarológia</t>
  </si>
  <si>
    <t xml:space="preserve">Mgr. </t>
  </si>
  <si>
    <t>2.1.32 cudzie jazyky a kultúry</t>
  </si>
  <si>
    <t>maďarský jazyk v bilingválnej administratívnej komunikácii</t>
  </si>
  <si>
    <t xml:space="preserve">2.1.35 prekladateľstvo a tlmočníctvo </t>
  </si>
  <si>
    <t xml:space="preserve">stredoeurópske areálové štúdiá </t>
  </si>
  <si>
    <t xml:space="preserve">1.1.5 predškolská a elementárna pedagogika </t>
  </si>
  <si>
    <t xml:space="preserve">učiteľstvo pre primárne vzdelávanie s vyučovacím jazykom maďarským </t>
  </si>
  <si>
    <t xml:space="preserve">maďarský jazyk a literatúra (v kombinácii) </t>
  </si>
  <si>
    <t xml:space="preserve">Filozofická fakulta </t>
  </si>
  <si>
    <t>anglický jazyk v odbornej komunikácii</t>
  </si>
  <si>
    <t xml:space="preserve">aplikovaná etika - etická expertíza a etické poradenstvo </t>
  </si>
  <si>
    <t>3.2.3 masmediálne štúdia</t>
  </si>
  <si>
    <t>digitálna marketingová komunikácia</t>
  </si>
  <si>
    <t>2.1.27 slovenský jazyk a literatúra</t>
  </si>
  <si>
    <t xml:space="preserve">editorstvo a vydavateľská prax </t>
  </si>
  <si>
    <t xml:space="preserve">3.1.2 kulturológia </t>
  </si>
  <si>
    <t>2.1.28 slovanské jazyky a literatúry</t>
  </si>
  <si>
    <t>R, S, U</t>
  </si>
  <si>
    <t>slovenský jazyk a literatúra</t>
  </si>
  <si>
    <t xml:space="preserve">taliansky jazyk a kultúra </t>
  </si>
  <si>
    <t xml:space="preserve">žurnalistika </t>
  </si>
  <si>
    <t xml:space="preserve">anglický jazyk a kultúra (v kombinácii) </t>
  </si>
  <si>
    <t>R, S</t>
  </si>
  <si>
    <t>nemecký jazyk a literatúra (v kombinácii)</t>
  </si>
  <si>
    <t>etická výchova (v kombinácii)</t>
  </si>
  <si>
    <t>šport a rekreácia</t>
  </si>
  <si>
    <t>učiteľsvo hudobného umenia</t>
  </si>
  <si>
    <t xml:space="preserve">učiteľstvo pre primárne vzdelávanie </t>
  </si>
  <si>
    <t>1.1.2 učiteľstvo profesijných predmetov a praktickej prípravy</t>
  </si>
  <si>
    <t>Pozn.: Pl - poľský jazyk</t>
  </si>
  <si>
    <t>PhD.</t>
  </si>
  <si>
    <t xml:space="preserve">environmentalistika </t>
  </si>
  <si>
    <t>4.1.3 fyzika kondenzovaných látok a akustika</t>
  </si>
  <si>
    <t>4.2.3 molekulárna biológia</t>
  </si>
  <si>
    <t>molekulárna biológia</t>
  </si>
  <si>
    <t>4.1.13 teória vyučovania fyziky</t>
  </si>
  <si>
    <t>teória vyučovania fyziky</t>
  </si>
  <si>
    <t>9.1.8 teória vyučovania matematiky</t>
  </si>
  <si>
    <t>teória vyučovania matematiky</t>
  </si>
  <si>
    <t>9.2.3 teória vyučovania informatiky</t>
  </si>
  <si>
    <t>teória vyučovania informatiky</t>
  </si>
  <si>
    <t>3.1.11 pedagogická, poradenská a školská psychológia</t>
  </si>
  <si>
    <t>pedagogická, poradenská a školská psychológia</t>
  </si>
  <si>
    <t xml:space="preserve">PhD. </t>
  </si>
  <si>
    <t xml:space="preserve">2.1.32 cudzie jazyky a kultúry </t>
  </si>
  <si>
    <t>1.1.10 odborová didaktika</t>
  </si>
  <si>
    <t xml:space="preserve">teória vyučovania maďarského jazyka a literatúry </t>
  </si>
  <si>
    <t xml:space="preserve">anglistika </t>
  </si>
  <si>
    <t>2.1.3 dejiny filozofie</t>
  </si>
  <si>
    <t>dejiny filozofie</t>
  </si>
  <si>
    <t>etika</t>
  </si>
  <si>
    <t>lingvodidaktika</t>
  </si>
  <si>
    <t>2.1.23 teória literatúry a dejiny konkrétnych národných literatúr</t>
  </si>
  <si>
    <t>národné literatúry ako súčasť medziliterárnych spoločenstiev</t>
  </si>
  <si>
    <t>slavistika - slovanské jazyky</t>
  </si>
  <si>
    <t>2.1.9 slovenské dejiny</t>
  </si>
  <si>
    <t>slovenské dejiny</t>
  </si>
  <si>
    <t>teória literatúry a dejiny konkrétnych národných literatúr</t>
  </si>
  <si>
    <t xml:space="preserve">translatológia </t>
  </si>
  <si>
    <t>pedagogika hudobného a hudobno-dramatického umenia</t>
  </si>
  <si>
    <t>didaktika technických predmetov</t>
  </si>
  <si>
    <t>didaktika anglického jazyka a literatúry</t>
  </si>
  <si>
    <t>pedagogika</t>
  </si>
  <si>
    <t>predškolská a elementárna pedagogika</t>
  </si>
  <si>
    <t>8.1.3 športová edukológia</t>
  </si>
  <si>
    <t>športová edukológia</t>
  </si>
  <si>
    <t>Tabuľka č. 16: Zoznam akreditovaných študijných programov - pozastavenie práva, odňatie práva alebo skončenie platnosti priznaného práva k 31.12. 2017</t>
  </si>
  <si>
    <t>Tabuľka č. 17: Zoznam priznaných práv uskutočňovať habilitačné konanie a konanie na vymenúvanie profesorov  k 31.12.2017</t>
  </si>
  <si>
    <t xml:space="preserve">Biológia </t>
  </si>
  <si>
    <t>Ochrana a využívanie krajiny</t>
  </si>
  <si>
    <t>Sociálna práca</t>
  </si>
  <si>
    <t xml:space="preserve">Pedagogická, poradenská a školská psychológia </t>
  </si>
  <si>
    <t xml:space="preserve">Cudzie jazyky a kultúry </t>
  </si>
  <si>
    <t xml:space="preserve">Kulturológia </t>
  </si>
  <si>
    <t>Etnológia</t>
  </si>
  <si>
    <t>Archeológia</t>
  </si>
  <si>
    <t>Estetika</t>
  </si>
  <si>
    <t>Etika</t>
  </si>
  <si>
    <t>Prekladateľstvo a tlmočníctvo</t>
  </si>
  <si>
    <t>Slovanské jazyky a literatúry</t>
  </si>
  <si>
    <t>Slovenský jazyk a literatúra</t>
  </si>
  <si>
    <t>Teória literatúry a dejiny konkrétnych národných literatúr</t>
  </si>
  <si>
    <t>História</t>
  </si>
  <si>
    <t>Filozofia</t>
  </si>
  <si>
    <t>Masmediálne štúdiá</t>
  </si>
  <si>
    <t>Pedagogika</t>
  </si>
  <si>
    <t>Odborová didaktika</t>
  </si>
  <si>
    <t>Tabuľka č. 18: Zoznam priznaných práv uskutočňovať habilitačné konanie a konanie na vymenúvanie profesorov - pozastavenie, odňatie alebo skončenie platnosti priznaného práva k 31.12.2017</t>
  </si>
  <si>
    <t>Tabuľka č. 21: Prehľad umeleckej činnosti vysokej školy za rok 2017</t>
  </si>
  <si>
    <t>ZVY</t>
  </si>
  <si>
    <t>Toman Juraj</t>
  </si>
  <si>
    <t>Vtedy a tam</t>
  </si>
  <si>
    <t>Nitranska galéria, Nitra, Slovensko</t>
  </si>
  <si>
    <t>14.12.2017-4.2.2018</t>
  </si>
  <si>
    <t>ZZV</t>
  </si>
  <si>
    <t>Baus Jozef</t>
  </si>
  <si>
    <t>Pohľad z druhej strany</t>
  </si>
  <si>
    <t>Galéria Miloša Alexandra Bazovského, Trenčín, Slovensko</t>
  </si>
  <si>
    <t>27.7.2017-10.9.2017</t>
  </si>
  <si>
    <t>ZZY</t>
  </si>
  <si>
    <t>Kleinová Eva</t>
  </si>
  <si>
    <t>Studlar, Bernhard: Túžba po nepriateľovi</t>
  </si>
  <si>
    <t>Slovenské národné divadlo, Bratislava, Slovensko</t>
  </si>
  <si>
    <t>Bukovčan, Ivan: Kým kohút nezaspieva</t>
  </si>
  <si>
    <t>Divadlo Andreja Bagara, Nitra, Slovensko</t>
  </si>
  <si>
    <t>Maurice Polydor-Marie-Bernard Maeterlinck: Modrý vták</t>
  </si>
  <si>
    <t>Divadlo Jána Palárika, Trnava, Slovensko</t>
  </si>
  <si>
    <t>Slovenské komorné divadlo, Martin, Slovensko</t>
  </si>
  <si>
    <t>25.-26. 3.2017</t>
  </si>
  <si>
    <t>Szalai Daniel</t>
  </si>
  <si>
    <t>19. ročník medzinárodnej výstavy textilnej miniatúry Blízko a ďaleko</t>
  </si>
  <si>
    <t>Umelka, Galéria slovenskej výtvarnej únie, Bratislava, Slovensko</t>
  </si>
  <si>
    <t>1.-25.6.2017</t>
  </si>
  <si>
    <t>Kratochvil Martin</t>
  </si>
  <si>
    <t xml:space="preserve">Blízko a ďaleko / Nearby-Faraway </t>
  </si>
  <si>
    <t>Mináriková Jana</t>
  </si>
  <si>
    <t>Festivaly 2017 - Grape 2017. Krátky filmový dokument</t>
  </si>
  <si>
    <t>RTVS, Bratislava, Slovensko</t>
  </si>
  <si>
    <t>ZVV</t>
  </si>
  <si>
    <t>Zabadal Ľubomír</t>
  </si>
  <si>
    <t>dizajn grafického softvéru Rebelle 2. Real-Media Painting Software – Stencils and Canvases</t>
  </si>
  <si>
    <t>Piešťany, Slovensko</t>
  </si>
  <si>
    <t>ZXY</t>
  </si>
  <si>
    <t>Biely šum/White noise</t>
  </si>
  <si>
    <t>ZXV</t>
  </si>
  <si>
    <t>Csehiová Agáta</t>
  </si>
  <si>
    <t>Erik Satie: Élégie z cyklu Trois mélodies - Ivan Parík: Dve árie na fragment textu Stabat mater - Ária II "Eja Mater...", Ária I "Quae maerebat et dolebat..." Spev: Jana Pastorká Klavír: Agáta Csehiová; Koncert porotcov ŠUČ 2017</t>
  </si>
  <si>
    <t>Organová sieň Katolíckej univerzity, Ružomberok, Slovensko</t>
  </si>
  <si>
    <t>Štrbák Marek</t>
  </si>
  <si>
    <t>Francis Poulenc - Koncert pre organ, tympany a sláćikový orchester g mol, FP 93; 68. koncertná sezóna Slovenskej filharmónie</t>
  </si>
  <si>
    <t>Slovenská filharmónia, Bratislava, Slovensko</t>
  </si>
  <si>
    <t>Krzystof Meyer - Musica festiva pre organ a orchester, op. 124; 68. koncertná sezóna Slovenskej filharmónie</t>
  </si>
  <si>
    <t>Tischler Ladislav</t>
  </si>
  <si>
    <t>Jostein Gaarder. Jozef Krasula, Ladislav Tischler: Vianočný zázrak</t>
  </si>
  <si>
    <t>Staré divadlo Karola Spišáka, Nitra, Slovensko</t>
  </si>
  <si>
    <t>Čierna Alena</t>
  </si>
  <si>
    <t>14. Ročník Konfrontácie – festival umení</t>
  </si>
  <si>
    <t>Synagóga, Nitra, Slovensko</t>
  </si>
  <si>
    <t>20.-24.11.2017</t>
  </si>
  <si>
    <t>Pastorková Jana</t>
  </si>
  <si>
    <t>Pavol Malovec: Agnus Dei; Pavol Malovec: Ave, maris stella; Pavol Malovec: Magnificat; Albrechtina (Ne)Známa hudba</t>
  </si>
  <si>
    <t>Pálfyho palác, Bratislava, Slovensko</t>
  </si>
  <si>
    <t>Erik Satie: Élégie z cyklu Trois mélodies (1886); Diva de l’Empire; Ivan Parík: Dve árie na fragment textu Stabat Mater – Ária II „Eja Mater...“; Ária I „Quae maerebat et dolebat...“; Celoslovenská interpretačná súťaž s medzinárod. účasťou ŠUČ</t>
  </si>
  <si>
    <t>Organová sieň Katolíckej univerzity v Ružomberku, Ružomberok, Slovensko</t>
  </si>
  <si>
    <t>Smolík Pavol</t>
  </si>
  <si>
    <t>Komorný koncert Voci da camera</t>
  </si>
  <si>
    <t>Opera SND, Bratislava, Slovensko</t>
  </si>
  <si>
    <t>Ľuboš Bernáth: Liber psalmorum II (1. časť – Ad te Domine levavi animam meam, 2. časť – Iudica me Domine, 3. časť – Dominus inluminatio mra, 4. časť – Ad te Domine clamabo); Žalmy (CD)</t>
  </si>
  <si>
    <t xml:space="preserve">Koncertná sieň Dvorana HTF VŠMU, Bratislava </t>
  </si>
  <si>
    <t>december 2016 - február 2017</t>
  </si>
  <si>
    <t>ZYV</t>
  </si>
  <si>
    <t>Johannes Patzelt: Castor et Pollux</t>
  </si>
  <si>
    <t xml:space="preserve">Divadlo SĽUK v Rusovciach, Slovensko </t>
  </si>
  <si>
    <t>ZYY</t>
  </si>
  <si>
    <t>Alexander Albrecht - Missa in C pre sóla, zbor, sláćikový orchester a organ; Bratislavské hudobné slávnosti</t>
  </si>
  <si>
    <t>Alexander Albrecht - Missa in C pre sóla, zbor, sláčikový orchester a organ; Abonentný koncert ŠKO Žilina</t>
  </si>
  <si>
    <t>Dom umenia Fatra, Žilina, Slovensko</t>
  </si>
  <si>
    <t>Nicolaus Bruhns - Praeludium in e, Dietrich Buxtehude - Passacaglia in d, BuxWV 161, Jan Pieterszoon Sweelinck - Onder een linde groen, Johann Sebastian Bach - Toccata, Adagio a fúga C dur, BWV 564, Jozef Rosinský - Fantasia sulla sequenza pascuale „Victimae Paschali“, Felix Mendelssohn-Bartholdy - Sonáta d mol č. 6, op. 65, Mikuláš Moyzes - Toccata e Fuga per organo, Jozef Grešák - Toccata (z Organovej knihy pre Ivana Sokola); Vivat Vox Organi</t>
  </si>
  <si>
    <t>Katedrála sv. Františka Xaverského, Banská Bystrica, Slovensko</t>
  </si>
  <si>
    <t>Tomaso Albinoni - Remo Giazotto - Adagio g mol pre sláčikový orchester a organ, Johann Sebastian Bach - Ottorino Respighi - Sonáta pre husle e mol BWV 1023, Christian Heinrich Rinck - Variácie na tému "Ah vous dirai-je, Maman", op. 90;  69.koncetná sezóna Slovenskej filharmónie</t>
  </si>
  <si>
    <t xml:space="preserve">Kostol Cirkvi bratskej, Bratislava, Slovensko </t>
  </si>
  <si>
    <t>Štrbák Pandiová Iveta</t>
  </si>
  <si>
    <t>Dietrich Buxtehude Toccata in F, BuxWV 157, Passacaglia in d, BuxWV 161, Jan Pieterszoon Sweelinck - Onder een linde groen, Nikolaus Bruhns - Praeludium in e, Johann Sebastian Bach - Chorálová fantázia na „Wo Gott der Herr nicht bei uns hält“, BWV 1128, Wilhelm Friedemann - Bach Fúga č. 2 c mol, Naji Hakim - Hommage à Igor Stravinski - 2. Danse, 3. Final; Festival Bachovej hudby BachTribute</t>
  </si>
  <si>
    <t>Kostol Sv. Katríny, Banská Štiavnica, Slovensko</t>
  </si>
  <si>
    <t>Pastoreková Jana</t>
  </si>
  <si>
    <t>Pál Esterházy: Surrexit Christus hodie; O mors; Mikuláš Schneider-Trnavský: Ave Maria; Ivan Parík: Dve árie na fragmenty textu Stabat Mater – Ária II „Eja Mater...“; Ária I „Quae maerebat et dolebat...“; Ľuboš Bernáth: Ave verum; Ľuboš Bernáth: Emitte Spiritum tuum – slovenská premiéra skladby; Surrexit Christus hodie – veľkonočný koncert</t>
  </si>
  <si>
    <t>Kostol sv. Martina, Nitra, Slovensko</t>
  </si>
  <si>
    <t>M. Ravel: Španielska hodinka</t>
  </si>
  <si>
    <t>W. A. Mozart: Únos zo serailu</t>
  </si>
  <si>
    <t>G. Puccini: Triptych</t>
  </si>
  <si>
    <t>Inscenovaný Silvestrovský koncert</t>
  </si>
  <si>
    <t>Pavol Krška: Umučenie nášho Pána Ježiša Krista (scénické oratórium v štrnástich obrazoch s prológom a epilógom); réžia</t>
  </si>
  <si>
    <t xml:space="preserve">Kostol Premonštrátov, Košice, Slovensko </t>
  </si>
  <si>
    <t>Pavol Krška: Umučenie nášho Pána Ježiša Krista (scénické oratórium v štrnástich obrazoch s prológom a epilógom); dramaturgia</t>
  </si>
  <si>
    <t>Johannes Patzelt: Castor et Pollux; dramaturgia</t>
  </si>
  <si>
    <t>Staré divadlo Karola Spišáka, Nitra, SĽUK, Rusovce, Slovensko</t>
  </si>
  <si>
    <t>14.-15., 19.-20. 12. 2017</t>
  </si>
  <si>
    <t>Johannes Patzelt: Castor et Pollux; réžia</t>
  </si>
  <si>
    <t>19.-20.12.2017</t>
  </si>
  <si>
    <t>SĽUK, Rusovce, Slovensko</t>
  </si>
  <si>
    <t>14.-15.12.2017</t>
  </si>
  <si>
    <t>ZVX</t>
  </si>
  <si>
    <t xml:space="preserve">Juraj Toman &amp; Juraj Florek: Pražské signály! </t>
  </si>
  <si>
    <t>Galerie PRÁM, Praha, Česká republika</t>
  </si>
  <si>
    <t>28.4.-10.5.2017</t>
  </si>
  <si>
    <t>ZXX</t>
  </si>
  <si>
    <t>John Dowland: Flow my tears; If my complaints could passions move; Luboš Bernáth: Liber psalmorum II – výber z cyklu (Ad te Domine clamabo; Iudica me Domine); Fernando Sor: El que quisiera amando; Mis descuidados ojos; Welterbe UNESCO in der Slowakei. Sprievodné podujatie k otvoreniu výstavy Svetové dedičstvo UNESCO na Slovensku</t>
  </si>
  <si>
    <t>Veľvyslanectvo SR v Berlíne, Nemecko</t>
  </si>
  <si>
    <t>ZZX</t>
  </si>
  <si>
    <t>Johann Sebastian Bach - Toccata a fuga E-dur BWV 566, Felix Mendelssohn Bartholdy - Sonata d-moll op 65 č. 6, Mikuláš Moyzes - Toccata e fuga per organo solo, Jozef Podprocký - Laudatórium op. 58, Petr Eben - A Festive Voluntary – variácie na tému Good King Wenceslas; orgánový recitál</t>
  </si>
  <si>
    <t>Kostol sv. sv. Apośtolov Petra a Pavla; Varšava, Poľsko</t>
  </si>
  <si>
    <t>Gaetano Felice Piazza - Sonata in F, Ludovico Grossi da Viadana - aus Sinfonie Musicali: La Parmigiana, La Mantovana, Ruggiero Trofeo - Canzon XIX à 8, Johann Christian Bach - Sonate II, A-Dur, op.18, Camille Saint-Saëns (aus “Samson und Dalila”): Bacchanale, Adolf Friedrich Hesse - 5 Variationen über ein Thema in As-Dur, op.34, Gustav Adolf Merkel - Sonate in d-Moll, op.30, Jaroslav Ježek - Bugatti-step; Eisenstädter Orgelfruehling 2017</t>
  </si>
  <si>
    <t>Pfarrkirche Kleinhoeflein, Eisenstadt, Rakúsko</t>
  </si>
  <si>
    <t>Pál Esterházy: Veni, o, Sancte; Veni, Creator Spriritus; O mors; Mikuláš Schneider-Trnavský: Ave Maria; Ivan Parík: Dve árie na fragmenty textu Stabat Mater; Ľuboš Bernáth: Ave verum; Ľuboš Bernáth: Emitte Spiritum tuum – zahraničná premiéra skladby;  Pfingstkonzert Emitte Spiritum tuum Slowakische Vokalmusik &amp; Orkelmusik</t>
  </si>
  <si>
    <t>Auferstehungskirche, Denkendorf, Nemecko</t>
  </si>
  <si>
    <t>ZYX</t>
  </si>
  <si>
    <t>G. G. Marqueza: Príbeh z Maconda; FITAG 2017 XVII. Festival medzinárodných amatérskych divadiel</t>
  </si>
  <si>
    <t>Girona, Španielsko</t>
  </si>
  <si>
    <t>YVV</t>
  </si>
  <si>
    <t>Dobiš Jozef</t>
  </si>
  <si>
    <t xml:space="preserve">Kiwanis bábiky pomáhajú 2017 </t>
  </si>
  <si>
    <t>Bibiana, medzinárodný dom umenia pre deti, Bratislava, Slovensko</t>
  </si>
  <si>
    <t>16.-30.11.2017</t>
  </si>
  <si>
    <t>Koloria</t>
  </si>
  <si>
    <t xml:space="preserve">Západná terasa Bratislavského hradu, Bratislava, Slovensko </t>
  </si>
  <si>
    <t>2.-30.3.2017</t>
  </si>
  <si>
    <t>Púchovské signály</t>
  </si>
  <si>
    <t>Púchovské múzeum - Župný dom, Púchov, Slovensko</t>
  </si>
  <si>
    <t>30.3.-28.4.2017</t>
  </si>
  <si>
    <t>YZV</t>
  </si>
  <si>
    <t xml:space="preserve">Album. Výber z tvorby Jozefa Bausa </t>
  </si>
  <si>
    <t>20.11.-17.12.2017</t>
  </si>
  <si>
    <t>YZY</t>
  </si>
  <si>
    <t>Brandon Thomas/Emil Spišák: Charleyho teta</t>
  </si>
  <si>
    <t>Spišské divadlo, Spišská Nová Ves, Slovensko</t>
  </si>
  <si>
    <t>YXV</t>
  </si>
  <si>
    <t xml:space="preserve">Tvoj mobil v Afrike </t>
  </si>
  <si>
    <t>Obecný úrad Topoľčianky, Slovensko</t>
  </si>
  <si>
    <t>22.3.-27.10.2017</t>
  </si>
  <si>
    <t xml:space="preserve">Artklub Hurbanovo 2017 </t>
  </si>
  <si>
    <t>Galéria ZUŠ Hurbanovo, Slovensko</t>
  </si>
  <si>
    <t>1.12.2017-30.1.2018</t>
  </si>
  <si>
    <t>dizajn publikácie Gajdošíková Zeleiová, Jaroslava: Topografia kvality života v inkluzívnej edukácii, 2016</t>
  </si>
  <si>
    <t>Bratislava, Slovensko</t>
  </si>
  <si>
    <t>dizajn publikácie Univerzita Konštantína Filozofav Nitre. Pedagogická fakulta, 2017</t>
  </si>
  <si>
    <t xml:space="preserve">Nitra, Slovensko </t>
  </si>
  <si>
    <t>2017</t>
  </si>
  <si>
    <t>dizajn publikácie Čerešník, Michal: Psychopatológia a patopsychológia. Základy pre pomáhajúce profesie, 2017</t>
  </si>
  <si>
    <t>Récka Adriana</t>
  </si>
  <si>
    <t>Album. Výber z tvorby Jozefa Bausa</t>
  </si>
  <si>
    <t>Astor Piazzolla: Vuelvo al Sur, Astor Piazzolla: Jacinto Chiclana, Mercedes Simone: Cantando, Astor Piazzolla: Por una Cabeza; II. ročník festivalu argentínskeho tanga FATANGO</t>
  </si>
  <si>
    <t xml:space="preserve">Camille Saint-Saens: Ave Maria, Alessandro Stradella - Aria da Chiesa (Pieta Signore), Wolfgang Amadeus Mozart - Quia respexit, Ave verum corpus, Pietro Mascagni - Ave Maria, Georg Fridrich Händel - Lascia chio pianga, Come and trip it, Andrew Lloyd Webber - Pie Jesu, Mikuláš Moyzes - Vexilla regis;  </t>
  </si>
  <si>
    <t xml:space="preserve">Farský kostol nájdenia Svätého kríža, Leles, Slovensko </t>
  </si>
  <si>
    <t>Johann Sebastian Bach - Sicilienne a Allegro so Sonáty pre flautu č. 2 BWV 1031, George Gershwin - S´Wonderful; 44. ročník Nitrianskej hudobnej jari</t>
  </si>
  <si>
    <t xml:space="preserve">Astor Piazzolla: Fracanapa, Astor Piazzolla: Vuelvo al Sur, Astor Piazzolla: Jacinto Chiclana, Mercedes Simone: Cantando, Carlos Gardel: Por una Cabeza; 2. ročník hudobného cyklu Hudba v Synagóge </t>
  </si>
  <si>
    <t>Camille Saint Saens: Ave Maria, Alessandro Stradella: Aria di Ciesa, W. A. Mozart: Ave verum Corpus, Quia respexit, Pietro Mascagni: Ave Maria, G. F. Händel: Lascia chio pianga, Come and trip it, A. L. Webber: Pie Jesu, Mikuláš Moyzes: Vexila regis. 1. Komolyzenei koncert Leleszen</t>
  </si>
  <si>
    <t>Rímsko katolícky kostol, Leles, Slovensko</t>
  </si>
  <si>
    <t>YZX</t>
  </si>
  <si>
    <t>Andantino</t>
  </si>
  <si>
    <t>Jászberény, Maďarsko</t>
  </si>
  <si>
    <t>1.6.-20.7.2017</t>
  </si>
  <si>
    <t>YYX</t>
  </si>
  <si>
    <t xml:space="preserve">Urban positive </t>
  </si>
  <si>
    <t>Galéria LATARKA, Budapešť, Maďarsko</t>
  </si>
  <si>
    <t>8.11.-30.11.2017</t>
  </si>
  <si>
    <t>YVX</t>
  </si>
  <si>
    <t>Trinitas 30</t>
  </si>
  <si>
    <t>Městské divadlo, Zlín, Česká republika</t>
  </si>
  <si>
    <t>14.1.-28.2.2017</t>
  </si>
  <si>
    <t>XVV</t>
  </si>
  <si>
    <t>dizajn publikácie Artklub Hurbanovo 2017</t>
  </si>
  <si>
    <t>Hurbanovo, Slovensko</t>
  </si>
  <si>
    <t xml:space="preserve">december 2017 </t>
  </si>
  <si>
    <t>XVY</t>
  </si>
  <si>
    <t>Festivaly 2017 – Bratislava v pohybe 2017. Krátky dokumentárny film o tanečnom festivale</t>
  </si>
  <si>
    <t>RVTS, Bratislava, Slovensko</t>
  </si>
  <si>
    <t>XXV</t>
  </si>
  <si>
    <t>Julie Massenet: Élégie pre spev, flautu a klavír - Antonín Dvořák: Ária Rusalky z opery Rusalka "Měsíčku na nebi hlubokém..." Spev: Ružena Baloghová Klavír: Agáta Csehiová; Koncert pedagógov ZUŠ</t>
  </si>
  <si>
    <t>Komárno, Slovensko</t>
  </si>
  <si>
    <t>Dobrocká Soňa</t>
  </si>
  <si>
    <t>Gejza Dusík – Pavol Braxatoris: Veselo sa na tento svet pozerám Gejza Dusík – Pavol Braxatoris: Tak smutno mi je bez teba Gejza Dusík – Pavol Braxatoris: Široká cestička Gejza Dusík – Pavol Braxatoris: Tak nekonečne krásna Gejza Dusík – Otto Kaušitz: Až naše šťastie odletí Gejza Dusík – Otto Kaušitz: Ja sa nedám od teba už za nos vodiť Gejza Dusík – Otto Kaušitz: Saigon; Novoročný koncert pod pyramídou</t>
  </si>
  <si>
    <t>Slovenský rozhlas RTVS, Rádio Regina, Veľké koncertné štúdio 1, Bratislava, Slovensko</t>
  </si>
  <si>
    <t>Josepf Meyer – Roger Wolfe Kahn – Irving Caesar: Crazy Rhythm (2:42) Teo Šebo Martinský: Dnes mám prvé randevú (2:43) Fabian André – Wilburg Scgwandt – Gus Kahn- Milan Lasica: Spím (6:00) Walter Donaldson: Nobody Loves No Baby Like My Baby Loves Me (2:55) Karol Elbert - Otto Kaušitz: Do zajtra čakaj (3:19); OTVÁRACÍ KONCERT 18. ROČNÍKA MEDZINÁRODNÉHO FESTIVALU KOMORNÉHO UMENIA KONVERGENCIE</t>
  </si>
  <si>
    <t>Veľké koncertné štúdio Slovenského rozhlasu, Bratislava, Slovensko</t>
  </si>
  <si>
    <t>XYV</t>
  </si>
  <si>
    <t>G. G. Marquez: Svetlo je ako voda</t>
  </si>
  <si>
    <t>Dom kultúry, Partizánske, Slovensko</t>
  </si>
  <si>
    <t>XVX</t>
  </si>
  <si>
    <t xml:space="preserve">Karol Elbert – Otto Kaušitz: Odišla láska (3:06) Jimmy McHugh – Dorothy Fields: I'm In The Mood For Love (3:28) Josepf Meyer – Roger Wolfe Kahn – Irving Caesar: Crazy Rhythm (2:42) Gejza Dusík – Otto Kaušitz: Saigon (4:16) Walter Donaldson: That' What I Like About You (3:03); Jazz A Fort L'Ecluse: Soirée de gala - les années 20; Communauté de communes du Pays de Gex </t>
  </si>
  <si>
    <t>Fort L'Ecluse, Francúzsko</t>
  </si>
  <si>
    <t>XYX</t>
  </si>
  <si>
    <t>Josepf Meyer – Roger Wolfe Kahn – Irving Caesar: Crazy Rhythm (2:42) Gejza Dusík – Pavol Braxatoris: Tak smutno mi je bez teba (3:02) A. Cfasman – B. Timofejev: Neudačnoe svidanie (2:50) Walter Donaldson: Nobody Loves No Baby Like My Baby Loves Me (2:55) Jimmy McHugh – Dorothy Fields: I'm In The Mood For Love (3:28) George Gershwin - Ira Gershwin: I Got Rhythm (3:06) Buddy De Silvia – Lew Brown – Ray Henderson: Just Imagine (3:02) Karol Elbert – Otto Kaušitz: Odišla láska (3:06) George &amp; Ira Gershwin: Delishious (3:04) Gejza Dusík – Otto Kaušitz: Saigon (4:16) Milton Ager – Jack Yellen: Happy Feet (3:04) Gejza Dusík – Pavol Braxatorix: Tak nekonečne krásna (3:00) Fred Fisher: There Ain't No Sweet Man (3:37) Karol Elbert - Otto Kaušitz: Do zajtra čakaj (3:19); Bratislava Hot Serenaders Anniversary European Tour 2017</t>
  </si>
  <si>
    <t xml:space="preserve">Dom Lotyšského spoločenstva, Riga, Lotyšsko </t>
  </si>
  <si>
    <t>19.-28.3.2017</t>
  </si>
  <si>
    <t>Tabuľka č. 7: Zoznam predložených návrhov na vymenovanie za profesora v roku 2017</t>
  </si>
  <si>
    <t>Peter Kopecký</t>
  </si>
  <si>
    <t>áno</t>
  </si>
  <si>
    <t>Zdena Kráľová</t>
  </si>
  <si>
    <t>Tomáš Sollár</t>
  </si>
  <si>
    <t>3.1.11 pedagogická, poradenská a školská psychológia</t>
  </si>
  <si>
    <t>Počet neskončených konaní: stav k 1.1.2017</t>
  </si>
  <si>
    <t>Počet neskončených konaní: stav k 31.12.2017</t>
  </si>
  <si>
    <t>Počet riadne skončených konaní k 31.12.2017</t>
  </si>
  <si>
    <t>Tabuľka č. 8: Zoznam vymenovaných docentov za rok 2017</t>
  </si>
  <si>
    <t>Adriana Kičková</t>
  </si>
  <si>
    <t>Katarína Hollá</t>
  </si>
  <si>
    <t>Richard Sťahel</t>
  </si>
  <si>
    <t>Miloš Šlepecký</t>
  </si>
  <si>
    <t>Mirko Lampis</t>
  </si>
  <si>
    <t>Peter Mederly</t>
  </si>
  <si>
    <t>Ján Bauko</t>
  </si>
  <si>
    <t>Zuzana Borzová</t>
  </si>
  <si>
    <t>2.125 archeológia</t>
  </si>
  <si>
    <t>Jozef Brunclík</t>
  </si>
  <si>
    <t>Pavol Brezina</t>
  </si>
  <si>
    <t>Tabuľka č. 13: Publikačná činnosť vysokej školy za rok 2017 a porovnanie s rokom 2016</t>
  </si>
  <si>
    <t>Tabuľka č. 19: Finančné prostriedky na výskumné projekty získané v roku 2017</t>
  </si>
  <si>
    <t>7RP - EÚ</t>
  </si>
  <si>
    <t>G</t>
  </si>
  <si>
    <t>Z</t>
  </si>
  <si>
    <t>PIRSES-GA-2013-612536</t>
  </si>
  <si>
    <t>Drlík Martin, Mgr., PhD.</t>
  </si>
  <si>
    <t>International Research Network Framework for Study and Development of New Tools and Methods for Advanced Pedagogical Science in the Field of ICT Instruments, e-learning and Intercultural Competences</t>
  </si>
  <si>
    <t>1/2014 - 12/2017</t>
  </si>
  <si>
    <t>Horizon 2020</t>
  </si>
  <si>
    <t>H2020-733032</t>
  </si>
  <si>
    <t>Petrovičová Ida, doc. Ing., PhD.</t>
  </si>
  <si>
    <t>European Human Biomonitoring Initiative HBM4EU</t>
  </si>
  <si>
    <t>1/2017 - 12/2021</t>
  </si>
  <si>
    <t>US Air Force Office of Scientific Research</t>
  </si>
  <si>
    <t>Z-15-102/0010-00</t>
  </si>
  <si>
    <t>Beňuš Štefan, doc. Mgr., PhD.</t>
  </si>
  <si>
    <t>Relationship between trust and entrainment in speech</t>
  </si>
  <si>
    <t>12/2014 - 12/2017</t>
  </si>
  <si>
    <t>International Scientific Research Project</t>
  </si>
  <si>
    <t>ZML-2017/1-508:191006</t>
  </si>
  <si>
    <t>Králik Roman, prof. PaedDr. ThDr., Th.D.</t>
  </si>
  <si>
    <t xml:space="preserve">KIERKEGAARD’S ETHICS AND ITS MEANING FOR SOCIETY </t>
  </si>
  <si>
    <t>9/2017 - 1/2019</t>
  </si>
  <si>
    <t>ZML-2016/1-1172:191006</t>
  </si>
  <si>
    <t>Pavlíková Martina, PhDr., PhD.</t>
  </si>
  <si>
    <t>Kierkegaard, Communication &amp; Mass Media</t>
  </si>
  <si>
    <t>12/2016 - 12/2017</t>
  </si>
  <si>
    <t>Evropská kulturní stezka sv. Cyrila a Metoděje, Zlín</t>
  </si>
  <si>
    <t>ZML-2017/1-774:191006</t>
  </si>
  <si>
    <t>Ivanič Peter, doc. PhDr., PhD.</t>
  </si>
  <si>
    <t>Dílo Sv. Cyrila a Metoděje a jeho kulturní potenciál</t>
  </si>
  <si>
    <t>11/2017 - 12/2017</t>
  </si>
  <si>
    <t xml:space="preserve">Ministerstvo zdravotníctva SR </t>
  </si>
  <si>
    <t>2016/9-UKFN-1</t>
  </si>
  <si>
    <t>Vzťah medzi zdravím dieťaťa a prenatálnou environmentálnou expozíciou ftalátom a bisfenolom A, PRENATAL</t>
  </si>
  <si>
    <t xml:space="preserve">7/2017 - 12/2019 </t>
  </si>
  <si>
    <t>APVV</t>
  </si>
  <si>
    <t>APVV-14-0001</t>
  </si>
  <si>
    <t>Laurinčík Jozef, prof. h.c. prof. Dr: MVDr., DrSc.</t>
  </si>
  <si>
    <t>Oocytárna fibrillárna sféra-guľa pre život: zásadná genetická a epigenetická štúdia</t>
  </si>
  <si>
    <t>7/2015 - 6/2019</t>
  </si>
  <si>
    <t>APVV-15-0079</t>
  </si>
  <si>
    <t>Jomová klaudia, prof. RNDr., PhD.</t>
  </si>
  <si>
    <t>Experimentálne a teoretické štúdium molekulovej štruktúry, elektrónových vlastností, reaktivity a biologickej aktivity komplexných zlúčenín redoxne aktívnych kovov.</t>
  </si>
  <si>
    <t>7/2016 - 6/2020</t>
  </si>
  <si>
    <t>APVV-15-0296</t>
  </si>
  <si>
    <t>Sirotkin Alexander, prof. RNDr., DrSc.</t>
  </si>
  <si>
    <t>Potenciálne riziko nanočastíc kovov a oxidov kovov používaných v nanomedicíne: vplyv na reprodukčný a imunitný systém a mozog</t>
  </si>
  <si>
    <t>APVV-0540-12</t>
  </si>
  <si>
    <t>Sollár tomáš, doc. PhDr., PhD.</t>
  </si>
  <si>
    <t>Psychometrická kvalita psychodiagnostických nástrojov v kariérovom poradenstve</t>
  </si>
  <si>
    <t>10/2013 - 9/2017</t>
  </si>
  <si>
    <t>APVV-15-0502</t>
  </si>
  <si>
    <t>Šlepecký Miloš, doc. PhDr., CSc.</t>
  </si>
  <si>
    <t>Psychologické, psychofyziologické a antropometrické koreláty srdcovocievnych ochorení (SCO)</t>
  </si>
  <si>
    <t>7/2016 - 3/2020</t>
  </si>
  <si>
    <t>APVV-14-0336</t>
  </si>
  <si>
    <t>Munková Daša, doc. RNDr., PhD.</t>
  </si>
  <si>
    <t>Typológia chýb strojového prekladu do slovenčiny ako flektívneho typu jazyka</t>
  </si>
  <si>
    <t>7/2015 - 6/2018</t>
  </si>
  <si>
    <t>APVV-14-0446</t>
  </si>
  <si>
    <t>Gadušová Zdenka, prof. PaedDr., CSc.</t>
  </si>
  <si>
    <t>Hodnotenie kompetencií učiteľa</t>
  </si>
  <si>
    <t>APVV-15-0104</t>
  </si>
  <si>
    <t>Čukan Jaroslav, prof. PhDr., CSc.</t>
  </si>
  <si>
    <t>Kultúrny potenciál dolnozemských Slovákov</t>
  </si>
  <si>
    <t>APVV-16-0116</t>
  </si>
  <si>
    <t>Zozuľak Ján, prof. ThDr., PhD.</t>
  </si>
  <si>
    <t>Štúdium byzantského hodnotového systému a jeho reflexie v slovanskom kultúrnom prostredí</t>
  </si>
  <si>
    <t>7/2017 - 12/2021</t>
  </si>
  <si>
    <t>APVV-16-0115</t>
  </si>
  <si>
    <t>Beňušková Zuzana, prof. PhDr., CSc.</t>
  </si>
  <si>
    <t>Sociokultúrny kapitál úspešných obcí ako zdroj udržateľného rozvoja slovenského vidieka</t>
  </si>
  <si>
    <t>7/2017 - 6/2021</t>
  </si>
  <si>
    <t>APVV-14-0681</t>
  </si>
  <si>
    <t>Szórádová Eva, prof. PhDr., CSc.</t>
  </si>
  <si>
    <t>Hudba v Bratislave</t>
  </si>
  <si>
    <t>8/2015 - 6/2019</t>
  </si>
  <si>
    <t>APVV-15-0368</t>
  </si>
  <si>
    <t>Duchovičová Jana, doc. PaedDr., PhD.</t>
  </si>
  <si>
    <t>Prax v centre odborovej didaktiky, odborová didaktika v Centre praktickej prípravy</t>
  </si>
  <si>
    <t>VEGA</t>
  </si>
  <si>
    <t>1/0022/15</t>
  </si>
  <si>
    <t>Nukleologenéza a transkripcia rDNA embryí po prenose jadierka</t>
  </si>
  <si>
    <t>1/2015 - 12/2018</t>
  </si>
  <si>
    <t>1/0162/15</t>
  </si>
  <si>
    <t>Vozár Libor, prof. RNDr., CSc.</t>
  </si>
  <si>
    <t>Termofyzikálne a elektrické vlastnosti keramiky na báze kaolinitu a illitu</t>
  </si>
  <si>
    <t>1/2015 - 12/2017</t>
  </si>
  <si>
    <t>1/0061/15</t>
  </si>
  <si>
    <t>Mészáros Patrik, RNDr., PhD.</t>
  </si>
  <si>
    <t>Molekulárno-biochemické štúdium úlohy chitináz v obrane koreňov sóje fazuľovej voči toxickým účinkom kadmia</t>
  </si>
  <si>
    <t>2/0150/15</t>
  </si>
  <si>
    <t>Tirpák Ján, doc. RNDr., CSc.</t>
  </si>
  <si>
    <t>Suroviny a technológie vo včasnom historickom období na Slovensku</t>
  </si>
  <si>
    <t xml:space="preserve">1/2015 - 12/2017 </t>
  </si>
  <si>
    <t>1/0327/16</t>
  </si>
  <si>
    <t>Strejček František, doc. RNDr., PhD.</t>
  </si>
  <si>
    <t>Reaktivácia genómu rDNA včasných embryí ošípaných in vivo a in vitro</t>
  </si>
  <si>
    <t>1/2016 - 12/2019</t>
  </si>
  <si>
    <t>1/0496/16</t>
  </si>
  <si>
    <t>Petrovič František, prof. RNDr., PhD.</t>
  </si>
  <si>
    <t>Hodnotenie prírodného kapitálu, biodiverzity a ekosystémových služieb na Slovensku - základ pre uplatňovanie integrovanej environmentálnej politiky v praxi</t>
  </si>
  <si>
    <t>1/0608/16</t>
  </si>
  <si>
    <t>Baláž Ivan, doc. Mgr., PhD.</t>
  </si>
  <si>
    <t>Identifikácia charakteru populácií hraboša severského panónskeho v podmienkach fragmentovanej krajiny Slovenska</t>
  </si>
  <si>
    <t xml:space="preserve">1/2016 - 12/2019 </t>
  </si>
  <si>
    <t>1/0948/16</t>
  </si>
  <si>
    <t>Švecová Valéria, doc. PhDr. PaedDr., PhD.</t>
  </si>
  <si>
    <t>Vplyv osobnej potreby štruktúry a psychodidaktických aspektov na rozvoj matematických kompetencií</t>
  </si>
  <si>
    <t xml:space="preserve">1/2016 - 12/2018 </t>
  </si>
  <si>
    <t>1/0653/16</t>
  </si>
  <si>
    <t>Martiniaková Monika, prof. RNDr., PhD.</t>
  </si>
  <si>
    <t>Účinky vybraných rizikových a protektívnych látok na štruktúru a funkciu kosti ako bioindikátora enviromentálneho stresu</t>
  </si>
  <si>
    <t>2/0063/17</t>
  </si>
  <si>
    <t>Boleček Peter, RNDr., PhD.</t>
  </si>
  <si>
    <t>Hybridné roje borovice lesnej a borovice horskej – kosodreviny na Slovensku</t>
  </si>
  <si>
    <t xml:space="preserve">4/2017 - 12/2019 </t>
  </si>
  <si>
    <t>1/0207/17</t>
  </si>
  <si>
    <t>Hreško Juraj, prof. RNDr., PhD.</t>
  </si>
  <si>
    <t>Vývoj a zmeny vysokohorskej krajiny Tatier</t>
  </si>
  <si>
    <t>1/0893/17</t>
  </si>
  <si>
    <t>Boltižiar Martin, prof. PhDr. RNDr., PhD.</t>
  </si>
  <si>
    <t>Transformácia využívania kultúrnej krajiny Slovenska za ostatných 250 rokov a predikcia jej ďalšieho vývoja</t>
  </si>
  <si>
    <t xml:space="preserve"> 1/2017 - 12/2020 </t>
  </si>
  <si>
    <t>1/0392/17</t>
  </si>
  <si>
    <t>Vplyv kontaminantov - produktov naftového priemyslu na funkcie vaječníkov rôznych druhov zvierat. Využitie liečivých rastlín na znižovanie účinku týchto kontaminantov</t>
  </si>
  <si>
    <t>1/2017 - 12/2020</t>
  </si>
  <si>
    <t>1/0845/15</t>
  </si>
  <si>
    <t>Rosinský rastislav, doc. PhDr., PhD.</t>
  </si>
  <si>
    <t>Jazyková kompetencia rómskych žiakov v prvom ročníku školskej dochádzky.</t>
  </si>
  <si>
    <t>1/0335/15</t>
  </si>
  <si>
    <t>Mátel Andrej, doc.ThDr. PhDr., PhD.</t>
  </si>
  <si>
    <t>Identifikovanie profesijných hodnôt sociálnej práce v Slovenskej republike</t>
  </si>
  <si>
    <t>1/0111/15</t>
  </si>
  <si>
    <t>Rác Ivan, PhDr., PhD.</t>
  </si>
  <si>
    <t>Násilie páchané na rómskych ženách v partnerských vzťahoch</t>
  </si>
  <si>
    <t>1/0438/16</t>
  </si>
  <si>
    <t>Solgajová Andrea, PhDr., PhD.</t>
  </si>
  <si>
    <t>Osobnostné a situačné prediktory zvládania záťaže u pacientov s kardiovaskulárnym ochorením</t>
  </si>
  <si>
    <t>1/2016 - 12/2018</t>
  </si>
  <si>
    <t>1/0577/16</t>
  </si>
  <si>
    <t>Popelková Marta, doc. PhDr., PhD.</t>
  </si>
  <si>
    <t>Osobnostné a interpersonálne faktory adaptívneho vývinu adolescentov v kontexte školského prostredia</t>
  </si>
  <si>
    <t>1/0606/16</t>
  </si>
  <si>
    <t>Gažiková Elena, PhDr., PhD.</t>
  </si>
  <si>
    <t>Potenciál zabezpečenia a výkonu profesionálneho rodičovstva</t>
  </si>
  <si>
    <t>1/0060/15</t>
  </si>
  <si>
    <t>Žilka Tibor, prof. PhDr., DrSc.</t>
  </si>
  <si>
    <t>Katolícka literatúra v stredoeurópskom priestore</t>
  </si>
  <si>
    <t>2/0063/16</t>
  </si>
  <si>
    <t>Hyperlexikón literárnovedných pojmov a kategórií II</t>
  </si>
  <si>
    <t>1/0034/17</t>
  </si>
  <si>
    <t>Németh Zoltán, Dr. habil. Mgr., PhD.</t>
  </si>
  <si>
    <t>Transkulturalizmus a bilingvizmus v slovenskej a v maďarskej literatúre</t>
  </si>
  <si>
    <t>1/2017 - 12/2019</t>
  </si>
  <si>
    <t>1/0629/17</t>
  </si>
  <si>
    <t>Zelenka Miloš, Prof. PhDr., DrSc.</t>
  </si>
  <si>
    <t>Etnické stereotypy v literatúre krajín V4</t>
  </si>
  <si>
    <t>2/0187/14</t>
  </si>
  <si>
    <t>Krno Svetozár, prof. PhDr., CSc.</t>
  </si>
  <si>
    <t>Formovanie slovenskej politiky v rokoch 1989–1994</t>
  </si>
  <si>
    <t>1/2014 - 12/2018</t>
  </si>
  <si>
    <t>2/0036/15</t>
  </si>
  <si>
    <t>Brhlíková Radoslava, Mgr., PhD.</t>
  </si>
  <si>
    <t>Národnoštátne záujmy SR v medzinárodných vzťahoch v post-integračnom období</t>
  </si>
  <si>
    <t>2/0197/15</t>
  </si>
  <si>
    <t>Verifikácia hovoriaceho ako prvok bezpečnosti &gt;&gt; riadenia letovej prevádzky</t>
  </si>
  <si>
    <t>2/0182/15</t>
  </si>
  <si>
    <t>Kralčák Ľubomír, prof. PhDr., CSc.</t>
  </si>
  <si>
    <t>Jazyková norma a jej kodifikácia</t>
  </si>
  <si>
    <t>2/0200/15</t>
  </si>
  <si>
    <t>Gromová Edita, prof. PhDr., CSc.</t>
  </si>
  <si>
    <t>Preklad ako súčasť dejín kultúrneho priestoru II. Fakty, javy a osobnosti prekladových aktivít v slovenskom kultúrnom priestore a podoby ich fungovania v ňom.</t>
  </si>
  <si>
    <t>3/2015 - 12/2018</t>
  </si>
  <si>
    <t>1/0208/15</t>
  </si>
  <si>
    <t>Beljak Pažinová Noémi, doc. PhDr., PhD.</t>
  </si>
  <si>
    <t>Človek a hory v priebehu času - od pravekých hradísk k stredovekým hradom.</t>
  </si>
  <si>
    <t>1/0460/15</t>
  </si>
  <si>
    <t>Špirko Dušan, doc. PhDr., PhD.</t>
  </si>
  <si>
    <t>Filozofické fundamenty environmentálneho myslenia a jeho etické, politické, právne a spoločenské konzekvencie</t>
  </si>
  <si>
    <t>1/0615/15</t>
  </si>
  <si>
    <t>Palárik Miroslav, Mgr., PhD.</t>
  </si>
  <si>
    <t>Medzi politikou a každodennosťou. Zo života v Nitre v rokoch 1939-1945</t>
  </si>
  <si>
    <t>1/0216/15</t>
  </si>
  <si>
    <t>Fandelová Eva, doc. PhDr., PhD.</t>
  </si>
  <si>
    <t>Celebrity v sociálnej reklame a ich preferencia u adolescentov</t>
  </si>
  <si>
    <t>1/0243/15</t>
  </si>
  <si>
    <t>Sokolová Jana, prof. PhDr., CSc.</t>
  </si>
  <si>
    <t>Text a textová llingvistika v interdisciplinárnych a intermediálnych súvislostiach</t>
  </si>
  <si>
    <t>1/0468/15</t>
  </si>
  <si>
    <t>Husár Martin, Mgr., PhD.</t>
  </si>
  <si>
    <t>Severná časť Karpatskej kotliny na prelome antiky a stredoveku ako miesto zmien iniciovaných zvonka a zvnútra</t>
  </si>
  <si>
    <t>1/0680/16</t>
  </si>
  <si>
    <t>Bujna Jozef, prof., CSc.</t>
  </si>
  <si>
    <t>Výzbroj z bojovníckych hrobov na území stredného Podunajska ako indikátor teritoriálnej, kultúrno-historickej a sociálnej identity vedúcej vrstvy keltskej spoločnosti</t>
  </si>
  <si>
    <t>1/0124/16</t>
  </si>
  <si>
    <t>Pružinec Tomáš, doc. ThDr. PhDr., PhD.</t>
  </si>
  <si>
    <t>Ruská a slovenská filozofia osoby v lingvistických a filozofických súvislostiach</t>
  </si>
  <si>
    <t>1/0318/16</t>
  </si>
  <si>
    <t>Jakubovská Viera, doc. Mgr., PhD.</t>
  </si>
  <si>
    <t>Problémy tela a telesnosti v kontexte súčasnej slovenskej kultúry</t>
  </si>
  <si>
    <t>3/2016 - 11/2018</t>
  </si>
  <si>
    <t>1/0715/16</t>
  </si>
  <si>
    <t>Sťahel Richard, doc., PhD.</t>
  </si>
  <si>
    <t>Dostojevskij a Nietzsche v kontexte česko-slovenskej a ruskej filozofie 19. - 20. storočia</t>
  </si>
  <si>
    <t>1/0963/16</t>
  </si>
  <si>
    <t>Javorská Andrea, doc. Mgr., PhD.</t>
  </si>
  <si>
    <t>Slabé myslenie a postmetafyzická filozofia</t>
  </si>
  <si>
    <t>1/0488/16</t>
  </si>
  <si>
    <t>Kultúrny potenciál Slovákov žijúcich v Rumunsku</t>
  </si>
  <si>
    <t>1/0451/16</t>
  </si>
  <si>
    <t>Muránska Natália, prof., PhD.</t>
  </si>
  <si>
    <t xml:space="preserve">Recepcia a translácia ruskej literatúry v interkultúrnom dialógu troch kultúrnych priestorov (ruského, slovenského a nemeckého) </t>
  </si>
  <si>
    <t>1/0888/16</t>
  </si>
  <si>
    <t>Korený Peter, doc. PhDr., PhD.</t>
  </si>
  <si>
    <t>Spory o etickú neutralitu štátu a konflikty tolerancie v modernej pluralitnej spoločnosti</t>
  </si>
  <si>
    <t>1/0461/16</t>
  </si>
  <si>
    <t>Malíčková Michaela, doc. PhDr., PhD.</t>
  </si>
  <si>
    <t>Re-interpretácia obrazov kultúrnej pamäti v súčasnej estetickej a umeleckej reflexii</t>
  </si>
  <si>
    <t>2/0037/17</t>
  </si>
  <si>
    <t>Borzová Zuzana, doc. Mgr., PhD.</t>
  </si>
  <si>
    <t>Úloha materiálnej kultúry pri formovaní ekonomických, sociálnych a interetnických väzieb v stredovekých komunitách</t>
  </si>
  <si>
    <t>4/2017 - 12/2019</t>
  </si>
  <si>
    <t>1/0371/17</t>
  </si>
  <si>
    <t>Etnológia v regiónoch. Dejiny slovenskej etnológie od 20. storočia na základe výskumu vybraných osobností z regionálnych inštitúcií</t>
  </si>
  <si>
    <t>1/0852/17</t>
  </si>
  <si>
    <t>Garaj Bernard, prof. PaedDr., CSc.</t>
  </si>
  <si>
    <t>Podoby a spoločenské funkcie tradičnej hudby a tanca v súčasnosti</t>
  </si>
  <si>
    <t>1/0208/17</t>
  </si>
  <si>
    <t>Wiedermann Egon, prof. PhDr., CSc.</t>
  </si>
  <si>
    <t>Z pontských stepi na západ - ku Karpatom a Dunaju</t>
  </si>
  <si>
    <t>2/0027/17</t>
  </si>
  <si>
    <t>Marková Dagmar, prof. PhDr., PhD.</t>
  </si>
  <si>
    <t>Tradičné a alternatívne rodičovstvá 21. storočia: motivácie, dilemy a konzekvencie</t>
  </si>
  <si>
    <t>4/2017 - 12/2020</t>
  </si>
  <si>
    <t>1/0426/17</t>
  </si>
  <si>
    <t>Čechová Marianna, Mgr., PhD.</t>
  </si>
  <si>
    <t>Ikonizácia utrpenia a jeho zmyslu v slovesnom, umeleckom a kultúrnom obraze I. (intersemiotická, interdisciplinárna a medzikultúrna rekognoskácia)</t>
  </si>
  <si>
    <t>1/0028/15</t>
  </si>
  <si>
    <t>Ballová Mikušková Eva, PhDr., PhD.</t>
  </si>
  <si>
    <t>VÝCHOVA K RACIONALITE: KOGNITÍVNE SCHOPNOSTI, DISPOZÍCIE MYSLENIA A VÝSLEDKY V REÁLNOM ŽIVOTE</t>
  </si>
  <si>
    <t>4/2015 - 12/2017</t>
  </si>
  <si>
    <t>1/0176/15</t>
  </si>
  <si>
    <t>Határ Ctibor, doc. PaedDr., PhD.</t>
  </si>
  <si>
    <t>Paradigmy v edukácii zdravotne znevýhodnených dospelých a seniorov v rezidenciálnej starostlivosti</t>
  </si>
  <si>
    <t>1/0244/15</t>
  </si>
  <si>
    <t>Hollá Katarína, doc. PaedDr., PhD.</t>
  </si>
  <si>
    <t>Detekcia a riešenie kyberšikany</t>
  </si>
  <si>
    <t>1/2015 - 1/2017</t>
  </si>
  <si>
    <t>1/0635/15</t>
  </si>
  <si>
    <t>Pisoňová Mária, doc. PaedDr., PhD.</t>
  </si>
  <si>
    <t>Výskum sebaregulácie u žiakov v nižšom sekundárnom vzdelávaní - štandardizácia</t>
  </si>
  <si>
    <t>1/0637/16</t>
  </si>
  <si>
    <t>Máčajová Monika, doc. PaedDr., PhD.</t>
  </si>
  <si>
    <t>Vývoj diagnostického nástroja na hodnotenie úrovne fonematického uvedomovania u detí v predškolskom veku</t>
  </si>
  <si>
    <t>1/0454/16</t>
  </si>
  <si>
    <t>Horička Pavol, PaedDr., PhD.</t>
  </si>
  <si>
    <t>Komplexná pohybová schopnosť agilita a možnosti jej rozvoja vo vybraných športoch</t>
  </si>
  <si>
    <t>1/0931/16</t>
  </si>
  <si>
    <t>Broďáni Jaroslav, doc. PaedDr., PhD.</t>
  </si>
  <si>
    <t>Psycho-fyziologická diagnostika stresu v rámci pred-štartových stavov v úpolových športoch</t>
  </si>
  <si>
    <t>1/2016 - 12/2017</t>
  </si>
  <si>
    <t>2/0050/17</t>
  </si>
  <si>
    <t>Hudobná topografia Slovenska v premennách storočí</t>
  </si>
  <si>
    <t>2/2017 - 12/2020</t>
  </si>
  <si>
    <t>1/0062/17</t>
  </si>
  <si>
    <t>Kráľová Zdena, doc. PaedDr., PhD.</t>
  </si>
  <si>
    <t>Úzkosť z hovorenia v angličtine u učiteľov anglického jazyka na Slovensku</t>
  </si>
  <si>
    <t>1/0122/17</t>
  </si>
  <si>
    <t>Čerešník Michal, PhDr., PhD.</t>
  </si>
  <si>
    <t>Rizikové správanie a pripútanie dospievajúcich vo veku 10 až 15 rokov</t>
  </si>
  <si>
    <t>2/2017 - 12/2019</t>
  </si>
  <si>
    <t>1/0098/17</t>
  </si>
  <si>
    <t>Fenycvesiová Lívia, doc. PaedDr., PhD.</t>
  </si>
  <si>
    <t>Individuálna koncepcia a stratégia vyučovania v kontexte profesijného života učiteľa</t>
  </si>
  <si>
    <t>1/0027/17</t>
  </si>
  <si>
    <t>Šimonek Jaromír, prof. PaedDr., PhD.</t>
  </si>
  <si>
    <t>Možnosti genetického testovania pri identifikácii športového talentu</t>
  </si>
  <si>
    <t>1/0410/17</t>
  </si>
  <si>
    <t>Kanásová Janka, doc. PaedDr., PhD.</t>
  </si>
  <si>
    <t xml:space="preserve">Zmeny úrovne svalovej nerovnováhy, držania tela a flexibility u športovcov </t>
  </si>
  <si>
    <t>KEGA</t>
  </si>
  <si>
    <t>031UKF-4/2016</t>
  </si>
  <si>
    <t>Bauerová Mária, prof. RNDr., PhD.</t>
  </si>
  <si>
    <t>Modernizácia a zatraktívnenie výučby všeobecnej a molekulárnej toxikológie živočíchov ako ťažiskových jednotiek nových študijných programov</t>
  </si>
  <si>
    <t>025UKF-4/2015</t>
  </si>
  <si>
    <t>Vývoj a zmeny archetypov krajiny Slovenska</t>
  </si>
  <si>
    <t>025UKF-4/2016</t>
  </si>
  <si>
    <t>Krumpálová Zuzana, doc. RNDr., PhD.</t>
  </si>
  <si>
    <t>Živočíchy v antropogénneom prostredí -vysokoškolská učebnica, e-learning</t>
  </si>
  <si>
    <t>039UKF-4/2017</t>
  </si>
  <si>
    <t>Lacsný Boris, Mgr., PhD.</t>
  </si>
  <si>
    <t>Celoživotná podpora učiteľov stredných škôl pre kvalitné vyučovanie - fyzikálne experimenty</t>
  </si>
  <si>
    <t>044UKF-4/2017</t>
  </si>
  <si>
    <t>Feszterová Melánia, doc. Ing., PhD.</t>
  </si>
  <si>
    <t>Modernizácia výučby a interdisciplinárneho prístupu v rámci kategórie odpad a odpadové hospodárstvo</t>
  </si>
  <si>
    <t>041UK-4/2017</t>
  </si>
  <si>
    <t>Munk Michal, doc. RNDr., PhD.</t>
  </si>
  <si>
    <t>Inovácia pregraduálnej prípravy učiteľov v oblasti didakticko-technologických kompetencií</t>
  </si>
  <si>
    <t>016UKF-4/2016</t>
  </si>
  <si>
    <t>Páleníková Kitti, RNDr., PhD.</t>
  </si>
  <si>
    <t>Implementácia konštruktivisticky orientovaného vyučovania matematiky s dôrazom na aktívne nadobúdanie poznatkov žiakmi v kontexte bilingválneho vzdelávania</t>
  </si>
  <si>
    <t>062UKF-4/2016</t>
  </si>
  <si>
    <t>Illášová Ľudmila, doc. RNDr., PhD.</t>
  </si>
  <si>
    <t>Drahé kamene - sprievodca zbierkovým fondom Gemologického ústavu FPV UKF v Nitre.</t>
  </si>
  <si>
    <t>022UKF-4/2015</t>
  </si>
  <si>
    <t>Slamková Alica, PhDr., PhD.</t>
  </si>
  <si>
    <t>Multimediálna podpora vzdelávania členov interdisciplinárneho tímu so zameraním na paliatívnu starostlivosť</t>
  </si>
  <si>
    <t>018UKF-4/2016</t>
  </si>
  <si>
    <t>Archalousová Alexandra, doc. PhDr., PhD.</t>
  </si>
  <si>
    <t>Implementácia ošetrovateľských intervencií do multimediálnych technológií v príprave sestier</t>
  </si>
  <si>
    <t>026UK-4/2017</t>
  </si>
  <si>
    <t>Mankovecká Monika, PhDr., PhD.</t>
  </si>
  <si>
    <t>Optimalizácia fyzikálneho kurikula - predpoklad pre vytváranie moderných didaktických prostriedkov v edukačnom procese lekárskych a nelekárskych študijných programov</t>
  </si>
  <si>
    <t>5/2017 - 12/2019</t>
  </si>
  <si>
    <t>004UKF-4/2015</t>
  </si>
  <si>
    <t>Overovanie kľúčových kompetencií študentov končiacich pregraduálne štúdium v odbore Výchova k občianstvu s cieľom zistenia ich pripravenosti do učiteľskej praxe</t>
  </si>
  <si>
    <t>4/2015 - 11/2017</t>
  </si>
  <si>
    <t>051UKF-4/2016</t>
  </si>
  <si>
    <t>Michalík Boris, doc. PhDr., PhD.</t>
  </si>
  <si>
    <t>Kultúra dolnozemských Slovákov - moderná edukačná stratégia</t>
  </si>
  <si>
    <t>008UMB-4/2015</t>
  </si>
  <si>
    <t>Spálová Lucia, doc. Mgr., PhD.</t>
  </si>
  <si>
    <t>Ľudské práva a protipredsudková výchova</t>
  </si>
  <si>
    <t>057UKF-4/2017</t>
  </si>
  <si>
    <t>Švarbová Eva, doc. PhDr., PhD.</t>
  </si>
  <si>
    <t>Súčasná frankofónna literatúra ako komplexný nástroj prípravy budúcich učiteľov francúzskeho jazyka</t>
  </si>
  <si>
    <t>007UKF-4/2016</t>
  </si>
  <si>
    <t>Koprda Pavol, prof. PhDr., CSc.</t>
  </si>
  <si>
    <t>Hermeneutika klasickej talianskej literatúry</t>
  </si>
  <si>
    <t>044UKF-4/2016</t>
  </si>
  <si>
    <t>Máhrik Tibor, PhDr. Ing., PhD.</t>
  </si>
  <si>
    <t xml:space="preserve">"Nanoetika" tvorba vysokoškolskej učebnice a webovej platformy pre I. a II. stupeň </t>
  </si>
  <si>
    <t>034UKF-4/2015</t>
  </si>
  <si>
    <t>Michalec Milan, PhDr., PhD.</t>
  </si>
  <si>
    <t>Inovácia metodiky hudobnej edukácie vo výučbe základných umeleckých škôl v kontexte recepčnej hudobnej estetiky</t>
  </si>
  <si>
    <t>003UKF-4/2015</t>
  </si>
  <si>
    <t>Brezina Pavol, doc. Mgr., PhD.</t>
  </si>
  <si>
    <t>Aplikácia informačno-komunikačných technológií vo vyučovaní hudobnej teórie</t>
  </si>
  <si>
    <t>032UKF-4/2015</t>
  </si>
  <si>
    <t>Vereš Jozef, doc., CSc.</t>
  </si>
  <si>
    <t>Kultúra a hudobné vzdelávanie v 21.storočí</t>
  </si>
  <si>
    <t>039UKF-4/2016</t>
  </si>
  <si>
    <t>Blažeková Miroslava, PhDr., PhD.</t>
  </si>
  <si>
    <t>Princípy Orffovho Schulwerku a ich aplikácia vo vzdelávaní učiteľov</t>
  </si>
  <si>
    <t>040UKF-4/2017</t>
  </si>
  <si>
    <t>Štrbák Pandiová Iveta, Mgr., PhD.</t>
  </si>
  <si>
    <t>Nonartificiálna hudba vo vokálnej edukácii</t>
  </si>
  <si>
    <t>2/2017 - 6/2019</t>
  </si>
  <si>
    <t>006UKF-4/2017</t>
  </si>
  <si>
    <t>Kontrastívna analýza ako efektívna podporná metóda vyučovania anglickej výslovnosti na ZŠ</t>
  </si>
  <si>
    <t>007UK-4/2016</t>
  </si>
  <si>
    <t>Príprava a tvorba terminologického a výkladového slovníka školského manažmentu pre študijné odbory učiteľstva a prípravu vedúcich pedagogických zamestnancov s následným doplnením jeho funkcionalít v e</t>
  </si>
  <si>
    <t>126UK-4/2015</t>
  </si>
  <si>
    <t>Morálne postoje detí a dospelých v rodine a v škole: aplikovaný výskum a metodický materiál pre učiteľov, výchovných poradcov a koordinátorov prevencie</t>
  </si>
  <si>
    <t>011UKF-4/2017</t>
  </si>
  <si>
    <t>Bánesz Gabriel, doc. PaedDr., PhD.</t>
  </si>
  <si>
    <t>Vzdialené laboratória v dištančných formách vzdelávania</t>
  </si>
  <si>
    <t xml:space="preserve">1/2017 - 12/2018 </t>
  </si>
  <si>
    <t>014UKF-4/2016</t>
  </si>
  <si>
    <t>Tureková Ivana, doc. Ing., PhD.</t>
  </si>
  <si>
    <t>Manuál predikovania kvality prostredia v školských budovách</t>
  </si>
  <si>
    <t>003UKF-4/2016</t>
  </si>
  <si>
    <t>Pohybová aktivita a kvalita života žiakov stredných škôl</t>
  </si>
  <si>
    <t>Fond na podporu umenia</t>
  </si>
  <si>
    <t>17-311-03686</t>
  </si>
  <si>
    <t>Inštitorisová Dagmar, prof. PhDr., PhD.</t>
  </si>
  <si>
    <t>Čítanie v mysli scénografa (Jozef Cillera)</t>
  </si>
  <si>
    <t>3/2017 - 9/2017</t>
  </si>
  <si>
    <t>umelecký projekt, dotácia z FPU poskytnutá zamestnancovi UKF ako fyz. osobe</t>
  </si>
  <si>
    <t>17-152-03359</t>
  </si>
  <si>
    <t>Dvetisíc kilometrov od Železných vrát po Devín</t>
  </si>
  <si>
    <t xml:space="preserve">6/2017 - 3/2018 </t>
  </si>
  <si>
    <t>17-152-03429</t>
  </si>
  <si>
    <t>Farby, ľudia a báje Kaukazu</t>
  </si>
  <si>
    <t>7/2017 - 8/2018</t>
  </si>
  <si>
    <t>Tabuľka č. 20: Finančné prostriedky na ostatné (nevýskumné) projekty získané v roku 2017</t>
  </si>
  <si>
    <t>SK-AT-2015-0021</t>
  </si>
  <si>
    <t>Bugár Gabriel, Mgr., PhD.</t>
  </si>
  <si>
    <t>Support of research on multi-resolution mapping and assessment of abiotic factors and processes in highmountain environment of the Tatra Mountains</t>
  </si>
  <si>
    <t>SK-PT-2015-0011</t>
  </si>
  <si>
    <t>Krogmann Alfred, doc. RNDr., PhD.</t>
  </si>
  <si>
    <t>Komparácia religiózneho turizmu na príklade Levoče a Fatimy</t>
  </si>
  <si>
    <t>SK-PL-2015-0032</t>
  </si>
  <si>
    <t>Vplyv vybraných neurotoxínov na štruktúru a funkcie kostrového a nervového systému</t>
  </si>
  <si>
    <t>SK-AT-2015-0012</t>
  </si>
  <si>
    <t>Hajnalová Mária, doc. Mgr., PhD.</t>
  </si>
  <si>
    <t>Hic sunt leones? The Morava valley region during the Early Middle Ages</t>
  </si>
  <si>
    <t>Erasmus+</t>
  </si>
  <si>
    <t>2016-1-DE01-KA203-002910</t>
  </si>
  <si>
    <t>Čeretková Soňa, doc. PaedDr., PhD.</t>
  </si>
  <si>
    <t>IncluSMe; Intercultural learning in mathematics and science education</t>
  </si>
  <si>
    <t>9/2016 - 6/2020</t>
  </si>
  <si>
    <t>2017-1-AT01-KA201-035005</t>
  </si>
  <si>
    <t>Innovative Mathematics Learning Software for Migrant Students</t>
  </si>
  <si>
    <t>9/2017 - 12/2019</t>
  </si>
  <si>
    <t>2017-1-DE01-KA203-003577</t>
  </si>
  <si>
    <t>Mobile Math Trails in Europe</t>
  </si>
  <si>
    <t>9/2017 - 12/2020</t>
  </si>
  <si>
    <t>Comenius</t>
  </si>
  <si>
    <t>539242-LLP-1-2013-1-AT-CO</t>
  </si>
  <si>
    <t>MaT2SMc</t>
  </si>
  <si>
    <t>2017-1-UK01-KA201-036611</t>
  </si>
  <si>
    <t>Rosinský Rastislav, doc. PhDr., PhD.</t>
  </si>
  <si>
    <t>Using a GAmes approach to TEach children about discriminatory BULLying (GATE-BULL)</t>
  </si>
  <si>
    <t>9/2017 - 2/2020</t>
  </si>
  <si>
    <t>2016-1-BG01-KA203-023719</t>
  </si>
  <si>
    <t>Balla Štefan, RNDr., PhD.</t>
  </si>
  <si>
    <t>DigiThink: Design thinking for digital innovation</t>
  </si>
  <si>
    <t>9/2016 - 8/2018</t>
  </si>
  <si>
    <t>Vyšegrádsky fond</t>
  </si>
  <si>
    <t>Bauko Ján, doc. PaedDr., PhD.</t>
  </si>
  <si>
    <t>Medzinárodný vyšehradský fond I</t>
  </si>
  <si>
    <t>9/2016 - 6/2017</t>
  </si>
  <si>
    <t>Vančo Ildikó, Dr. habil. Mgr., PhD.</t>
  </si>
  <si>
    <t>Medzinárodný vyšehradský fond II</t>
  </si>
  <si>
    <t>Bárcziová Žofia, Dr. habil. PaedDr., PhD.</t>
  </si>
  <si>
    <t xml:space="preserve">Perspectives of language communication in EU </t>
  </si>
  <si>
    <t>1/2016 - 2/2017</t>
  </si>
  <si>
    <t>Ministerstvo ĽZ MR</t>
  </si>
  <si>
    <t>1326-4/2016/FEPOL</t>
  </si>
  <si>
    <t>Makovecz Program</t>
  </si>
  <si>
    <t>9/2016 - 8/2017</t>
  </si>
  <si>
    <t>46075-4/2017/FOKT</t>
  </si>
  <si>
    <t>10/2017 - 7/2018</t>
  </si>
  <si>
    <t>17151-1/2017/FOKT</t>
  </si>
  <si>
    <t>Podpora vysokoškolského vzdelávania v maďarskom jazyku</t>
  </si>
  <si>
    <t>1/2017 - 12/2018</t>
  </si>
  <si>
    <t>Porticus/Auxilium</t>
  </si>
  <si>
    <t>443.20132321/21885</t>
  </si>
  <si>
    <t>Vašek Martin, doc. Mgr., PhD.</t>
  </si>
  <si>
    <t>Christian Philosophy in Central and Eastern Europe</t>
  </si>
  <si>
    <t>SAIA</t>
  </si>
  <si>
    <t>2016-10-15-002</t>
  </si>
  <si>
    <t>Wrede Oľga, PaedDr., PhD.</t>
  </si>
  <si>
    <t xml:space="preserve">Rakúsko-slovenská letná jazyková škola 2017 </t>
  </si>
  <si>
    <t>7/2017 - 7/2017</t>
  </si>
  <si>
    <t>Bethlen Gábor Alap</t>
  </si>
  <si>
    <t>MKO-SK-1-2017/1-000117</t>
  </si>
  <si>
    <t>Pintérová Beáta, Mgr., PhD.</t>
  </si>
  <si>
    <t>Zoborvidék az Osztrák-Magyar Monarchia idejében (előadások, kiállítás a Habsburg birodalom létrejöttének 150-ik évfordulója alkalmából)</t>
  </si>
  <si>
    <t>10/2017 - 10/2017</t>
  </si>
  <si>
    <t>L-Agence universitaire de la Francophonie</t>
  </si>
  <si>
    <t>ZML-2017/1-448-191006</t>
  </si>
  <si>
    <t>Tardy Stéphane, Mgr.</t>
  </si>
  <si>
    <t xml:space="preserve">Podpora frankofónneho lektora </t>
  </si>
  <si>
    <t>9/2017 - 8/2018</t>
  </si>
  <si>
    <t>ZML-2017/1-521-191006</t>
  </si>
  <si>
    <t>Kalechyts Alena, doc., CSc.</t>
  </si>
  <si>
    <t>Vyšegrad 4 - Východné partnerstvo</t>
  </si>
  <si>
    <t>2/2017 - 3/2018</t>
  </si>
  <si>
    <t>PRO-2015-5/478:191013</t>
  </si>
  <si>
    <t>Luprichová Jana, PaedDr., PhD.</t>
  </si>
  <si>
    <t>Transnational exchange of good CLIL practice among European Educational Instutitions</t>
  </si>
  <si>
    <t>9/2015 - 8/2017</t>
  </si>
  <si>
    <t>2016-2557/001-001</t>
  </si>
  <si>
    <t>Gajdáčová Veselá Katarína, doc. PhDr., PhD.</t>
  </si>
  <si>
    <t>Developing Trans-regional information literacy for lifelong learning and the knowledge economy- DIREKT</t>
  </si>
  <si>
    <t>2017-1-SK-01-KA201-035321</t>
  </si>
  <si>
    <t>Grofčíková Soňa, PaedDr., PhD.</t>
  </si>
  <si>
    <t>Playing-2-gether: Teacher sensitivity as a basis for inclusion in preschool</t>
  </si>
  <si>
    <t>10/2017 - 8/2019</t>
  </si>
  <si>
    <t>567140-EPP-1-2015-2-RO-SP</t>
  </si>
  <si>
    <t>Regional Center for Dual Career Policies and Advocacy</t>
  </si>
  <si>
    <t>10/2015 - 6/2017</t>
  </si>
  <si>
    <t>ZML-2016/1-942:191006</t>
  </si>
  <si>
    <t>Paška Ľubomír, Mgr., PhD.</t>
  </si>
  <si>
    <t>„Do it yourself! A participative approach to increase participation and egagement of high schol students in physical education and sport classes.“</t>
  </si>
  <si>
    <t>Tempus</t>
  </si>
  <si>
    <t>544091-Tempus-1-2013-BE</t>
  </si>
  <si>
    <t>Kozík Tomáš, prof. Ing., DrSc.</t>
  </si>
  <si>
    <t>Development of Embedded System Courses with implemantation of Innovative Virtual approaches for integration of Research, Education and Production in UA, GE, AM (DesIRE)</t>
  </si>
  <si>
    <t xml:space="preserve">12/2013 - 4/2017 </t>
  </si>
  <si>
    <t>UKF</t>
  </si>
  <si>
    <t>2016-1-SK01-KA103-022129</t>
  </si>
  <si>
    <t>Miššíková Gabriela, prof. PhDr., CSc.</t>
  </si>
  <si>
    <t xml:space="preserve">Mobility študentov as zamestnancov vysokých škôl medzi krajinami programu </t>
  </si>
  <si>
    <t>6/2016 - 9/2017</t>
  </si>
  <si>
    <t>2016-1-SK01-KA107-022167</t>
  </si>
  <si>
    <t>Mobility študentov as zamestnancov vysokých škôl medzi krajinami programu a partnerskými krajinami</t>
  </si>
  <si>
    <t>6/2016 - 5/2018</t>
  </si>
  <si>
    <t>2017-1-SK01-KA103-034994</t>
  </si>
  <si>
    <t>Mobility študentov as zamestnancov vysokých škôl medzi krajinami programu</t>
  </si>
  <si>
    <t>6/2017 - 9/2018</t>
  </si>
  <si>
    <t>2015-3316/001-001</t>
  </si>
  <si>
    <t>Lachká Ľubica, Mgr.</t>
  </si>
  <si>
    <t>IQAT - Enhancing capacities in implementation of institutional quality assurance systems and typology using Bologna process principles</t>
  </si>
  <si>
    <t>10/2015 - 10/2017</t>
  </si>
  <si>
    <t>MŠVVaŠ SR</t>
  </si>
  <si>
    <t>001UKF-2/2016</t>
  </si>
  <si>
    <t>Internacionalizácia procesu vzdelávania a akademického prostredia na UKF v Nitre</t>
  </si>
  <si>
    <t>001UKF-2-3/2016</t>
  </si>
  <si>
    <t>Líšková Miroslava, PhDr., PhD.</t>
  </si>
  <si>
    <t>Centralizovanie a zefektívnenie poradenstva pre študentov Univerzity Konštantína Filozofa v Nitre</t>
  </si>
  <si>
    <t>1/2017 - 12/2017</t>
  </si>
  <si>
    <t>Nitriansky samosprávny kraj</t>
  </si>
  <si>
    <t>ZML-2017/1-312:191006</t>
  </si>
  <si>
    <t>Študenti UKF v Nitre a kultúra</t>
  </si>
  <si>
    <t>7/2017 - 12/2017</t>
  </si>
  <si>
    <t>Mesto Nitra</t>
  </si>
  <si>
    <t>ZML-2017/1-844:191006</t>
  </si>
  <si>
    <t>Univerzitné behy</t>
  </si>
  <si>
    <t>16-613-02987</t>
  </si>
  <si>
    <t>Tomková Viera, doc. PaedDr., PhD.</t>
  </si>
  <si>
    <t>Nákup vedeckej a odbornej literatúry pre Univerzitnú knižnicu UKF v Nitre</t>
  </si>
  <si>
    <t>7/2016 - 4/2017</t>
  </si>
  <si>
    <t>ŠF</t>
  </si>
  <si>
    <t>312011F057</t>
  </si>
  <si>
    <t>Skalka Ján, RNDr., PhD.</t>
  </si>
  <si>
    <t>IT Akadémia – vzdelávanie pre 21.storočie</t>
  </si>
  <si>
    <t>3/2017 - 10/2020</t>
  </si>
  <si>
    <t>360/2017</t>
  </si>
  <si>
    <t>Kramáreková Hilda, RNDr., PhD.</t>
  </si>
  <si>
    <t xml:space="preserve">Naj ... Mesta Nitra, naj. .... Nitrianskeho regiónu </t>
  </si>
  <si>
    <t>IBM Slovensko, s.r.o.</t>
  </si>
  <si>
    <t>IBM projekt</t>
  </si>
  <si>
    <t>Pilot project with UKF Nitra university: Modelling the behaviour of users based on data mining with support of IBM Bluemix</t>
  </si>
  <si>
    <t>9/2016 - 12/2017</t>
  </si>
  <si>
    <t>Úrad vlády SR</t>
  </si>
  <si>
    <t>KNM-1850/2017/1.3</t>
  </si>
  <si>
    <t>Rusnáková Jurina, Mgr., PhD.</t>
  </si>
  <si>
    <t>Týždeň rómskej kultúry</t>
  </si>
  <si>
    <t>2/2017 - 6/2017</t>
  </si>
  <si>
    <t>KNM-1851/2017/1.1.1</t>
  </si>
  <si>
    <t>Benyovszky Kristián, Dr. habil. PaedDr., PhD.</t>
  </si>
  <si>
    <t>Partitúra</t>
  </si>
  <si>
    <t>KNM-1852/2017/1.5</t>
  </si>
  <si>
    <t>Tóth Anikó, Mgr., PhD.</t>
  </si>
  <si>
    <t>Legere – literárna súťaž pre stredoškolákov</t>
  </si>
  <si>
    <t>KNM-1854/2017/1.3</t>
  </si>
  <si>
    <t>Jízsa Mónika, Mgr., ArtD.</t>
  </si>
  <si>
    <t>Vianočné koncerty na Podzoborí</t>
  </si>
  <si>
    <t>Nitrianska komunitná nadácia</t>
  </si>
  <si>
    <t>OGK2</t>
  </si>
  <si>
    <t>Juríková Tunde, doc. RNDr., PhD.</t>
  </si>
  <si>
    <t>Zdravovedček - inovatívny program výchovy ku zdraviu na 1. stupni základných škôl</t>
  </si>
  <si>
    <t>Poštová banka</t>
  </si>
  <si>
    <t>ZML-2017/1-281:191006</t>
  </si>
  <si>
    <t>Ambrózová Jana, Mgr., PhD.</t>
  </si>
  <si>
    <t>Etnologické dni 2017</t>
  </si>
  <si>
    <t>3/2017 - 12/2017</t>
  </si>
  <si>
    <t>KNM-1853/2017/1.3</t>
  </si>
  <si>
    <t>Podzoborie a Rakúsko-Uhorsko (výstava k 150. výročiu vzniku Habsburskej ríše)</t>
  </si>
  <si>
    <t>10/2017 - 3/2018</t>
  </si>
  <si>
    <t>ZML-2017/1-241:191006</t>
  </si>
  <si>
    <t>Po stopách nitrianskych gymnázií a stredných škôl</t>
  </si>
  <si>
    <t>4/2017 - 12/2017</t>
  </si>
  <si>
    <t>ZML-2017/1-86:191006</t>
  </si>
  <si>
    <t>Kultúrny a komunikačný aspekt kultúrneho dedičstva sv. Cyrila a Metoda na Slovensku a v Európe</t>
  </si>
  <si>
    <t>2/2017 - 12/2017</t>
  </si>
  <si>
    <t>Nadácia Tatrabanky</t>
  </si>
  <si>
    <t>2016vu036</t>
  </si>
  <si>
    <t>Štrbák Marek, Mgr. Art., PhD.</t>
  </si>
  <si>
    <t>Jazzové pašie</t>
  </si>
  <si>
    <t>12/2016 - 4/2017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</si>
</sst>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name val="arial"/>
    </font>
    <font>
      <b/>
      <sz val="8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7" fillId="0" borderId="0"/>
    <xf numFmtId="0" fontId="6" fillId="0" borderId="0"/>
  </cellStyleXfs>
  <cellXfs count="49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2" xfId="0" applyBorder="1"/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6" fillId="2" borderId="1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35" xfId="0" applyBorder="1"/>
    <xf numFmtId="0" fontId="0" fillId="0" borderId="3" xfId="0" applyBorder="1" applyAlignment="1">
      <alignment horizontal="center" vertical="center" wrapText="1"/>
    </xf>
    <xf numFmtId="0" fontId="0" fillId="0" borderId="17" xfId="0" applyBorder="1"/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9" fillId="0" borderId="0" xfId="2" applyNumberFormat="1" applyFont="1" applyFill="1" applyBorder="1" applyAlignment="1">
      <alignment vertical="top" wrapText="1"/>
    </xf>
    <xf numFmtId="3" fontId="21" fillId="0" borderId="0" xfId="2" applyNumberFormat="1" applyFont="1" applyFill="1" applyBorder="1" applyAlignment="1">
      <alignment vertical="center" wrapText="1"/>
    </xf>
    <xf numFmtId="3" fontId="19" fillId="0" borderId="0" xfId="2" applyNumberFormat="1" applyFont="1" applyBorder="1" applyAlignment="1">
      <alignment vertical="top" wrapText="1"/>
    </xf>
    <xf numFmtId="3" fontId="19" fillId="0" borderId="0" xfId="2" applyNumberFormat="1" applyFont="1" applyBorder="1" applyAlignment="1">
      <alignment vertical="center" wrapText="1"/>
    </xf>
    <xf numFmtId="3" fontId="19" fillId="0" borderId="0" xfId="3" applyNumberFormat="1" applyFont="1" applyFill="1" applyBorder="1" applyAlignment="1">
      <alignment vertical="center" wrapText="1"/>
    </xf>
    <xf numFmtId="3" fontId="19" fillId="0" borderId="0" xfId="4" applyNumberFormat="1" applyFont="1" applyFill="1" applyBorder="1" applyAlignment="1">
      <alignment vertical="center" wrapText="1"/>
    </xf>
    <xf numFmtId="3" fontId="19" fillId="0" borderId="0" xfId="5" applyNumberFormat="1" applyFont="1" applyFill="1" applyBorder="1" applyAlignment="1">
      <alignment vertical="center" wrapText="1"/>
    </xf>
    <xf numFmtId="0" fontId="18" fillId="0" borderId="0" xfId="0" applyFont="1" applyBorder="1" applyAlignment="1"/>
    <xf numFmtId="0" fontId="8" fillId="0" borderId="0" xfId="0" applyFont="1" applyAlignment="1">
      <alignment vertical="center"/>
    </xf>
    <xf numFmtId="0" fontId="18" fillId="0" borderId="0" xfId="0" applyFont="1" applyBorder="1" applyAlignment="1">
      <alignment vertical="top" wrapText="1"/>
    </xf>
    <xf numFmtId="3" fontId="19" fillId="0" borderId="0" xfId="3" applyNumberFormat="1" applyFont="1" applyFill="1" applyBorder="1" applyAlignment="1">
      <alignment vertical="top" wrapText="1"/>
    </xf>
    <xf numFmtId="3" fontId="19" fillId="0" borderId="0" xfId="4" applyNumberFormat="1" applyFont="1" applyFill="1" applyBorder="1" applyAlignment="1">
      <alignment vertical="top" wrapText="1"/>
    </xf>
    <xf numFmtId="3" fontId="19" fillId="0" borderId="0" xfId="5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47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33" xfId="0" applyBorder="1"/>
    <xf numFmtId="0" fontId="0" fillId="0" borderId="40" xfId="0" applyBorder="1"/>
    <xf numFmtId="0" fontId="0" fillId="2" borderId="13" xfId="0" applyFill="1" applyBorder="1"/>
    <xf numFmtId="0" fontId="0" fillId="0" borderId="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40" xfId="0" applyBorder="1" applyAlignment="1">
      <alignment wrapText="1"/>
    </xf>
    <xf numFmtId="0" fontId="0" fillId="2" borderId="38" xfId="0" applyFill="1" applyBorder="1"/>
    <xf numFmtId="0" fontId="0" fillId="2" borderId="51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9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44" xfId="0" applyFont="1" applyFill="1" applyBorder="1" applyAlignment="1"/>
    <xf numFmtId="0" fontId="6" fillId="2" borderId="52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0" borderId="47" xfId="0" applyFill="1" applyBorder="1" applyAlignment="1">
      <alignment wrapText="1"/>
    </xf>
    <xf numFmtId="0" fontId="0" fillId="0" borderId="48" xfId="0" applyFill="1" applyBorder="1" applyAlignment="1">
      <alignment wrapText="1"/>
    </xf>
    <xf numFmtId="0" fontId="0" fillId="0" borderId="33" xfId="0" applyFill="1" applyBorder="1" applyAlignment="1">
      <alignment wrapText="1"/>
    </xf>
    <xf numFmtId="0" fontId="0" fillId="0" borderId="40" xfId="0" applyFill="1" applyBorder="1" applyAlignment="1">
      <alignment wrapText="1"/>
    </xf>
    <xf numFmtId="0" fontId="0" fillId="0" borderId="33" xfId="0" applyFill="1" applyBorder="1"/>
    <xf numFmtId="0" fontId="0" fillId="0" borderId="40" xfId="0" applyFill="1" applyBorder="1"/>
    <xf numFmtId="0" fontId="0" fillId="0" borderId="34" xfId="0" applyFill="1" applyBorder="1"/>
    <xf numFmtId="0" fontId="0" fillId="0" borderId="3" xfId="0" applyFill="1" applyBorder="1"/>
    <xf numFmtId="0" fontId="0" fillId="0" borderId="37" xfId="0" applyFill="1" applyBorder="1"/>
    <xf numFmtId="0" fontId="0" fillId="2" borderId="38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31" xfId="0" applyFill="1" applyBorder="1"/>
    <xf numFmtId="0" fontId="0" fillId="2" borderId="41" xfId="0" applyFill="1" applyBorder="1"/>
    <xf numFmtId="0" fontId="6" fillId="2" borderId="43" xfId="0" applyFont="1" applyFill="1" applyBorder="1" applyAlignment="1">
      <alignment horizontal="left" vertical="center"/>
    </xf>
    <xf numFmtId="0" fontId="0" fillId="0" borderId="33" xfId="0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2" borderId="33" xfId="0" applyFont="1" applyFill="1" applyBorder="1" applyAlignment="1">
      <alignment vertical="center" wrapText="1"/>
    </xf>
    <xf numFmtId="0" fontId="0" fillId="0" borderId="47" xfId="0" applyBorder="1" applyAlignment="1">
      <alignment horizontal="center"/>
    </xf>
    <xf numFmtId="0" fontId="0" fillId="2" borderId="48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1" xfId="0" applyBorder="1" applyAlignment="1">
      <alignment wrapText="1"/>
    </xf>
    <xf numFmtId="0" fontId="6" fillId="2" borderId="10" xfId="0" applyFont="1" applyFill="1" applyBorder="1" applyAlignment="1">
      <alignment vertical="center" wrapText="1"/>
    </xf>
    <xf numFmtId="0" fontId="0" fillId="2" borderId="11" xfId="0" applyFill="1" applyBorder="1" applyAlignment="1">
      <alignment horizontal="center"/>
    </xf>
    <xf numFmtId="0" fontId="6" fillId="2" borderId="34" xfId="0" applyFont="1" applyFill="1" applyBorder="1" applyAlignment="1">
      <alignment vertical="center" wrapText="1"/>
    </xf>
    <xf numFmtId="0" fontId="16" fillId="0" borderId="13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left"/>
    </xf>
    <xf numFmtId="0" fontId="22" fillId="2" borderId="55" xfId="0" applyFont="1" applyFill="1" applyBorder="1"/>
    <xf numFmtId="0" fontId="22" fillId="2" borderId="53" xfId="0" applyFont="1" applyFill="1" applyBorder="1"/>
    <xf numFmtId="164" fontId="22" fillId="2" borderId="55" xfId="0" applyNumberFormat="1" applyFont="1" applyFill="1" applyBorder="1"/>
    <xf numFmtId="0" fontId="22" fillId="0" borderId="33" xfId="0" applyFont="1" applyFill="1" applyBorder="1" applyAlignment="1">
      <alignment horizontal="left" wrapText="1"/>
    </xf>
    <xf numFmtId="164" fontId="22" fillId="0" borderId="40" xfId="0" applyNumberFormat="1" applyFont="1" applyFill="1" applyBorder="1"/>
    <xf numFmtId="164" fontId="22" fillId="0" borderId="33" xfId="0" applyNumberFormat="1" applyFont="1" applyFill="1" applyBorder="1"/>
    <xf numFmtId="164" fontId="22" fillId="0" borderId="8" xfId="0" applyNumberFormat="1" applyFont="1" applyFill="1" applyBorder="1"/>
    <xf numFmtId="0" fontId="22" fillId="0" borderId="33" xfId="0" applyFont="1" applyBorder="1" applyAlignment="1">
      <alignment horizontal="left" wrapText="1"/>
    </xf>
    <xf numFmtId="0" fontId="22" fillId="0" borderId="40" xfId="0" applyFont="1" applyBorder="1"/>
    <xf numFmtId="0" fontId="22" fillId="0" borderId="33" xfId="0" applyFont="1" applyBorder="1"/>
    <xf numFmtId="0" fontId="22" fillId="2" borderId="33" xfId="0" applyFont="1" applyFill="1" applyBorder="1" applyAlignment="1">
      <alignment horizontal="left" wrapText="1"/>
    </xf>
    <xf numFmtId="0" fontId="22" fillId="2" borderId="3" xfId="0" applyFont="1" applyFill="1" applyBorder="1"/>
    <xf numFmtId="0" fontId="22" fillId="2" borderId="37" xfId="0" applyFont="1" applyFill="1" applyBorder="1"/>
    <xf numFmtId="0" fontId="22" fillId="2" borderId="34" xfId="0" applyFont="1" applyFill="1" applyBorder="1"/>
    <xf numFmtId="0" fontId="22" fillId="2" borderId="27" xfId="0" applyFont="1" applyFill="1" applyBorder="1" applyAlignment="1">
      <alignment horizontal="left" wrapText="1"/>
    </xf>
    <xf numFmtId="164" fontId="22" fillId="2" borderId="13" xfId="1" applyNumberFormat="1" applyFont="1" applyFill="1" applyBorder="1"/>
    <xf numFmtId="164" fontId="22" fillId="2" borderId="31" xfId="1" applyNumberFormat="1" applyFont="1" applyFill="1" applyBorder="1"/>
    <xf numFmtId="164" fontId="22" fillId="2" borderId="52" xfId="1" applyNumberFormat="1" applyFont="1" applyFill="1" applyBorder="1"/>
    <xf numFmtId="0" fontId="22" fillId="0" borderId="0" xfId="0" applyFont="1" applyAlignment="1">
      <alignment horizontal="left"/>
    </xf>
    <xf numFmtId="164" fontId="22" fillId="2" borderId="42" xfId="0" applyNumberFormat="1" applyFont="1" applyFill="1" applyBorder="1"/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2" borderId="8" xfId="0" applyFont="1" applyFill="1" applyBorder="1"/>
    <xf numFmtId="164" fontId="22" fillId="2" borderId="8" xfId="0" applyNumberFormat="1" applyFont="1" applyFill="1" applyBorder="1"/>
    <xf numFmtId="0" fontId="22" fillId="0" borderId="8" xfId="0" applyFont="1" applyBorder="1"/>
    <xf numFmtId="0" fontId="22" fillId="2" borderId="17" xfId="0" applyFont="1" applyFill="1" applyBorder="1"/>
    <xf numFmtId="164" fontId="22" fillId="2" borderId="54" xfId="1" applyNumberFormat="1" applyFont="1" applyFill="1" applyBorder="1"/>
    <xf numFmtId="0" fontId="22" fillId="2" borderId="41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164" fontId="22" fillId="0" borderId="42" xfId="0" applyNumberFormat="1" applyFont="1" applyFill="1" applyBorder="1"/>
    <xf numFmtId="0" fontId="22" fillId="0" borderId="42" xfId="0" applyFont="1" applyBorder="1"/>
    <xf numFmtId="0" fontId="22" fillId="2" borderId="50" xfId="0" applyFont="1" applyFill="1" applyBorder="1"/>
    <xf numFmtId="164" fontId="22" fillId="2" borderId="43" xfId="1" applyNumberFormat="1" applyFont="1" applyFill="1" applyBorder="1"/>
    <xf numFmtId="164" fontId="22" fillId="2" borderId="53" xfId="0" applyNumberFormat="1" applyFont="1" applyFill="1" applyBorder="1"/>
    <xf numFmtId="0" fontId="8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right"/>
    </xf>
    <xf numFmtId="0" fontId="27" fillId="0" borderId="35" xfId="0" applyFont="1" applyFill="1" applyBorder="1" applyAlignment="1">
      <alignment horizontal="left" vertical="center" wrapText="1"/>
    </xf>
    <xf numFmtId="0" fontId="6" fillId="0" borderId="0" xfId="0" applyFont="1" applyBorder="1" applyAlignment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0" fillId="2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6" fillId="0" borderId="47" xfId="0" applyFont="1" applyBorder="1" applyAlignment="1"/>
    <xf numFmtId="0" fontId="0" fillId="0" borderId="33" xfId="0" applyBorder="1" applyAlignment="1"/>
    <xf numFmtId="0" fontId="0" fillId="0" borderId="33" xfId="0" applyFill="1" applyBorder="1" applyAlignment="1"/>
    <xf numFmtId="0" fontId="6" fillId="0" borderId="33" xfId="0" applyFont="1" applyBorder="1" applyAlignment="1"/>
    <xf numFmtId="0" fontId="0" fillId="0" borderId="15" xfId="0" applyFill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3" fontId="28" fillId="4" borderId="56" xfId="0" applyNumberFormat="1" applyFont="1" applyFill="1" applyBorder="1" applyAlignment="1">
      <alignment horizontal="right"/>
    </xf>
    <xf numFmtId="3" fontId="0" fillId="2" borderId="1" xfId="0" applyNumberFormat="1" applyFill="1" applyBorder="1"/>
    <xf numFmtId="3" fontId="6" fillId="2" borderId="1" xfId="0" applyNumberFormat="1" applyFont="1" applyFill="1" applyBorder="1"/>
    <xf numFmtId="3" fontId="0" fillId="2" borderId="40" xfId="0" applyNumberFormat="1" applyFill="1" applyBorder="1"/>
    <xf numFmtId="3" fontId="28" fillId="2" borderId="56" xfId="0" applyNumberFormat="1" applyFont="1" applyFill="1" applyBorder="1" applyAlignment="1">
      <alignment horizontal="right"/>
    </xf>
    <xf numFmtId="49" fontId="28" fillId="4" borderId="56" xfId="0" applyNumberFormat="1" applyFont="1" applyFill="1" applyBorder="1" applyAlignment="1">
      <alignment horizontal="left"/>
    </xf>
    <xf numFmtId="4" fontId="28" fillId="4" borderId="56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2" fillId="0" borderId="4" xfId="0" applyFont="1" applyBorder="1" applyAlignment="1">
      <alignment wrapText="1"/>
    </xf>
    <xf numFmtId="0" fontId="0" fillId="0" borderId="56" xfId="0" applyBorder="1" applyAlignment="1">
      <alignment wrapText="1"/>
    </xf>
    <xf numFmtId="0" fontId="22" fillId="0" borderId="56" xfId="0" applyFont="1" applyBorder="1"/>
    <xf numFmtId="0" fontId="0" fillId="0" borderId="56" xfId="0" applyBorder="1"/>
    <xf numFmtId="0" fontId="0" fillId="0" borderId="56" xfId="0" applyFill="1" applyBorder="1" applyAlignment="1">
      <alignment wrapText="1"/>
    </xf>
    <xf numFmtId="0" fontId="0" fillId="0" borderId="56" xfId="0" applyFill="1" applyBorder="1"/>
    <xf numFmtId="0" fontId="22" fillId="0" borderId="50" xfId="0" applyFont="1" applyFill="1" applyBorder="1"/>
    <xf numFmtId="0" fontId="6" fillId="0" borderId="3" xfId="0" applyFont="1" applyFill="1" applyBorder="1"/>
    <xf numFmtId="164" fontId="0" fillId="2" borderId="10" xfId="0" applyNumberFormat="1" applyFill="1" applyBorder="1"/>
    <xf numFmtId="2" fontId="0" fillId="0" borderId="4" xfId="0" applyNumberFormat="1" applyBorder="1"/>
    <xf numFmtId="0" fontId="0" fillId="0" borderId="56" xfId="0" applyBorder="1" applyAlignment="1"/>
    <xf numFmtId="2" fontId="0" fillId="0" borderId="56" xfId="0" applyNumberFormat="1" applyBorder="1"/>
    <xf numFmtId="0" fontId="6" fillId="2" borderId="56" xfId="0" applyFont="1" applyFill="1" applyBorder="1" applyAlignment="1"/>
    <xf numFmtId="0" fontId="0" fillId="2" borderId="56" xfId="0" applyFill="1" applyBorder="1" applyAlignment="1"/>
    <xf numFmtId="164" fontId="0" fillId="2" borderId="56" xfId="0" applyNumberFormat="1" applyFill="1" applyBorder="1" applyAlignment="1"/>
    <xf numFmtId="0" fontId="6" fillId="2" borderId="56" xfId="0" applyFont="1" applyFill="1" applyBorder="1"/>
    <xf numFmtId="0" fontId="6" fillId="0" borderId="4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2" borderId="56" xfId="0" applyFont="1" applyFill="1" applyBorder="1"/>
    <xf numFmtId="0" fontId="22" fillId="2" borderId="56" xfId="1" applyNumberFormat="1" applyFont="1" applyFill="1" applyBorder="1"/>
    <xf numFmtId="164" fontId="22" fillId="2" borderId="56" xfId="0" applyNumberFormat="1" applyFont="1" applyFill="1" applyBorder="1"/>
    <xf numFmtId="0" fontId="22" fillId="0" borderId="56" xfId="1" applyNumberFormat="1" applyFont="1" applyFill="1" applyBorder="1"/>
    <xf numFmtId="164" fontId="22" fillId="0" borderId="56" xfId="0" applyNumberFormat="1" applyFont="1" applyFill="1" applyBorder="1"/>
    <xf numFmtId="0" fontId="6" fillId="0" borderId="4" xfId="8" applyBorder="1"/>
    <xf numFmtId="0" fontId="6" fillId="0" borderId="56" xfId="8" applyBorder="1"/>
    <xf numFmtId="0" fontId="0" fillId="2" borderId="56" xfId="0" applyFill="1" applyBorder="1"/>
    <xf numFmtId="164" fontId="0" fillId="2" borderId="56" xfId="0" applyNumberFormat="1" applyFill="1" applyBorder="1"/>
    <xf numFmtId="0" fontId="0" fillId="0" borderId="56" xfId="0" applyBorder="1" applyAlignment="1">
      <alignment vertical="center" wrapText="1"/>
    </xf>
    <xf numFmtId="0" fontId="6" fillId="0" borderId="56" xfId="0" applyFont="1" applyBorder="1" applyAlignment="1">
      <alignment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4" fontId="6" fillId="0" borderId="4" xfId="0" applyNumberFormat="1" applyFont="1" applyFill="1" applyBorder="1" applyAlignment="1">
      <alignment horizontal="left" vertical="center" wrapText="1"/>
    </xf>
    <xf numFmtId="14" fontId="6" fillId="0" borderId="56" xfId="0" applyNumberFormat="1" applyFont="1" applyFill="1" applyBorder="1" applyAlignment="1">
      <alignment horizontal="left" vertical="center" wrapText="1"/>
    </xf>
    <xf numFmtId="49" fontId="6" fillId="0" borderId="56" xfId="0" applyNumberFormat="1" applyFont="1" applyFill="1" applyBorder="1" applyAlignment="1">
      <alignment horizontal="left" vertical="center" wrapText="1"/>
    </xf>
    <xf numFmtId="14" fontId="0" fillId="0" borderId="4" xfId="0" applyNumberFormat="1" applyBorder="1"/>
    <xf numFmtId="0" fontId="6" fillId="0" borderId="56" xfId="0" applyFont="1" applyBorder="1"/>
    <xf numFmtId="0" fontId="6" fillId="0" borderId="4" xfId="0" applyFont="1" applyBorder="1" applyAlignment="1"/>
    <xf numFmtId="0" fontId="6" fillId="0" borderId="56" xfId="0" applyFont="1" applyFill="1" applyBorder="1"/>
    <xf numFmtId="14" fontId="0" fillId="0" borderId="56" xfId="0" applyNumberFormat="1" applyFill="1" applyBorder="1"/>
    <xf numFmtId="0" fontId="6" fillId="0" borderId="56" xfId="0" applyFont="1" applyFill="1" applyBorder="1" applyAlignment="1"/>
    <xf numFmtId="0" fontId="6" fillId="0" borderId="56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56" xfId="0" applyFont="1" applyBorder="1" applyAlignment="1">
      <alignment wrapText="1"/>
    </xf>
    <xf numFmtId="3" fontId="0" fillId="0" borderId="56" xfId="0" applyNumberFormat="1" applyBorder="1"/>
    <xf numFmtId="3" fontId="6" fillId="0" borderId="0" xfId="0" applyNumberFormat="1" applyFont="1"/>
    <xf numFmtId="3" fontId="6" fillId="0" borderId="56" xfId="0" applyNumberFormat="1" applyFont="1" applyBorder="1"/>
    <xf numFmtId="0" fontId="0" fillId="0" borderId="3" xfId="0" applyBorder="1"/>
    <xf numFmtId="0" fontId="6" fillId="0" borderId="3" xfId="0" applyFont="1" applyBorder="1"/>
    <xf numFmtId="0" fontId="17" fillId="0" borderId="56" xfId="0" applyFont="1" applyBorder="1" applyAlignment="1">
      <alignment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left"/>
    </xf>
    <xf numFmtId="3" fontId="0" fillId="0" borderId="0" xfId="0" applyNumberFormat="1"/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24" fillId="0" borderId="0" xfId="0" applyFont="1" applyBorder="1" applyAlignment="1">
      <alignment vertical="top"/>
    </xf>
    <xf numFmtId="3" fontId="25" fillId="0" borderId="0" xfId="5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24" fillId="0" borderId="0" xfId="0" applyFont="1" applyBorder="1" applyAlignment="1">
      <alignment horizontal="left" vertical="top" wrapText="1"/>
    </xf>
    <xf numFmtId="3" fontId="25" fillId="0" borderId="0" xfId="0" applyNumberFormat="1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3" fontId="25" fillId="0" borderId="0" xfId="2" applyNumberFormat="1" applyFont="1" applyFill="1" applyBorder="1" applyAlignment="1">
      <alignment vertical="top" wrapText="1"/>
    </xf>
    <xf numFmtId="3" fontId="25" fillId="0" borderId="0" xfId="3" applyNumberFormat="1" applyFont="1" applyFill="1" applyBorder="1" applyAlignment="1">
      <alignment vertical="top" wrapText="1"/>
    </xf>
    <xf numFmtId="0" fontId="25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3" fontId="25" fillId="0" borderId="0" xfId="2" applyNumberFormat="1" applyFont="1" applyBorder="1" applyAlignment="1">
      <alignment vertical="top" wrapText="1"/>
    </xf>
    <xf numFmtId="3" fontId="25" fillId="0" borderId="0" xfId="4" applyNumberFormat="1" applyFont="1" applyFill="1" applyBorder="1" applyAlignment="1">
      <alignment vertical="top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6" fillId="2" borderId="55" xfId="0" applyFont="1" applyFill="1" applyBorder="1" applyAlignment="1"/>
    <xf numFmtId="0" fontId="6" fillId="2" borderId="2" xfId="0" applyFont="1" applyFill="1" applyBorder="1" applyAlignment="1"/>
    <xf numFmtId="0" fontId="6" fillId="2" borderId="33" xfId="0" applyFont="1" applyFill="1" applyBorder="1" applyAlignment="1"/>
    <xf numFmtId="0" fontId="6" fillId="2" borderId="1" xfId="0" applyFont="1" applyFill="1" applyBorder="1" applyAlignment="1"/>
    <xf numFmtId="0" fontId="8" fillId="0" borderId="3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36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0" fontId="8" fillId="0" borderId="36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/>
    </xf>
  </cellXfs>
  <cellStyles count="9">
    <cellStyle name="Normálna" xfId="0" builtinId="0"/>
    <cellStyle name="Normálna 2" xfId="7"/>
    <cellStyle name="Normálna 3" xfId="6"/>
    <cellStyle name="Normálne 2" xfId="8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O4" sqref="O4"/>
    </sheetView>
  </sheetViews>
  <sheetFormatPr defaultRowHeight="15.75" x14ac:dyDescent="0.25"/>
  <sheetData>
    <row r="1" spans="1:9" ht="120.75" customHeight="1" x14ac:dyDescent="0.25">
      <c r="A1" s="378" t="s">
        <v>297</v>
      </c>
      <c r="B1" s="378"/>
      <c r="C1" s="378"/>
      <c r="D1" s="378"/>
      <c r="E1" s="378"/>
      <c r="F1" s="378"/>
      <c r="G1" s="378"/>
      <c r="H1" s="378"/>
      <c r="I1" s="378"/>
    </row>
    <row r="2" spans="1:9" ht="61.5" customHeight="1" x14ac:dyDescent="0.25">
      <c r="A2" s="378"/>
      <c r="B2" s="378"/>
      <c r="C2" s="378"/>
      <c r="D2" s="378"/>
      <c r="E2" s="378"/>
      <c r="F2" s="378"/>
      <c r="G2" s="378"/>
      <c r="H2" s="378"/>
      <c r="I2" s="378"/>
    </row>
    <row r="3" spans="1:9" ht="61.5" customHeight="1" x14ac:dyDescent="0.25">
      <c r="A3" s="378"/>
      <c r="B3" s="378"/>
      <c r="C3" s="378"/>
      <c r="D3" s="378"/>
      <c r="E3" s="378"/>
      <c r="F3" s="378"/>
      <c r="G3" s="378"/>
      <c r="H3" s="378"/>
      <c r="I3" s="378"/>
    </row>
    <row r="4" spans="1:9" ht="61.5" customHeight="1" x14ac:dyDescent="0.25"/>
    <row r="5" spans="1:9" ht="45.75" x14ac:dyDescent="0.65">
      <c r="A5" s="376" t="s">
        <v>197</v>
      </c>
      <c r="B5" s="376"/>
      <c r="C5" s="376"/>
      <c r="D5" s="376"/>
      <c r="E5" s="376"/>
      <c r="F5" s="376"/>
      <c r="G5" s="376"/>
      <c r="H5" s="376"/>
      <c r="I5" s="376"/>
    </row>
    <row r="6" spans="1:9" ht="123" customHeight="1" x14ac:dyDescent="0.85">
      <c r="A6" s="377" t="s">
        <v>298</v>
      </c>
      <c r="B6" s="377"/>
      <c r="C6" s="377"/>
      <c r="D6" s="377"/>
      <c r="E6" s="377"/>
      <c r="F6" s="377"/>
      <c r="G6" s="377"/>
      <c r="H6" s="377"/>
      <c r="I6" s="377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/>
  </sheetViews>
  <sheetFormatPr defaultRowHeight="15.75" x14ac:dyDescent="0.25"/>
  <cols>
    <col min="1" max="1" width="12.125" style="159" customWidth="1"/>
    <col min="2" max="2" width="26.625" style="159" customWidth="1"/>
    <col min="3" max="5" width="8" style="159" customWidth="1"/>
    <col min="6" max="6" width="11.5" style="159" customWidth="1"/>
    <col min="7" max="8" width="8" style="159" customWidth="1"/>
    <col min="9" max="9" width="7.75" style="159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80" t="s">
        <v>183</v>
      </c>
      <c r="B1" s="181"/>
      <c r="C1" s="181"/>
      <c r="D1" s="181"/>
      <c r="E1" s="181"/>
      <c r="F1" s="181"/>
    </row>
    <row r="2" spans="1:20" ht="20.100000000000001" customHeight="1" x14ac:dyDescent="0.25">
      <c r="A2" s="179" t="s">
        <v>184</v>
      </c>
      <c r="B2" s="387" t="s">
        <v>224</v>
      </c>
      <c r="C2" s="387"/>
      <c r="D2" s="387"/>
      <c r="E2" s="387"/>
      <c r="F2" s="387"/>
      <c r="G2" s="161"/>
      <c r="H2" s="161"/>
      <c r="I2" s="160"/>
      <c r="J2" s="162"/>
      <c r="K2" s="162"/>
    </row>
    <row r="3" spans="1:20" ht="20.100000000000001" customHeight="1" x14ac:dyDescent="0.25">
      <c r="A3" s="179" t="s">
        <v>203</v>
      </c>
      <c r="B3" s="388" t="s">
        <v>202</v>
      </c>
      <c r="C3" s="388"/>
      <c r="D3" s="388"/>
      <c r="E3" s="388"/>
      <c r="F3" s="388"/>
      <c r="G3" s="160"/>
      <c r="H3" s="160"/>
      <c r="I3" s="160"/>
      <c r="J3" s="162"/>
      <c r="K3" s="162"/>
    </row>
    <row r="4" spans="1:20" ht="27.75" customHeight="1" x14ac:dyDescent="0.25">
      <c r="A4" s="179" t="s">
        <v>204</v>
      </c>
      <c r="B4" s="389" t="s">
        <v>225</v>
      </c>
      <c r="C4" s="389"/>
      <c r="D4" s="389"/>
      <c r="E4" s="389"/>
      <c r="F4" s="389"/>
    </row>
    <row r="5" spans="1:20" ht="34.5" customHeight="1" x14ac:dyDescent="0.25">
      <c r="A5" s="179" t="s">
        <v>205</v>
      </c>
      <c r="B5" s="390" t="s">
        <v>226</v>
      </c>
      <c r="C5" s="390"/>
      <c r="D5" s="390"/>
      <c r="E5" s="390"/>
      <c r="F5" s="390"/>
      <c r="G5" s="160"/>
      <c r="H5" s="160"/>
      <c r="I5" s="160"/>
      <c r="J5" s="162"/>
      <c r="K5" s="162"/>
    </row>
    <row r="6" spans="1:20" ht="24.75" customHeight="1" x14ac:dyDescent="0.25">
      <c r="A6" s="179" t="s">
        <v>206</v>
      </c>
      <c r="B6" s="388" t="s">
        <v>227</v>
      </c>
      <c r="C6" s="388"/>
      <c r="D6" s="388"/>
      <c r="E6" s="388"/>
      <c r="F6" s="388"/>
      <c r="G6" s="160"/>
      <c r="H6" s="160"/>
      <c r="I6" s="160"/>
      <c r="J6" s="162"/>
      <c r="K6" s="162"/>
    </row>
    <row r="7" spans="1:20" ht="20.100000000000001" customHeight="1" x14ac:dyDescent="0.25">
      <c r="A7" s="179" t="s">
        <v>207</v>
      </c>
      <c r="B7" s="388" t="s">
        <v>228</v>
      </c>
      <c r="C7" s="388"/>
      <c r="D7" s="388"/>
      <c r="E7" s="388"/>
      <c r="F7" s="388"/>
      <c r="G7" s="160"/>
      <c r="H7" s="160"/>
      <c r="I7" s="160"/>
      <c r="J7" s="162"/>
      <c r="K7" s="162"/>
    </row>
    <row r="8" spans="1:20" ht="20.100000000000001" customHeight="1" x14ac:dyDescent="0.25">
      <c r="A8" s="179" t="s">
        <v>185</v>
      </c>
      <c r="B8" s="388" t="s">
        <v>229</v>
      </c>
      <c r="C8" s="388"/>
      <c r="D8" s="388"/>
      <c r="E8" s="388"/>
      <c r="F8" s="388"/>
      <c r="G8" s="160"/>
      <c r="H8" s="160"/>
      <c r="I8" s="160"/>
      <c r="J8" s="162"/>
      <c r="K8" s="162"/>
      <c r="L8" s="8"/>
      <c r="M8" s="8"/>
      <c r="N8" s="8"/>
    </row>
    <row r="9" spans="1:20" ht="37.5" customHeight="1" x14ac:dyDescent="0.25">
      <c r="A9" s="179" t="s">
        <v>198</v>
      </c>
      <c r="B9" s="390" t="s">
        <v>230</v>
      </c>
      <c r="C9" s="390"/>
      <c r="D9" s="390"/>
      <c r="E9" s="390"/>
      <c r="F9" s="390"/>
      <c r="G9" s="160"/>
      <c r="H9" s="160"/>
      <c r="I9" s="160"/>
      <c r="J9" s="162"/>
      <c r="K9" s="162"/>
      <c r="L9" s="8"/>
      <c r="M9" s="8"/>
      <c r="N9" s="8"/>
    </row>
    <row r="10" spans="1:20" ht="37.5" customHeight="1" x14ac:dyDescent="0.25">
      <c r="A10" s="179" t="s">
        <v>199</v>
      </c>
      <c r="B10" s="390" t="s">
        <v>231</v>
      </c>
      <c r="C10" s="390"/>
      <c r="D10" s="390"/>
      <c r="E10" s="390"/>
      <c r="F10" s="390"/>
      <c r="G10" s="160"/>
      <c r="H10" s="160"/>
      <c r="I10" s="160"/>
      <c r="J10" s="162"/>
      <c r="K10" s="162"/>
      <c r="L10" s="8"/>
      <c r="M10" s="8"/>
      <c r="N10" s="8"/>
    </row>
    <row r="11" spans="1:20" ht="20.100000000000001" customHeight="1" x14ac:dyDescent="0.25">
      <c r="A11" s="179" t="s">
        <v>186</v>
      </c>
      <c r="B11" s="388" t="s">
        <v>232</v>
      </c>
      <c r="C11" s="388"/>
      <c r="D11" s="388"/>
      <c r="E11" s="388"/>
      <c r="F11" s="388"/>
      <c r="G11" s="163"/>
      <c r="H11" s="163"/>
      <c r="I11" s="163"/>
      <c r="J11" s="163"/>
      <c r="K11" s="163"/>
      <c r="L11" s="8"/>
      <c r="M11" s="8"/>
      <c r="N11" s="8"/>
    </row>
    <row r="12" spans="1:20" ht="20.100000000000001" customHeight="1" x14ac:dyDescent="0.25">
      <c r="A12" s="179" t="s">
        <v>200</v>
      </c>
      <c r="B12" s="390" t="s">
        <v>233</v>
      </c>
      <c r="C12" s="390"/>
      <c r="D12" s="390"/>
      <c r="E12" s="390"/>
      <c r="F12" s="390"/>
      <c r="G12" s="163"/>
      <c r="H12" s="163"/>
      <c r="I12" s="163"/>
      <c r="J12" s="163"/>
      <c r="K12" s="163"/>
      <c r="L12" s="8"/>
      <c r="M12" s="8"/>
      <c r="N12" s="8"/>
    </row>
    <row r="13" spans="1:20" ht="31.5" customHeight="1" x14ac:dyDescent="0.25">
      <c r="A13" s="179" t="s">
        <v>201</v>
      </c>
      <c r="B13" s="382" t="s">
        <v>234</v>
      </c>
      <c r="C13" s="382"/>
      <c r="D13" s="382"/>
      <c r="E13" s="382"/>
      <c r="F13" s="382"/>
      <c r="G13" s="175"/>
      <c r="H13" s="175"/>
      <c r="I13" s="175"/>
      <c r="J13" s="162"/>
      <c r="K13" s="162"/>
      <c r="L13" s="8"/>
      <c r="M13" s="8"/>
      <c r="N13" s="8"/>
    </row>
    <row r="14" spans="1:20" ht="23.25" customHeight="1" x14ac:dyDescent="0.25">
      <c r="A14" s="179" t="s">
        <v>187</v>
      </c>
      <c r="B14" s="383" t="s">
        <v>208</v>
      </c>
      <c r="C14" s="383"/>
      <c r="D14" s="383"/>
      <c r="E14" s="383"/>
      <c r="F14" s="383"/>
      <c r="G14" s="164"/>
      <c r="H14" s="164"/>
      <c r="I14" s="164"/>
      <c r="J14" s="164"/>
      <c r="K14" s="164"/>
    </row>
    <row r="15" spans="1:20" ht="32.25" customHeight="1" x14ac:dyDescent="0.25">
      <c r="A15" s="179" t="s">
        <v>188</v>
      </c>
      <c r="B15" s="384" t="s">
        <v>245</v>
      </c>
      <c r="C15" s="384"/>
      <c r="D15" s="384"/>
      <c r="E15" s="384"/>
      <c r="F15" s="384"/>
      <c r="G15" s="165"/>
      <c r="H15" s="165"/>
      <c r="I15" s="165"/>
      <c r="J15" s="165"/>
      <c r="K15" s="165"/>
      <c r="L15" s="8"/>
      <c r="M15" s="8"/>
      <c r="N15" s="8"/>
    </row>
    <row r="16" spans="1:20" ht="33.75" customHeight="1" x14ac:dyDescent="0.25">
      <c r="A16" s="179" t="s">
        <v>211</v>
      </c>
      <c r="B16" s="385" t="s">
        <v>244</v>
      </c>
      <c r="C16" s="385"/>
      <c r="D16" s="385"/>
      <c r="E16" s="385"/>
      <c r="F16" s="385"/>
      <c r="G16" s="166"/>
      <c r="H16" s="166"/>
      <c r="I16" s="166"/>
      <c r="J16" s="166"/>
      <c r="K16" s="167"/>
      <c r="L16" s="167"/>
      <c r="M16" s="167"/>
      <c r="N16" s="167"/>
      <c r="O16" s="167"/>
      <c r="P16" s="167"/>
      <c r="Q16" s="167"/>
      <c r="R16" s="167"/>
      <c r="S16" s="167"/>
      <c r="T16" s="167"/>
    </row>
    <row r="17" spans="1:11" ht="27" customHeight="1" x14ac:dyDescent="0.25">
      <c r="A17" s="179" t="s">
        <v>189</v>
      </c>
      <c r="B17" s="391" t="s">
        <v>243</v>
      </c>
      <c r="C17" s="391"/>
      <c r="D17" s="391"/>
      <c r="E17" s="391"/>
      <c r="F17" s="391"/>
      <c r="G17" s="168"/>
      <c r="H17" s="168"/>
      <c r="I17" s="168"/>
      <c r="J17" s="168"/>
      <c r="K17" s="168"/>
    </row>
    <row r="18" spans="1:11" ht="20.100000000000001" customHeight="1" x14ac:dyDescent="0.25">
      <c r="A18" s="179" t="s">
        <v>209</v>
      </c>
      <c r="B18" s="391" t="s">
        <v>242</v>
      </c>
      <c r="C18" s="391"/>
      <c r="D18" s="391"/>
      <c r="E18" s="391"/>
      <c r="F18" s="391"/>
      <c r="G18" s="168"/>
      <c r="H18" s="168"/>
      <c r="I18" s="168"/>
      <c r="J18" s="169"/>
      <c r="K18" s="169"/>
    </row>
    <row r="19" spans="1:11" ht="24.75" customHeight="1" x14ac:dyDescent="0.25">
      <c r="A19" s="179" t="s">
        <v>190</v>
      </c>
      <c r="B19" s="386" t="s">
        <v>241</v>
      </c>
      <c r="C19" s="386"/>
      <c r="D19" s="386"/>
      <c r="E19" s="386"/>
      <c r="F19" s="386"/>
      <c r="G19" s="176"/>
      <c r="H19" s="176"/>
      <c r="I19" s="176"/>
      <c r="J19" s="170"/>
      <c r="K19" s="170"/>
    </row>
    <row r="20" spans="1:11" ht="42" customHeight="1" x14ac:dyDescent="0.25">
      <c r="A20" s="179" t="s">
        <v>191</v>
      </c>
      <c r="B20" s="392" t="s">
        <v>240</v>
      </c>
      <c r="C20" s="392"/>
      <c r="D20" s="392"/>
      <c r="E20" s="392"/>
      <c r="F20" s="392"/>
      <c r="G20" s="177"/>
      <c r="H20" s="177"/>
      <c r="I20" s="177"/>
      <c r="J20" s="171"/>
      <c r="K20" s="171"/>
    </row>
    <row r="21" spans="1:11" ht="34.5" customHeight="1" x14ac:dyDescent="0.25">
      <c r="A21" s="179" t="s">
        <v>210</v>
      </c>
      <c r="B21" s="386" t="s">
        <v>239</v>
      </c>
      <c r="C21" s="386"/>
      <c r="D21" s="386"/>
      <c r="E21" s="386"/>
      <c r="F21" s="386"/>
      <c r="G21" s="176"/>
      <c r="H21" s="176"/>
      <c r="I21" s="176"/>
      <c r="J21" s="170"/>
      <c r="K21" s="170"/>
    </row>
    <row r="22" spans="1:11" ht="51.75" customHeight="1" x14ac:dyDescent="0.25">
      <c r="A22" s="179" t="s">
        <v>192</v>
      </c>
      <c r="B22" s="386" t="s">
        <v>238</v>
      </c>
      <c r="C22" s="386"/>
      <c r="D22" s="386"/>
      <c r="E22" s="386"/>
      <c r="F22" s="386"/>
      <c r="G22" s="176"/>
      <c r="H22" s="176"/>
      <c r="I22" s="176"/>
      <c r="J22" s="170"/>
      <c r="K22" s="170"/>
    </row>
    <row r="23" spans="1:11" ht="20.100000000000001" customHeight="1" x14ac:dyDescent="0.25">
      <c r="A23" s="179" t="s">
        <v>193</v>
      </c>
      <c r="B23" s="380" t="s">
        <v>237</v>
      </c>
      <c r="C23" s="380"/>
      <c r="D23" s="380"/>
      <c r="E23" s="380"/>
      <c r="F23" s="380"/>
      <c r="G23" s="178"/>
      <c r="H23" s="178"/>
      <c r="I23" s="178"/>
      <c r="J23" s="172"/>
      <c r="K23" s="172"/>
    </row>
    <row r="24" spans="1:11" ht="20.100000000000001" customHeight="1" x14ac:dyDescent="0.25">
      <c r="A24" s="179" t="s">
        <v>194</v>
      </c>
      <c r="B24" s="381" t="s">
        <v>236</v>
      </c>
      <c r="C24" s="381"/>
      <c r="D24" s="381"/>
      <c r="E24" s="381"/>
      <c r="F24" s="381"/>
      <c r="G24" s="165"/>
      <c r="H24" s="165"/>
      <c r="I24" s="165"/>
      <c r="J24" s="173"/>
      <c r="K24" s="173"/>
    </row>
    <row r="25" spans="1:11" ht="20.100000000000001" customHeight="1" x14ac:dyDescent="0.25">
      <c r="A25" s="179" t="s">
        <v>195</v>
      </c>
      <c r="B25" s="379" t="s">
        <v>235</v>
      </c>
      <c r="C25" s="379"/>
      <c r="D25" s="379"/>
      <c r="E25" s="379"/>
      <c r="F25" s="379"/>
      <c r="G25" s="165"/>
      <c r="H25" s="165"/>
      <c r="I25" s="165"/>
      <c r="J25" s="173"/>
      <c r="K25" s="173"/>
    </row>
  </sheetData>
  <mergeCells count="24">
    <mergeCell ref="B12:F12"/>
    <mergeCell ref="B17:F17"/>
    <mergeCell ref="B18:F18"/>
    <mergeCell ref="B19:F19"/>
    <mergeCell ref="B20:F20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8"/>
  <sheetViews>
    <sheetView view="pageBreakPreview" zoomScale="120" zoomScaleNormal="100" zoomScaleSheetLayoutView="120" workbookViewId="0">
      <selection activeCell="O13" sqref="O13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10.875" customWidth="1"/>
    <col min="5" max="5" width="10.6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406" t="s">
        <v>263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</row>
    <row r="2" spans="1:12" ht="15.75" customHeight="1" x14ac:dyDescent="0.25">
      <c r="A2" s="400" t="s">
        <v>215</v>
      </c>
      <c r="B2" s="402" t="s">
        <v>52</v>
      </c>
      <c r="C2" s="407" t="s">
        <v>53</v>
      </c>
      <c r="D2" s="407"/>
      <c r="E2" s="407"/>
      <c r="F2" s="407"/>
      <c r="G2" s="407" t="s">
        <v>54</v>
      </c>
      <c r="H2" s="407"/>
      <c r="I2" s="407"/>
      <c r="J2" s="407"/>
      <c r="K2" s="404" t="s">
        <v>55</v>
      </c>
      <c r="L2" s="405"/>
    </row>
    <row r="3" spans="1:12" ht="16.5" thickBot="1" x14ac:dyDescent="0.3">
      <c r="A3" s="401"/>
      <c r="B3" s="403"/>
      <c r="C3" s="231" t="s">
        <v>0</v>
      </c>
      <c r="D3" s="231" t="s">
        <v>217</v>
      </c>
      <c r="E3" s="231" t="s">
        <v>1</v>
      </c>
      <c r="F3" s="231" t="s">
        <v>217</v>
      </c>
      <c r="G3" s="231" t="s">
        <v>0</v>
      </c>
      <c r="H3" s="231" t="s">
        <v>217</v>
      </c>
      <c r="I3" s="231" t="s">
        <v>1</v>
      </c>
      <c r="J3" s="231" t="s">
        <v>217</v>
      </c>
      <c r="K3" s="231" t="s">
        <v>214</v>
      </c>
      <c r="L3" s="232" t="s">
        <v>217</v>
      </c>
    </row>
    <row r="4" spans="1:12" ht="13.5" customHeight="1" x14ac:dyDescent="0.25">
      <c r="A4" s="223" t="s">
        <v>261</v>
      </c>
      <c r="B4" s="14">
        <v>1</v>
      </c>
      <c r="C4" s="80">
        <v>652</v>
      </c>
      <c r="D4" s="80">
        <v>384</v>
      </c>
      <c r="E4" s="80">
        <v>18</v>
      </c>
      <c r="F4" s="80">
        <v>3</v>
      </c>
      <c r="G4" s="80">
        <v>99</v>
      </c>
      <c r="H4" s="80">
        <v>31</v>
      </c>
      <c r="I4" s="80">
        <v>1</v>
      </c>
      <c r="J4" s="80">
        <v>1</v>
      </c>
      <c r="K4" s="92">
        <f>C4+E4+G4+I4</f>
        <v>770</v>
      </c>
      <c r="L4" s="224">
        <f>D4+F4+H4+J4</f>
        <v>419</v>
      </c>
    </row>
    <row r="5" spans="1:12" ht="13.5" customHeight="1" x14ac:dyDescent="0.25">
      <c r="A5" s="220"/>
      <c r="B5" s="59">
        <v>2</v>
      </c>
      <c r="C5" s="3">
        <v>330</v>
      </c>
      <c r="D5" s="3">
        <v>200</v>
      </c>
      <c r="E5" s="3">
        <v>12</v>
      </c>
      <c r="F5" s="3">
        <v>6</v>
      </c>
      <c r="G5" s="3">
        <v>43</v>
      </c>
      <c r="H5" s="3">
        <v>29</v>
      </c>
      <c r="I5" s="3">
        <v>1</v>
      </c>
      <c r="J5" s="3">
        <v>1</v>
      </c>
      <c r="K5" s="92">
        <f>C5+E5+G5+I5</f>
        <v>386</v>
      </c>
      <c r="L5" s="224">
        <f t="shared" ref="L5:L26" si="0">D5+F5+H5+J5</f>
        <v>236</v>
      </c>
    </row>
    <row r="6" spans="1:12" ht="13.5" customHeight="1" x14ac:dyDescent="0.25">
      <c r="A6" s="220"/>
      <c r="B6" s="59">
        <v>3</v>
      </c>
      <c r="C6" s="3">
        <v>66</v>
      </c>
      <c r="D6" s="3">
        <v>35</v>
      </c>
      <c r="E6" s="3">
        <v>2</v>
      </c>
      <c r="F6" s="3">
        <v>0</v>
      </c>
      <c r="G6" s="3">
        <v>12</v>
      </c>
      <c r="H6" s="3">
        <v>7</v>
      </c>
      <c r="I6" s="3">
        <v>0</v>
      </c>
      <c r="J6" s="3">
        <v>0</v>
      </c>
      <c r="K6" s="92">
        <f>C6+E6+G6+I6</f>
        <v>80</v>
      </c>
      <c r="L6" s="224">
        <f t="shared" si="0"/>
        <v>42</v>
      </c>
    </row>
    <row r="7" spans="1:12" ht="13.5" customHeight="1" x14ac:dyDescent="0.25">
      <c r="A7" s="398" t="s">
        <v>250</v>
      </c>
      <c r="B7" s="399"/>
      <c r="C7" s="77">
        <f t="shared" ref="C7:L7" si="1">SUM(C4:C6)</f>
        <v>1048</v>
      </c>
      <c r="D7" s="77">
        <f t="shared" si="1"/>
        <v>619</v>
      </c>
      <c r="E7" s="77">
        <f t="shared" si="1"/>
        <v>32</v>
      </c>
      <c r="F7" s="77">
        <f t="shared" si="1"/>
        <v>9</v>
      </c>
      <c r="G7" s="77">
        <f t="shared" si="1"/>
        <v>154</v>
      </c>
      <c r="H7" s="77">
        <f t="shared" si="1"/>
        <v>67</v>
      </c>
      <c r="I7" s="77">
        <f t="shared" si="1"/>
        <v>2</v>
      </c>
      <c r="J7" s="77">
        <f t="shared" si="1"/>
        <v>2</v>
      </c>
      <c r="K7" s="77">
        <f t="shared" si="1"/>
        <v>1236</v>
      </c>
      <c r="L7" s="77">
        <f t="shared" si="1"/>
        <v>697</v>
      </c>
    </row>
    <row r="8" spans="1:12" ht="13.5" customHeight="1" x14ac:dyDescent="0.25">
      <c r="A8" s="221" t="s">
        <v>251</v>
      </c>
      <c r="B8" s="59">
        <v>1</v>
      </c>
      <c r="C8" s="3">
        <v>688</v>
      </c>
      <c r="D8" s="3">
        <v>534</v>
      </c>
      <c r="E8" s="3">
        <v>26</v>
      </c>
      <c r="F8" s="3">
        <v>23</v>
      </c>
      <c r="G8" s="3">
        <v>115</v>
      </c>
      <c r="H8" s="3">
        <v>68</v>
      </c>
      <c r="I8" s="3">
        <v>0</v>
      </c>
      <c r="J8" s="3">
        <v>0</v>
      </c>
      <c r="K8" s="92">
        <f t="shared" ref="K8:K26" si="2">C8+E8+G8+I8</f>
        <v>829</v>
      </c>
      <c r="L8" s="224">
        <f t="shared" si="0"/>
        <v>625</v>
      </c>
    </row>
    <row r="9" spans="1:12" ht="13.5" customHeight="1" x14ac:dyDescent="0.25">
      <c r="A9" s="220"/>
      <c r="B9" s="59">
        <v>2</v>
      </c>
      <c r="C9" s="3">
        <v>219</v>
      </c>
      <c r="D9" s="3">
        <v>202</v>
      </c>
      <c r="E9" s="3"/>
      <c r="F9" s="3"/>
      <c r="G9" s="3">
        <v>44</v>
      </c>
      <c r="H9" s="3"/>
      <c r="I9" s="3"/>
      <c r="J9" s="3"/>
      <c r="K9" s="92">
        <f t="shared" si="2"/>
        <v>263</v>
      </c>
      <c r="L9" s="224">
        <f t="shared" si="0"/>
        <v>202</v>
      </c>
    </row>
    <row r="10" spans="1:12" ht="13.5" customHeight="1" x14ac:dyDescent="0.25">
      <c r="A10" s="220"/>
      <c r="B10" s="59">
        <v>3</v>
      </c>
      <c r="C10" s="3">
        <v>10</v>
      </c>
      <c r="D10" s="3">
        <v>8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92">
        <f t="shared" si="2"/>
        <v>10</v>
      </c>
      <c r="L10" s="224">
        <f t="shared" si="0"/>
        <v>8</v>
      </c>
    </row>
    <row r="11" spans="1:12" x14ac:dyDescent="0.25">
      <c r="A11" s="398" t="s">
        <v>252</v>
      </c>
      <c r="B11" s="399"/>
      <c r="C11" s="77">
        <f t="shared" ref="C11:J11" si="3">SUM(C8:C10)</f>
        <v>917</v>
      </c>
      <c r="D11" s="77">
        <f t="shared" si="3"/>
        <v>744</v>
      </c>
      <c r="E11" s="77">
        <f t="shared" si="3"/>
        <v>26</v>
      </c>
      <c r="F11" s="77">
        <f t="shared" si="3"/>
        <v>23</v>
      </c>
      <c r="G11" s="77">
        <f t="shared" si="3"/>
        <v>159</v>
      </c>
      <c r="H11" s="77">
        <f t="shared" si="3"/>
        <v>68</v>
      </c>
      <c r="I11" s="77">
        <f t="shared" si="3"/>
        <v>0</v>
      </c>
      <c r="J11" s="77">
        <f t="shared" si="3"/>
        <v>0</v>
      </c>
      <c r="K11" s="92">
        <f t="shared" si="2"/>
        <v>1102</v>
      </c>
      <c r="L11" s="224">
        <f t="shared" si="0"/>
        <v>835</v>
      </c>
    </row>
    <row r="12" spans="1:12" x14ac:dyDescent="0.25">
      <c r="A12" s="221" t="s">
        <v>253</v>
      </c>
      <c r="B12" s="59">
        <v>1</v>
      </c>
      <c r="C12" s="3">
        <v>429</v>
      </c>
      <c r="D12" s="3">
        <v>320</v>
      </c>
      <c r="E12" s="3">
        <v>8</v>
      </c>
      <c r="F12" s="3">
        <v>7</v>
      </c>
      <c r="G12" s="3">
        <v>9</v>
      </c>
      <c r="H12" s="3">
        <v>0</v>
      </c>
      <c r="I12" s="3">
        <v>0</v>
      </c>
      <c r="J12" s="3">
        <v>0</v>
      </c>
      <c r="K12" s="92">
        <f t="shared" si="2"/>
        <v>446</v>
      </c>
      <c r="L12" s="224">
        <f t="shared" si="0"/>
        <v>327</v>
      </c>
    </row>
    <row r="13" spans="1:12" x14ac:dyDescent="0.25">
      <c r="A13" s="220"/>
      <c r="B13" s="59">
        <v>2</v>
      </c>
      <c r="C13" s="3">
        <v>116</v>
      </c>
      <c r="D13" s="3">
        <v>89</v>
      </c>
      <c r="E13" s="3">
        <v>1</v>
      </c>
      <c r="F13" s="3">
        <v>1</v>
      </c>
      <c r="G13" s="3">
        <v>2</v>
      </c>
      <c r="H13" s="3">
        <v>0</v>
      </c>
      <c r="I13" s="3">
        <v>0</v>
      </c>
      <c r="J13" s="3">
        <v>0</v>
      </c>
      <c r="K13" s="92">
        <f t="shared" si="2"/>
        <v>119</v>
      </c>
      <c r="L13" s="224">
        <f t="shared" si="0"/>
        <v>90</v>
      </c>
    </row>
    <row r="14" spans="1:12" x14ac:dyDescent="0.25">
      <c r="A14" s="220"/>
      <c r="B14" s="59">
        <v>3</v>
      </c>
      <c r="C14" s="3">
        <v>8</v>
      </c>
      <c r="D14" s="3">
        <v>5</v>
      </c>
      <c r="E14" s="3">
        <v>2</v>
      </c>
      <c r="F14" s="3">
        <v>0</v>
      </c>
      <c r="G14" s="3">
        <v>2</v>
      </c>
      <c r="H14" s="3">
        <v>2</v>
      </c>
      <c r="I14" s="3">
        <v>0</v>
      </c>
      <c r="J14" s="3">
        <v>0</v>
      </c>
      <c r="K14" s="92">
        <f t="shared" si="2"/>
        <v>12</v>
      </c>
      <c r="L14" s="224">
        <f t="shared" si="0"/>
        <v>7</v>
      </c>
    </row>
    <row r="15" spans="1:12" x14ac:dyDescent="0.25">
      <c r="A15" s="398" t="s">
        <v>254</v>
      </c>
      <c r="B15" s="399"/>
      <c r="C15" s="77">
        <f t="shared" ref="C15:J15" si="4">SUM(C12:C14)</f>
        <v>553</v>
      </c>
      <c r="D15" s="77">
        <f t="shared" si="4"/>
        <v>414</v>
      </c>
      <c r="E15" s="77">
        <f t="shared" si="4"/>
        <v>11</v>
      </c>
      <c r="F15" s="77">
        <f t="shared" si="4"/>
        <v>8</v>
      </c>
      <c r="G15" s="77">
        <f t="shared" si="4"/>
        <v>13</v>
      </c>
      <c r="H15" s="77">
        <f t="shared" si="4"/>
        <v>2</v>
      </c>
      <c r="I15" s="77">
        <f t="shared" si="4"/>
        <v>0</v>
      </c>
      <c r="J15" s="77">
        <f t="shared" si="4"/>
        <v>0</v>
      </c>
      <c r="K15" s="92">
        <f t="shared" si="2"/>
        <v>577</v>
      </c>
      <c r="L15" s="224">
        <f t="shared" si="0"/>
        <v>424</v>
      </c>
    </row>
    <row r="16" spans="1:12" x14ac:dyDescent="0.25">
      <c r="A16" s="221" t="s">
        <v>255</v>
      </c>
      <c r="B16" s="59">
        <v>1</v>
      </c>
      <c r="C16" s="3">
        <v>1217</v>
      </c>
      <c r="D16" s="3">
        <v>961</v>
      </c>
      <c r="E16" s="3">
        <v>43</v>
      </c>
      <c r="F16" s="3">
        <v>32</v>
      </c>
      <c r="G16" s="3">
        <v>443</v>
      </c>
      <c r="H16" s="3">
        <v>284</v>
      </c>
      <c r="I16" s="3">
        <v>5</v>
      </c>
      <c r="J16" s="3">
        <v>4</v>
      </c>
      <c r="K16" s="92">
        <f t="shared" si="2"/>
        <v>1708</v>
      </c>
      <c r="L16" s="224">
        <f t="shared" si="0"/>
        <v>1281</v>
      </c>
    </row>
    <row r="17" spans="1:12" x14ac:dyDescent="0.25">
      <c r="A17" s="220"/>
      <c r="B17" s="59">
        <v>2</v>
      </c>
      <c r="C17" s="3">
        <v>668</v>
      </c>
      <c r="D17" s="3">
        <v>533</v>
      </c>
      <c r="E17" s="3">
        <v>21</v>
      </c>
      <c r="F17" s="3">
        <v>15</v>
      </c>
      <c r="G17" s="3">
        <v>258</v>
      </c>
      <c r="H17" s="3">
        <v>173</v>
      </c>
      <c r="I17" s="3">
        <v>1</v>
      </c>
      <c r="J17" s="3">
        <v>1</v>
      </c>
      <c r="K17" s="92">
        <f t="shared" si="2"/>
        <v>948</v>
      </c>
      <c r="L17" s="224">
        <f t="shared" si="0"/>
        <v>722</v>
      </c>
    </row>
    <row r="18" spans="1:12" x14ac:dyDescent="0.25">
      <c r="A18" s="220"/>
      <c r="B18" s="59">
        <v>3</v>
      </c>
      <c r="C18" s="3">
        <v>70</v>
      </c>
      <c r="D18" s="3">
        <v>42</v>
      </c>
      <c r="E18" s="3">
        <v>4</v>
      </c>
      <c r="F18" s="3">
        <v>2</v>
      </c>
      <c r="G18" s="3">
        <v>39</v>
      </c>
      <c r="H18" s="3">
        <v>24</v>
      </c>
      <c r="I18" s="3">
        <v>8</v>
      </c>
      <c r="J18" s="3">
        <v>2</v>
      </c>
      <c r="K18" s="92">
        <f t="shared" si="2"/>
        <v>121</v>
      </c>
      <c r="L18" s="224">
        <f t="shared" si="0"/>
        <v>70</v>
      </c>
    </row>
    <row r="19" spans="1:12" x14ac:dyDescent="0.25">
      <c r="A19" s="398" t="s">
        <v>256</v>
      </c>
      <c r="B19" s="399"/>
      <c r="C19" s="77">
        <f t="shared" ref="C19:J19" si="5">SUM(C16:C18)</f>
        <v>1955</v>
      </c>
      <c r="D19" s="77">
        <f t="shared" si="5"/>
        <v>1536</v>
      </c>
      <c r="E19" s="77">
        <f t="shared" si="5"/>
        <v>68</v>
      </c>
      <c r="F19" s="77">
        <f t="shared" si="5"/>
        <v>49</v>
      </c>
      <c r="G19" s="77">
        <f t="shared" si="5"/>
        <v>740</v>
      </c>
      <c r="H19" s="77">
        <f t="shared" si="5"/>
        <v>481</v>
      </c>
      <c r="I19" s="77">
        <f t="shared" si="5"/>
        <v>14</v>
      </c>
      <c r="J19" s="77">
        <f t="shared" si="5"/>
        <v>7</v>
      </c>
      <c r="K19" s="92">
        <f t="shared" si="2"/>
        <v>2777</v>
      </c>
      <c r="L19" s="224">
        <f t="shared" si="0"/>
        <v>2073</v>
      </c>
    </row>
    <row r="20" spans="1:12" x14ac:dyDescent="0.25">
      <c r="A20" s="221" t="s">
        <v>257</v>
      </c>
      <c r="B20" s="59">
        <v>1</v>
      </c>
      <c r="C20" s="3">
        <v>944</v>
      </c>
      <c r="D20" s="3">
        <v>702</v>
      </c>
      <c r="E20" s="3">
        <v>47</v>
      </c>
      <c r="F20" s="3">
        <v>38</v>
      </c>
      <c r="G20" s="3">
        <v>334</v>
      </c>
      <c r="H20" s="3">
        <v>300</v>
      </c>
      <c r="I20" s="3">
        <v>2</v>
      </c>
      <c r="J20" s="3">
        <v>2</v>
      </c>
      <c r="K20" s="92">
        <f t="shared" si="2"/>
        <v>1327</v>
      </c>
      <c r="L20" s="224">
        <f t="shared" si="0"/>
        <v>1042</v>
      </c>
    </row>
    <row r="21" spans="1:12" x14ac:dyDescent="0.25">
      <c r="A21" s="220"/>
      <c r="B21" s="59">
        <v>2</v>
      </c>
      <c r="C21" s="3">
        <v>409</v>
      </c>
      <c r="D21" s="3">
        <v>321</v>
      </c>
      <c r="E21" s="3">
        <v>11</v>
      </c>
      <c r="F21" s="3">
        <v>9</v>
      </c>
      <c r="G21" s="3">
        <v>97</v>
      </c>
      <c r="H21" s="3">
        <v>91</v>
      </c>
      <c r="I21" s="3">
        <v>0</v>
      </c>
      <c r="J21" s="3">
        <v>0</v>
      </c>
      <c r="K21" s="92">
        <f t="shared" si="2"/>
        <v>517</v>
      </c>
      <c r="L21" s="224">
        <f t="shared" si="0"/>
        <v>421</v>
      </c>
    </row>
    <row r="22" spans="1:12" x14ac:dyDescent="0.25">
      <c r="A22" s="220"/>
      <c r="B22" s="59">
        <v>3</v>
      </c>
      <c r="C22" s="3">
        <v>23</v>
      </c>
      <c r="D22" s="3">
        <v>17</v>
      </c>
      <c r="E22" s="3">
        <v>1</v>
      </c>
      <c r="F22" s="3">
        <v>0</v>
      </c>
      <c r="G22" s="3">
        <v>20</v>
      </c>
      <c r="H22" s="3">
        <v>15</v>
      </c>
      <c r="I22" s="3">
        <v>4</v>
      </c>
      <c r="J22" s="3">
        <v>3</v>
      </c>
      <c r="K22" s="92">
        <f t="shared" si="2"/>
        <v>48</v>
      </c>
      <c r="L22" s="224">
        <f t="shared" si="0"/>
        <v>35</v>
      </c>
    </row>
    <row r="23" spans="1:12" ht="16.5" thickBot="1" x14ac:dyDescent="0.3">
      <c r="A23" s="398" t="s">
        <v>258</v>
      </c>
      <c r="B23" s="399"/>
      <c r="C23" s="77">
        <f t="shared" ref="C23:J23" si="6">SUM(C20:C22)</f>
        <v>1376</v>
      </c>
      <c r="D23" s="77">
        <f t="shared" si="6"/>
        <v>1040</v>
      </c>
      <c r="E23" s="77">
        <f t="shared" si="6"/>
        <v>59</v>
      </c>
      <c r="F23" s="77">
        <f t="shared" si="6"/>
        <v>47</v>
      </c>
      <c r="G23" s="77">
        <f t="shared" si="6"/>
        <v>451</v>
      </c>
      <c r="H23" s="77">
        <f t="shared" si="6"/>
        <v>406</v>
      </c>
      <c r="I23" s="77">
        <f t="shared" si="6"/>
        <v>6</v>
      </c>
      <c r="J23" s="77">
        <f t="shared" si="6"/>
        <v>5</v>
      </c>
      <c r="K23" s="92">
        <f t="shared" si="2"/>
        <v>1892</v>
      </c>
      <c r="L23" s="224">
        <f t="shared" si="0"/>
        <v>1498</v>
      </c>
    </row>
    <row r="24" spans="1:12" x14ac:dyDescent="0.25">
      <c r="A24" s="395" t="s">
        <v>262</v>
      </c>
      <c r="B24" s="229">
        <v>1</v>
      </c>
      <c r="C24" s="197">
        <f t="shared" ref="C24:J26" si="7">C4+C8+C12+C16+C20</f>
        <v>3930</v>
      </c>
      <c r="D24" s="197">
        <f t="shared" si="7"/>
        <v>2901</v>
      </c>
      <c r="E24" s="197">
        <f t="shared" si="7"/>
        <v>142</v>
      </c>
      <c r="F24" s="197">
        <f t="shared" si="7"/>
        <v>103</v>
      </c>
      <c r="G24" s="197">
        <f t="shared" si="7"/>
        <v>1000</v>
      </c>
      <c r="H24" s="197">
        <f t="shared" si="7"/>
        <v>683</v>
      </c>
      <c r="I24" s="197">
        <f t="shared" si="7"/>
        <v>8</v>
      </c>
      <c r="J24" s="197">
        <f t="shared" si="7"/>
        <v>7</v>
      </c>
      <c r="K24" s="92">
        <f t="shared" si="2"/>
        <v>5080</v>
      </c>
      <c r="L24" s="224">
        <f t="shared" si="0"/>
        <v>3694</v>
      </c>
    </row>
    <row r="25" spans="1:12" x14ac:dyDescent="0.25">
      <c r="A25" s="396"/>
      <c r="B25" s="133">
        <v>2</v>
      </c>
      <c r="C25" s="57">
        <f t="shared" si="7"/>
        <v>1742</v>
      </c>
      <c r="D25" s="57">
        <f t="shared" si="7"/>
        <v>1345</v>
      </c>
      <c r="E25" s="57">
        <f t="shared" si="7"/>
        <v>45</v>
      </c>
      <c r="F25" s="57">
        <f t="shared" si="7"/>
        <v>31</v>
      </c>
      <c r="G25" s="57">
        <f t="shared" si="7"/>
        <v>444</v>
      </c>
      <c r="H25" s="57">
        <f t="shared" si="7"/>
        <v>293</v>
      </c>
      <c r="I25" s="57">
        <f t="shared" si="7"/>
        <v>2</v>
      </c>
      <c r="J25" s="57">
        <f t="shared" si="7"/>
        <v>2</v>
      </c>
      <c r="K25" s="92">
        <f t="shared" si="2"/>
        <v>2233</v>
      </c>
      <c r="L25" s="224">
        <f t="shared" si="0"/>
        <v>1671</v>
      </c>
    </row>
    <row r="26" spans="1:12" ht="16.5" thickBot="1" x14ac:dyDescent="0.3">
      <c r="A26" s="397"/>
      <c r="B26" s="233">
        <v>3</v>
      </c>
      <c r="C26" s="188">
        <f t="shared" si="7"/>
        <v>177</v>
      </c>
      <c r="D26" s="188">
        <f t="shared" si="7"/>
        <v>107</v>
      </c>
      <c r="E26" s="188">
        <f t="shared" si="7"/>
        <v>9</v>
      </c>
      <c r="F26" s="188">
        <f t="shared" si="7"/>
        <v>2</v>
      </c>
      <c r="G26" s="188">
        <f t="shared" si="7"/>
        <v>73</v>
      </c>
      <c r="H26" s="188">
        <f t="shared" si="7"/>
        <v>48</v>
      </c>
      <c r="I26" s="188">
        <f t="shared" si="7"/>
        <v>12</v>
      </c>
      <c r="J26" s="188">
        <f t="shared" si="7"/>
        <v>5</v>
      </c>
      <c r="K26" s="92">
        <f t="shared" si="2"/>
        <v>271</v>
      </c>
      <c r="L26" s="224">
        <f t="shared" si="0"/>
        <v>162</v>
      </c>
    </row>
    <row r="27" spans="1:12" ht="16.5" thickBot="1" x14ac:dyDescent="0.3">
      <c r="A27" s="393" t="s">
        <v>259</v>
      </c>
      <c r="B27" s="394"/>
      <c r="C27" s="194">
        <f t="shared" ref="C27:J27" si="8">SUM(C24:C26)</f>
        <v>5849</v>
      </c>
      <c r="D27" s="194">
        <f t="shared" si="8"/>
        <v>4353</v>
      </c>
      <c r="E27" s="194">
        <f t="shared" si="8"/>
        <v>196</v>
      </c>
      <c r="F27" s="194">
        <f t="shared" si="8"/>
        <v>136</v>
      </c>
      <c r="G27" s="194">
        <f t="shared" si="8"/>
        <v>1517</v>
      </c>
      <c r="H27" s="194">
        <f t="shared" si="8"/>
        <v>1024</v>
      </c>
      <c r="I27" s="194">
        <f t="shared" si="8"/>
        <v>22</v>
      </c>
      <c r="J27" s="194">
        <f t="shared" si="8"/>
        <v>14</v>
      </c>
      <c r="K27" s="92">
        <f>C27+E27+G27+I27</f>
        <v>7584</v>
      </c>
      <c r="L27" s="195">
        <f t="shared" ref="L27" si="9">+D27+F27+H27+J27</f>
        <v>5527</v>
      </c>
    </row>
    <row r="28" spans="1:12" s="68" customFormat="1" x14ac:dyDescent="0.25">
      <c r="A28" s="78"/>
      <c r="C28" s="66"/>
    </row>
  </sheetData>
  <mergeCells count="13">
    <mergeCell ref="A2:A3"/>
    <mergeCell ref="B2:B3"/>
    <mergeCell ref="K2:L2"/>
    <mergeCell ref="A1:L1"/>
    <mergeCell ref="C2:F2"/>
    <mergeCell ref="G2:J2"/>
    <mergeCell ref="A27:B27"/>
    <mergeCell ref="A24:A26"/>
    <mergeCell ref="A7:B7"/>
    <mergeCell ref="A11:B11"/>
    <mergeCell ref="A15:B15"/>
    <mergeCell ref="A19:B19"/>
    <mergeCell ref="A23:B23"/>
  </mergeCells>
  <phoneticPr fontId="2" type="noConversion"/>
  <pageMargins left="0.74803149606299213" right="0.15748031496062992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40" workbookViewId="0">
      <selection sqref="A1:G1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408" t="s">
        <v>3</v>
      </c>
      <c r="B1" s="409"/>
      <c r="C1" s="409"/>
      <c r="D1" s="409"/>
      <c r="E1" s="409"/>
      <c r="F1" s="409"/>
      <c r="G1" s="409"/>
    </row>
    <row r="2" spans="1:7" ht="16.5" thickBot="1" x14ac:dyDescent="0.3">
      <c r="A2" s="410" t="s">
        <v>53</v>
      </c>
      <c r="B2" s="410"/>
      <c r="C2" s="410"/>
      <c r="D2" s="410"/>
      <c r="E2" s="410"/>
      <c r="F2" s="410"/>
      <c r="G2" s="410"/>
    </row>
    <row r="3" spans="1:7" ht="16.5" thickBot="1" x14ac:dyDescent="0.3">
      <c r="A3" s="120" t="s">
        <v>47</v>
      </c>
      <c r="B3" s="297">
        <v>2017</v>
      </c>
      <c r="C3" s="95">
        <v>2016</v>
      </c>
      <c r="D3" s="95">
        <v>2015</v>
      </c>
      <c r="E3" s="95">
        <v>2014</v>
      </c>
      <c r="F3" s="95">
        <v>2013</v>
      </c>
      <c r="G3" s="95">
        <v>2012</v>
      </c>
    </row>
    <row r="4" spans="1:7" x14ac:dyDescent="0.25">
      <c r="A4" s="14">
        <v>1</v>
      </c>
      <c r="B4" s="80">
        <v>4072</v>
      </c>
      <c r="C4" s="80">
        <v>4388</v>
      </c>
      <c r="D4" s="80">
        <v>4728</v>
      </c>
      <c r="E4" s="80">
        <v>4771</v>
      </c>
      <c r="F4" s="80">
        <v>5050</v>
      </c>
      <c r="G4" s="80">
        <v>5339</v>
      </c>
    </row>
    <row r="5" spans="1:7" x14ac:dyDescent="0.25">
      <c r="A5" s="2">
        <v>2</v>
      </c>
      <c r="B5" s="3">
        <v>1787</v>
      </c>
      <c r="C5" s="3">
        <v>1944</v>
      </c>
      <c r="D5" s="3">
        <v>2205</v>
      </c>
      <c r="E5" s="3">
        <v>2467</v>
      </c>
      <c r="F5" s="3">
        <v>2538</v>
      </c>
      <c r="G5" s="3">
        <v>2491</v>
      </c>
    </row>
    <row r="6" spans="1:7" x14ac:dyDescent="0.25">
      <c r="A6" s="2">
        <v>3</v>
      </c>
      <c r="B6" s="3">
        <v>186</v>
      </c>
      <c r="C6" s="3">
        <v>202</v>
      </c>
      <c r="D6" s="3">
        <v>210</v>
      </c>
      <c r="E6" s="3">
        <v>206</v>
      </c>
      <c r="F6" s="3">
        <v>218</v>
      </c>
      <c r="G6" s="3">
        <v>232</v>
      </c>
    </row>
    <row r="7" spans="1:7" x14ac:dyDescent="0.25">
      <c r="A7" s="133" t="s">
        <v>55</v>
      </c>
      <c r="B7" s="57">
        <f t="shared" ref="B7:G7" si="0">SUM(B4:B6)</f>
        <v>6045</v>
      </c>
      <c r="C7" s="57">
        <f t="shared" si="0"/>
        <v>6534</v>
      </c>
      <c r="D7" s="57">
        <f t="shared" si="0"/>
        <v>7143</v>
      </c>
      <c r="E7" s="57">
        <f t="shared" si="0"/>
        <v>7444</v>
      </c>
      <c r="F7" s="57">
        <f t="shared" si="0"/>
        <v>7806</v>
      </c>
      <c r="G7" s="57">
        <f t="shared" si="0"/>
        <v>8062</v>
      </c>
    </row>
    <row r="8" spans="1:7" ht="16.5" thickBot="1" x14ac:dyDescent="0.3">
      <c r="A8" s="410" t="s">
        <v>54</v>
      </c>
      <c r="B8" s="410"/>
      <c r="C8" s="410"/>
      <c r="D8" s="410"/>
      <c r="E8" s="410"/>
      <c r="F8" s="410"/>
      <c r="G8" s="410"/>
    </row>
    <row r="9" spans="1:7" ht="16.5" thickBot="1" x14ac:dyDescent="0.3">
      <c r="A9" s="120" t="s">
        <v>47</v>
      </c>
      <c r="B9" s="297">
        <v>2017</v>
      </c>
      <c r="C9" s="95">
        <v>2016</v>
      </c>
      <c r="D9" s="95">
        <v>2015</v>
      </c>
      <c r="E9" s="95">
        <v>2014</v>
      </c>
      <c r="F9" s="95">
        <v>2013</v>
      </c>
      <c r="G9" s="95">
        <v>2012</v>
      </c>
    </row>
    <row r="10" spans="1:7" x14ac:dyDescent="0.25">
      <c r="A10" s="14">
        <v>1</v>
      </c>
      <c r="B10" s="80">
        <v>1008</v>
      </c>
      <c r="C10" s="80">
        <v>1116</v>
      </c>
      <c r="D10" s="80">
        <v>1227</v>
      </c>
      <c r="E10" s="80">
        <v>1465</v>
      </c>
      <c r="F10" s="80">
        <v>1514</v>
      </c>
      <c r="G10" s="80">
        <v>1885</v>
      </c>
    </row>
    <row r="11" spans="1:7" x14ac:dyDescent="0.25">
      <c r="A11" s="2">
        <v>2</v>
      </c>
      <c r="B11" s="3">
        <v>446</v>
      </c>
      <c r="C11" s="3">
        <v>562</v>
      </c>
      <c r="D11" s="3">
        <v>751</v>
      </c>
      <c r="E11" s="3">
        <v>978</v>
      </c>
      <c r="F11" s="3">
        <v>1048</v>
      </c>
      <c r="G11" s="3">
        <v>1220</v>
      </c>
    </row>
    <row r="12" spans="1:7" x14ac:dyDescent="0.25">
      <c r="A12" s="52">
        <v>3</v>
      </c>
      <c r="B12" s="3">
        <v>85</v>
      </c>
      <c r="C12" s="3">
        <v>95</v>
      </c>
      <c r="D12" s="3">
        <v>106</v>
      </c>
      <c r="E12" s="3">
        <v>141</v>
      </c>
      <c r="F12" s="3">
        <v>166</v>
      </c>
      <c r="G12" s="3">
        <v>212</v>
      </c>
    </row>
    <row r="13" spans="1:7" x14ac:dyDescent="0.25">
      <c r="A13" s="133" t="s">
        <v>55</v>
      </c>
      <c r="B13" s="57">
        <f t="shared" ref="B13:G13" si="1">SUM(B10:B12)</f>
        <v>1539</v>
      </c>
      <c r="C13" s="57">
        <f t="shared" si="1"/>
        <v>1773</v>
      </c>
      <c r="D13" s="57">
        <f t="shared" si="1"/>
        <v>2084</v>
      </c>
      <c r="E13" s="57">
        <f t="shared" si="1"/>
        <v>2584</v>
      </c>
      <c r="F13" s="57">
        <f t="shared" si="1"/>
        <v>2728</v>
      </c>
      <c r="G13" s="57">
        <f t="shared" si="1"/>
        <v>3317</v>
      </c>
    </row>
    <row r="14" spans="1:7" ht="16.5" thickBot="1" x14ac:dyDescent="0.3">
      <c r="A14" s="411" t="s">
        <v>156</v>
      </c>
      <c r="B14" s="411"/>
      <c r="C14" s="411"/>
      <c r="D14" s="411"/>
      <c r="E14" s="411"/>
      <c r="F14" s="411"/>
      <c r="G14" s="411"/>
    </row>
    <row r="15" spans="1:7" ht="16.5" thickBot="1" x14ac:dyDescent="0.3">
      <c r="A15" s="120" t="s">
        <v>56</v>
      </c>
      <c r="B15" s="297">
        <v>2017</v>
      </c>
      <c r="C15" s="95">
        <v>2016</v>
      </c>
      <c r="D15" s="95">
        <v>2015</v>
      </c>
      <c r="E15" s="95">
        <v>2014</v>
      </c>
      <c r="F15" s="95">
        <v>2013</v>
      </c>
      <c r="G15" s="95">
        <v>2012</v>
      </c>
    </row>
    <row r="16" spans="1:7" x14ac:dyDescent="0.25">
      <c r="A16" s="143">
        <v>1</v>
      </c>
      <c r="B16" s="92">
        <f t="shared" ref="B16:G18" si="2">+B10+B4</f>
        <v>5080</v>
      </c>
      <c r="C16" s="92">
        <f t="shared" si="2"/>
        <v>5504</v>
      </c>
      <c r="D16" s="92">
        <f t="shared" si="2"/>
        <v>5955</v>
      </c>
      <c r="E16" s="92">
        <f t="shared" si="2"/>
        <v>6236</v>
      </c>
      <c r="F16" s="92">
        <f t="shared" si="2"/>
        <v>6564</v>
      </c>
      <c r="G16" s="92">
        <f t="shared" si="2"/>
        <v>7224</v>
      </c>
    </row>
    <row r="17" spans="1:7" x14ac:dyDescent="0.25">
      <c r="A17" s="143">
        <v>2</v>
      </c>
      <c r="B17" s="92">
        <f t="shared" si="2"/>
        <v>2233</v>
      </c>
      <c r="C17" s="92">
        <f t="shared" si="2"/>
        <v>2506</v>
      </c>
      <c r="D17" s="92">
        <f t="shared" si="2"/>
        <v>2956</v>
      </c>
      <c r="E17" s="92">
        <f t="shared" si="2"/>
        <v>3445</v>
      </c>
      <c r="F17" s="92">
        <f t="shared" si="2"/>
        <v>3586</v>
      </c>
      <c r="G17" s="92">
        <f t="shared" si="2"/>
        <v>3711</v>
      </c>
    </row>
    <row r="18" spans="1:7" x14ac:dyDescent="0.25">
      <c r="A18" s="133">
        <v>3</v>
      </c>
      <c r="B18" s="92">
        <f t="shared" si="2"/>
        <v>271</v>
      </c>
      <c r="C18" s="92">
        <f t="shared" si="2"/>
        <v>297</v>
      </c>
      <c r="D18" s="92">
        <f t="shared" si="2"/>
        <v>316</v>
      </c>
      <c r="E18" s="92">
        <f t="shared" si="2"/>
        <v>347</v>
      </c>
      <c r="F18" s="92">
        <f t="shared" si="2"/>
        <v>384</v>
      </c>
      <c r="G18" s="92">
        <f t="shared" si="2"/>
        <v>444</v>
      </c>
    </row>
    <row r="19" spans="1:7" x14ac:dyDescent="0.25">
      <c r="A19" s="133" t="s">
        <v>55</v>
      </c>
      <c r="B19" s="57">
        <f t="shared" ref="B19:G19" si="3">SUM(B16:B18)</f>
        <v>7584</v>
      </c>
      <c r="C19" s="57">
        <f t="shared" si="3"/>
        <v>8307</v>
      </c>
      <c r="D19" s="57">
        <f t="shared" si="3"/>
        <v>9227</v>
      </c>
      <c r="E19" s="57">
        <f t="shared" si="3"/>
        <v>10028</v>
      </c>
      <c r="F19" s="57">
        <f t="shared" si="3"/>
        <v>10534</v>
      </c>
      <c r="G19" s="57">
        <f t="shared" si="3"/>
        <v>11379</v>
      </c>
    </row>
    <row r="20" spans="1:7" s="68" customFormat="1" x14ac:dyDescent="0.25">
      <c r="A20" s="66"/>
      <c r="B20" s="66"/>
      <c r="C20" s="66"/>
      <c r="D20" s="66"/>
      <c r="E20" s="66"/>
      <c r="F20" s="66"/>
      <c r="G20" s="66"/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zoomScaleSheetLayoutView="130" workbookViewId="0">
      <selection sqref="A1:L1"/>
    </sheetView>
  </sheetViews>
  <sheetFormatPr defaultRowHeight="15.75" x14ac:dyDescent="0.25"/>
  <cols>
    <col min="1" max="1" width="17.75" customWidth="1"/>
    <col min="2" max="2" width="10.5" customWidth="1"/>
    <col min="3" max="4" width="7.125" customWidth="1"/>
    <col min="5" max="5" width="6.875" customWidth="1"/>
    <col min="6" max="6" width="6.75" customWidth="1"/>
    <col min="7" max="7" width="6.5" customWidth="1"/>
    <col min="8" max="9" width="7" customWidth="1"/>
    <col min="10" max="10" width="6.75" customWidth="1"/>
    <col min="11" max="11" width="5.875" customWidth="1"/>
    <col min="12" max="12" width="7.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48" customHeight="1" thickBot="1" x14ac:dyDescent="0.3">
      <c r="A1" s="416" t="s">
        <v>271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</row>
    <row r="2" spans="1:13" x14ac:dyDescent="0.25">
      <c r="A2" s="420" t="s">
        <v>215</v>
      </c>
      <c r="B2" s="417" t="s">
        <v>219</v>
      </c>
      <c r="C2" s="417" t="s">
        <v>53</v>
      </c>
      <c r="D2" s="417"/>
      <c r="E2" s="417"/>
      <c r="F2" s="417"/>
      <c r="G2" s="417" t="s">
        <v>54</v>
      </c>
      <c r="H2" s="417"/>
      <c r="I2" s="417"/>
      <c r="J2" s="417"/>
      <c r="K2" s="418" t="s">
        <v>55</v>
      </c>
      <c r="L2" s="419"/>
      <c r="M2" s="5"/>
    </row>
    <row r="3" spans="1:13" ht="32.25" thickBot="1" x14ac:dyDescent="0.3">
      <c r="A3" s="421"/>
      <c r="B3" s="422"/>
      <c r="C3" s="225" t="s">
        <v>0</v>
      </c>
      <c r="D3" s="226" t="s">
        <v>217</v>
      </c>
      <c r="E3" s="225" t="s">
        <v>1</v>
      </c>
      <c r="F3" s="226" t="s">
        <v>217</v>
      </c>
      <c r="G3" s="225" t="s">
        <v>0</v>
      </c>
      <c r="H3" s="226" t="s">
        <v>217</v>
      </c>
      <c r="I3" s="225" t="s">
        <v>1</v>
      </c>
      <c r="J3" s="226" t="s">
        <v>217</v>
      </c>
      <c r="K3" s="183" t="s">
        <v>214</v>
      </c>
      <c r="L3" s="227" t="s">
        <v>217</v>
      </c>
      <c r="M3" s="5"/>
    </row>
    <row r="4" spans="1:13" x14ac:dyDescent="0.25">
      <c r="A4" s="293" t="s">
        <v>260</v>
      </c>
      <c r="B4" s="14">
        <v>1</v>
      </c>
      <c r="C4" s="300">
        <v>174</v>
      </c>
      <c r="D4" s="300">
        <v>96</v>
      </c>
      <c r="E4" s="300">
        <v>4</v>
      </c>
      <c r="F4" s="300">
        <v>1</v>
      </c>
      <c r="G4" s="300">
        <v>26</v>
      </c>
      <c r="H4" s="300">
        <v>11</v>
      </c>
      <c r="I4" s="300">
        <v>0</v>
      </c>
      <c r="J4" s="300">
        <v>0</v>
      </c>
      <c r="K4" s="300">
        <v>204</v>
      </c>
      <c r="L4" s="300">
        <v>108</v>
      </c>
    </row>
    <row r="5" spans="1:13" x14ac:dyDescent="0.25">
      <c r="A5" s="294"/>
      <c r="B5" s="59">
        <v>2</v>
      </c>
      <c r="C5" s="300">
        <v>166</v>
      </c>
      <c r="D5" s="300">
        <v>104</v>
      </c>
      <c r="E5" s="300">
        <v>9</v>
      </c>
      <c r="F5" s="300">
        <v>5</v>
      </c>
      <c r="G5" s="300">
        <v>19</v>
      </c>
      <c r="H5" s="300">
        <v>2</v>
      </c>
      <c r="I5" s="300">
        <v>1</v>
      </c>
      <c r="J5" s="300">
        <v>0</v>
      </c>
      <c r="K5" s="300">
        <v>195</v>
      </c>
      <c r="L5" s="300">
        <v>111</v>
      </c>
    </row>
    <row r="6" spans="1:13" s="68" customFormat="1" x14ac:dyDescent="0.25">
      <c r="A6" s="295"/>
      <c r="B6" s="292">
        <v>3</v>
      </c>
      <c r="C6" s="300">
        <v>16</v>
      </c>
      <c r="D6" s="300">
        <v>12</v>
      </c>
      <c r="E6" s="300">
        <v>0</v>
      </c>
      <c r="F6" s="300">
        <v>0</v>
      </c>
      <c r="G6" s="300">
        <v>1</v>
      </c>
      <c r="H6" s="300">
        <v>1</v>
      </c>
      <c r="I6" s="300">
        <v>0</v>
      </c>
      <c r="J6" s="300">
        <v>0</v>
      </c>
      <c r="K6" s="300">
        <v>17</v>
      </c>
      <c r="L6" s="300">
        <v>13</v>
      </c>
    </row>
    <row r="7" spans="1:13" x14ac:dyDescent="0.25">
      <c r="A7" s="412" t="s">
        <v>250</v>
      </c>
      <c r="B7" s="413"/>
      <c r="C7" s="304">
        <v>356</v>
      </c>
      <c r="D7" s="304">
        <v>212</v>
      </c>
      <c r="E7" s="304">
        <v>13</v>
      </c>
      <c r="F7" s="304">
        <v>6</v>
      </c>
      <c r="G7" s="304">
        <v>46</v>
      </c>
      <c r="H7" s="304">
        <v>14</v>
      </c>
      <c r="I7" s="304">
        <v>1</v>
      </c>
      <c r="J7" s="304">
        <v>0</v>
      </c>
      <c r="K7" s="304">
        <v>416</v>
      </c>
      <c r="L7" s="304">
        <v>232</v>
      </c>
    </row>
    <row r="8" spans="1:13" x14ac:dyDescent="0.25">
      <c r="A8" s="296" t="s">
        <v>251</v>
      </c>
      <c r="B8" s="59">
        <v>1</v>
      </c>
      <c r="C8" s="300">
        <v>166</v>
      </c>
      <c r="D8" s="300">
        <v>140</v>
      </c>
      <c r="E8" s="300">
        <v>0</v>
      </c>
      <c r="F8" s="300">
        <v>0</v>
      </c>
      <c r="G8" s="300">
        <v>29</v>
      </c>
      <c r="H8" s="300">
        <v>22</v>
      </c>
      <c r="I8" s="300">
        <v>0</v>
      </c>
      <c r="J8" s="300">
        <v>0</v>
      </c>
      <c r="K8" s="300">
        <v>195</v>
      </c>
      <c r="L8" s="300">
        <v>162</v>
      </c>
    </row>
    <row r="9" spans="1:13" x14ac:dyDescent="0.25">
      <c r="A9" s="294"/>
      <c r="B9" s="59">
        <v>2</v>
      </c>
      <c r="C9" s="300">
        <v>101</v>
      </c>
      <c r="D9" s="300">
        <v>94</v>
      </c>
      <c r="E9" s="300">
        <v>1</v>
      </c>
      <c r="F9" s="300">
        <v>1</v>
      </c>
      <c r="G9" s="300">
        <v>27</v>
      </c>
      <c r="H9" s="300">
        <v>22</v>
      </c>
      <c r="I9" s="300">
        <v>0</v>
      </c>
      <c r="J9" s="300">
        <v>0</v>
      </c>
      <c r="K9" s="300">
        <v>129</v>
      </c>
      <c r="L9" s="300">
        <v>117</v>
      </c>
    </row>
    <row r="10" spans="1:13" s="68" customFormat="1" x14ac:dyDescent="0.25">
      <c r="A10" s="295"/>
      <c r="B10" s="292">
        <v>3</v>
      </c>
      <c r="C10" s="300">
        <v>3</v>
      </c>
      <c r="D10" s="300">
        <v>3</v>
      </c>
      <c r="E10" s="300">
        <v>0</v>
      </c>
      <c r="F10" s="300">
        <v>0</v>
      </c>
      <c r="G10" s="300">
        <v>0</v>
      </c>
      <c r="H10" s="300">
        <v>0</v>
      </c>
      <c r="I10" s="300">
        <v>0</v>
      </c>
      <c r="J10" s="300">
        <v>0</v>
      </c>
      <c r="K10" s="300">
        <v>3</v>
      </c>
      <c r="L10" s="300">
        <v>3</v>
      </c>
    </row>
    <row r="11" spans="1:13" x14ac:dyDescent="0.25">
      <c r="A11" s="414" t="s">
        <v>252</v>
      </c>
      <c r="B11" s="415"/>
      <c r="C11" s="304">
        <v>270</v>
      </c>
      <c r="D11" s="304">
        <v>237</v>
      </c>
      <c r="E11" s="304">
        <v>1</v>
      </c>
      <c r="F11" s="304">
        <v>1</v>
      </c>
      <c r="G11" s="304">
        <v>56</v>
      </c>
      <c r="H11" s="304">
        <v>44</v>
      </c>
      <c r="I11" s="304">
        <v>0</v>
      </c>
      <c r="J11" s="304">
        <v>0</v>
      </c>
      <c r="K11" s="304">
        <v>327</v>
      </c>
      <c r="L11" s="304">
        <v>282</v>
      </c>
    </row>
    <row r="12" spans="1:13" x14ac:dyDescent="0.25">
      <c r="A12" s="296" t="s">
        <v>253</v>
      </c>
      <c r="B12" s="59">
        <v>1</v>
      </c>
      <c r="C12" s="300">
        <v>102</v>
      </c>
      <c r="D12" s="300">
        <v>84</v>
      </c>
      <c r="E12" s="300">
        <v>1</v>
      </c>
      <c r="F12" s="300">
        <v>1</v>
      </c>
      <c r="G12" s="300">
        <v>0</v>
      </c>
      <c r="H12" s="300">
        <v>0</v>
      </c>
      <c r="I12" s="300">
        <v>0</v>
      </c>
      <c r="J12" s="300">
        <v>0</v>
      </c>
      <c r="K12" s="300">
        <v>103</v>
      </c>
      <c r="L12" s="300">
        <v>85</v>
      </c>
    </row>
    <row r="13" spans="1:13" x14ac:dyDescent="0.25">
      <c r="A13" s="294"/>
      <c r="B13" s="59">
        <v>2</v>
      </c>
      <c r="C13" s="300">
        <v>62</v>
      </c>
      <c r="D13" s="300">
        <v>51</v>
      </c>
      <c r="E13" s="300">
        <v>0</v>
      </c>
      <c r="F13" s="300">
        <v>0</v>
      </c>
      <c r="G13" s="300">
        <v>9</v>
      </c>
      <c r="H13" s="300">
        <v>9</v>
      </c>
      <c r="I13" s="300">
        <v>0</v>
      </c>
      <c r="J13" s="300">
        <v>0</v>
      </c>
      <c r="K13" s="300">
        <v>71</v>
      </c>
      <c r="L13" s="300">
        <v>60</v>
      </c>
    </row>
    <row r="14" spans="1:13" x14ac:dyDescent="0.25">
      <c r="A14" s="294"/>
      <c r="B14" s="59">
        <v>3</v>
      </c>
      <c r="C14" s="300">
        <v>1</v>
      </c>
      <c r="D14" s="300">
        <v>1</v>
      </c>
      <c r="E14" s="300">
        <v>0</v>
      </c>
      <c r="F14" s="300">
        <v>0</v>
      </c>
      <c r="G14" s="300">
        <v>0</v>
      </c>
      <c r="H14" s="300">
        <v>0</v>
      </c>
      <c r="I14" s="300">
        <v>0</v>
      </c>
      <c r="J14" s="300">
        <v>0</v>
      </c>
      <c r="K14" s="300">
        <v>1</v>
      </c>
      <c r="L14" s="300">
        <v>1</v>
      </c>
    </row>
    <row r="15" spans="1:13" x14ac:dyDescent="0.25">
      <c r="A15" s="414" t="s">
        <v>254</v>
      </c>
      <c r="B15" s="415"/>
      <c r="C15" s="304">
        <v>165</v>
      </c>
      <c r="D15" s="304">
        <v>136</v>
      </c>
      <c r="E15" s="304">
        <v>1</v>
      </c>
      <c r="F15" s="304">
        <v>1</v>
      </c>
      <c r="G15" s="304">
        <v>9</v>
      </c>
      <c r="H15" s="304">
        <v>9</v>
      </c>
      <c r="I15" s="304">
        <v>0</v>
      </c>
      <c r="J15" s="304">
        <v>0</v>
      </c>
      <c r="K15" s="304">
        <v>175</v>
      </c>
      <c r="L15" s="304">
        <v>146</v>
      </c>
    </row>
    <row r="16" spans="1:13" x14ac:dyDescent="0.25">
      <c r="A16" s="296" t="s">
        <v>255</v>
      </c>
      <c r="B16" s="59">
        <v>1</v>
      </c>
      <c r="C16" s="300">
        <v>359</v>
      </c>
      <c r="D16" s="300">
        <v>277</v>
      </c>
      <c r="E16" s="300">
        <v>7</v>
      </c>
      <c r="F16" s="300">
        <v>7</v>
      </c>
      <c r="G16" s="300">
        <v>143</v>
      </c>
      <c r="H16" s="300">
        <v>105</v>
      </c>
      <c r="I16" s="300">
        <v>0</v>
      </c>
      <c r="J16" s="300">
        <v>0</v>
      </c>
      <c r="K16" s="300">
        <v>509</v>
      </c>
      <c r="L16" s="300">
        <v>389</v>
      </c>
    </row>
    <row r="17" spans="1:12" x14ac:dyDescent="0.25">
      <c r="A17" s="294"/>
      <c r="B17" s="59">
        <v>2</v>
      </c>
      <c r="C17" s="300">
        <v>372</v>
      </c>
      <c r="D17" s="300">
        <v>318</v>
      </c>
      <c r="E17" s="300">
        <v>4</v>
      </c>
      <c r="F17" s="300">
        <v>4</v>
      </c>
      <c r="G17" s="300">
        <v>161</v>
      </c>
      <c r="H17" s="300">
        <v>120</v>
      </c>
      <c r="I17" s="300">
        <v>1</v>
      </c>
      <c r="J17" s="300">
        <v>0</v>
      </c>
      <c r="K17" s="300">
        <v>538</v>
      </c>
      <c r="L17" s="300">
        <v>442</v>
      </c>
    </row>
    <row r="18" spans="1:12" s="68" customFormat="1" x14ac:dyDescent="0.25">
      <c r="A18" s="295"/>
      <c r="B18" s="292">
        <v>3</v>
      </c>
      <c r="C18" s="300">
        <v>10</v>
      </c>
      <c r="D18" s="300">
        <v>5</v>
      </c>
      <c r="E18" s="300">
        <v>3</v>
      </c>
      <c r="F18" s="300">
        <v>1</v>
      </c>
      <c r="G18" s="300">
        <v>15</v>
      </c>
      <c r="H18" s="300">
        <v>11</v>
      </c>
      <c r="I18" s="300">
        <v>1</v>
      </c>
      <c r="J18" s="300">
        <v>0</v>
      </c>
      <c r="K18" s="300">
        <v>29</v>
      </c>
      <c r="L18" s="300">
        <v>17</v>
      </c>
    </row>
    <row r="19" spans="1:12" x14ac:dyDescent="0.25">
      <c r="A19" s="414" t="s">
        <v>256</v>
      </c>
      <c r="B19" s="415"/>
      <c r="C19" s="301">
        <f t="shared" ref="C19:L19" si="0">SUM(C16:C18)</f>
        <v>741</v>
      </c>
      <c r="D19" s="301">
        <f t="shared" si="0"/>
        <v>600</v>
      </c>
      <c r="E19" s="301">
        <f t="shared" si="0"/>
        <v>14</v>
      </c>
      <c r="F19" s="301">
        <f t="shared" si="0"/>
        <v>12</v>
      </c>
      <c r="G19" s="301">
        <f t="shared" si="0"/>
        <v>319</v>
      </c>
      <c r="H19" s="301">
        <f t="shared" si="0"/>
        <v>236</v>
      </c>
      <c r="I19" s="301">
        <f t="shared" si="0"/>
        <v>2</v>
      </c>
      <c r="J19" s="301">
        <f t="shared" si="0"/>
        <v>0</v>
      </c>
      <c r="K19" s="302">
        <f t="shared" si="0"/>
        <v>1076</v>
      </c>
      <c r="L19" s="303">
        <f t="shared" si="0"/>
        <v>848</v>
      </c>
    </row>
    <row r="20" spans="1:12" x14ac:dyDescent="0.25">
      <c r="A20" s="296" t="s">
        <v>257</v>
      </c>
      <c r="B20" s="59">
        <v>1</v>
      </c>
      <c r="C20" s="300">
        <v>239</v>
      </c>
      <c r="D20" s="300">
        <v>195</v>
      </c>
      <c r="E20" s="300">
        <v>6</v>
      </c>
      <c r="F20" s="300">
        <v>4</v>
      </c>
      <c r="G20" s="300">
        <v>77</v>
      </c>
      <c r="H20" s="300">
        <v>63</v>
      </c>
      <c r="I20" s="300">
        <v>0</v>
      </c>
      <c r="J20" s="300">
        <v>0</v>
      </c>
      <c r="K20" s="300">
        <v>322</v>
      </c>
      <c r="L20" s="300">
        <v>262</v>
      </c>
    </row>
    <row r="21" spans="1:12" x14ac:dyDescent="0.25">
      <c r="A21" s="294"/>
      <c r="B21" s="59">
        <v>2</v>
      </c>
      <c r="C21" s="300">
        <v>182</v>
      </c>
      <c r="D21" s="300">
        <v>155</v>
      </c>
      <c r="E21" s="300">
        <v>1</v>
      </c>
      <c r="F21" s="300">
        <v>1</v>
      </c>
      <c r="G21" s="300">
        <v>56</v>
      </c>
      <c r="H21" s="300">
        <v>48</v>
      </c>
      <c r="I21" s="300">
        <v>0</v>
      </c>
      <c r="J21" s="300">
        <v>0</v>
      </c>
      <c r="K21" s="300">
        <v>239</v>
      </c>
      <c r="L21" s="300">
        <v>204</v>
      </c>
    </row>
    <row r="22" spans="1:12" x14ac:dyDescent="0.25">
      <c r="A22" s="294"/>
      <c r="B22" s="59">
        <v>3</v>
      </c>
      <c r="C22" s="300">
        <v>5</v>
      </c>
      <c r="D22" s="300">
        <v>3</v>
      </c>
      <c r="E22" s="300">
        <v>0</v>
      </c>
      <c r="F22" s="300">
        <v>0</v>
      </c>
      <c r="G22" s="300">
        <v>5</v>
      </c>
      <c r="H22" s="300">
        <v>5</v>
      </c>
      <c r="I22" s="300">
        <v>2</v>
      </c>
      <c r="J22" s="300">
        <v>2</v>
      </c>
      <c r="K22" s="300">
        <v>12</v>
      </c>
      <c r="L22" s="300">
        <v>10</v>
      </c>
    </row>
    <row r="23" spans="1:12" ht="16.5" thickBot="1" x14ac:dyDescent="0.3">
      <c r="A23" s="414" t="s">
        <v>258</v>
      </c>
      <c r="B23" s="415"/>
      <c r="C23" s="304">
        <v>426</v>
      </c>
      <c r="D23" s="304">
        <v>353</v>
      </c>
      <c r="E23" s="304">
        <v>7</v>
      </c>
      <c r="F23" s="304">
        <v>5</v>
      </c>
      <c r="G23" s="304">
        <v>138</v>
      </c>
      <c r="H23" s="304">
        <v>116</v>
      </c>
      <c r="I23" s="304">
        <v>2</v>
      </c>
      <c r="J23" s="304">
        <v>2</v>
      </c>
      <c r="K23" s="304">
        <v>573</v>
      </c>
      <c r="L23" s="304">
        <v>476</v>
      </c>
    </row>
    <row r="24" spans="1:12" x14ac:dyDescent="0.25">
      <c r="A24" s="228" t="s">
        <v>157</v>
      </c>
      <c r="B24" s="229">
        <v>1</v>
      </c>
      <c r="C24" s="300">
        <v>1040</v>
      </c>
      <c r="D24" s="300">
        <v>792</v>
      </c>
      <c r="E24" s="300">
        <v>18</v>
      </c>
      <c r="F24" s="300">
        <v>13</v>
      </c>
      <c r="G24" s="300">
        <v>275</v>
      </c>
      <c r="H24" s="300">
        <v>201</v>
      </c>
      <c r="I24" s="300">
        <v>0</v>
      </c>
      <c r="J24" s="300">
        <v>0</v>
      </c>
      <c r="K24" s="300">
        <v>1333</v>
      </c>
      <c r="L24" s="300">
        <v>1006</v>
      </c>
    </row>
    <row r="25" spans="1:12" x14ac:dyDescent="0.25">
      <c r="A25" s="222"/>
      <c r="B25" s="133">
        <v>2</v>
      </c>
      <c r="C25" s="300">
        <v>883</v>
      </c>
      <c r="D25" s="300">
        <v>722</v>
      </c>
      <c r="E25" s="300">
        <v>15</v>
      </c>
      <c r="F25" s="300">
        <v>11</v>
      </c>
      <c r="G25" s="300">
        <v>272</v>
      </c>
      <c r="H25" s="300">
        <v>201</v>
      </c>
      <c r="I25" s="300">
        <v>2</v>
      </c>
      <c r="J25" s="300">
        <v>0</v>
      </c>
      <c r="K25" s="300">
        <v>1172</v>
      </c>
      <c r="L25" s="300">
        <v>934</v>
      </c>
    </row>
    <row r="26" spans="1:12" ht="16.5" thickBot="1" x14ac:dyDescent="0.3">
      <c r="A26" s="230"/>
      <c r="B26" s="140">
        <v>3</v>
      </c>
      <c r="C26" s="300">
        <v>35</v>
      </c>
      <c r="D26" s="300">
        <v>24</v>
      </c>
      <c r="E26" s="300">
        <v>3</v>
      </c>
      <c r="F26" s="300">
        <v>1</v>
      </c>
      <c r="G26" s="300">
        <v>21</v>
      </c>
      <c r="H26" s="300">
        <v>17</v>
      </c>
      <c r="I26" s="300">
        <v>3</v>
      </c>
      <c r="J26" s="300">
        <v>2</v>
      </c>
      <c r="K26" s="300">
        <v>62</v>
      </c>
      <c r="L26" s="300">
        <v>44</v>
      </c>
    </row>
    <row r="27" spans="1:12" ht="16.5" thickBot="1" x14ac:dyDescent="0.3">
      <c r="A27" s="393" t="s">
        <v>259</v>
      </c>
      <c r="B27" s="394"/>
      <c r="C27" s="304">
        <v>1958</v>
      </c>
      <c r="D27" s="304">
        <v>1538</v>
      </c>
      <c r="E27" s="304">
        <v>36</v>
      </c>
      <c r="F27" s="304">
        <v>25</v>
      </c>
      <c r="G27" s="304">
        <v>568</v>
      </c>
      <c r="H27" s="304">
        <v>419</v>
      </c>
      <c r="I27" s="304">
        <v>5</v>
      </c>
      <c r="J27" s="304">
        <v>2</v>
      </c>
      <c r="K27" s="304">
        <v>2567</v>
      </c>
      <c r="L27" s="304">
        <v>1984</v>
      </c>
    </row>
    <row r="28" spans="1:12" x14ac:dyDescent="0.25">
      <c r="A28" s="18"/>
    </row>
  </sheetData>
  <mergeCells count="12">
    <mergeCell ref="A1:L1"/>
    <mergeCell ref="C2:F2"/>
    <mergeCell ref="G2:J2"/>
    <mergeCell ref="K2:L2"/>
    <mergeCell ref="A2:A3"/>
    <mergeCell ref="B2:B3"/>
    <mergeCell ref="A27:B27"/>
    <mergeCell ref="A7:B7"/>
    <mergeCell ref="A11:B11"/>
    <mergeCell ref="A15:B15"/>
    <mergeCell ref="A19:B19"/>
    <mergeCell ref="A23:B2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26" t="s">
        <v>266</v>
      </c>
      <c r="B1" s="426"/>
      <c r="C1" s="426"/>
      <c r="D1" s="426"/>
      <c r="E1" s="426"/>
      <c r="F1" s="426"/>
      <c r="G1" s="426"/>
      <c r="H1" s="426"/>
      <c r="I1" s="426"/>
      <c r="J1" s="426"/>
    </row>
    <row r="2" spans="1:11" ht="16.5" thickBot="1" x14ac:dyDescent="0.3">
      <c r="A2" s="423" t="s">
        <v>53</v>
      </c>
      <c r="B2" s="423"/>
      <c r="C2" s="423"/>
      <c r="D2" s="423"/>
      <c r="E2" s="423"/>
      <c r="F2" s="423"/>
      <c r="G2" s="423"/>
      <c r="H2" s="423"/>
      <c r="I2" s="423"/>
      <c r="J2" s="423"/>
      <c r="K2" s="17"/>
    </row>
    <row r="3" spans="1:11" ht="30.75" thickBot="1" x14ac:dyDescent="0.3">
      <c r="A3" s="81" t="s">
        <v>66</v>
      </c>
      <c r="B3" s="88" t="s">
        <v>57</v>
      </c>
      <c r="C3" s="88" t="s">
        <v>58</v>
      </c>
      <c r="D3" s="89" t="s">
        <v>59</v>
      </c>
      <c r="E3" s="89" t="s">
        <v>60</v>
      </c>
      <c r="F3" s="89" t="s">
        <v>61</v>
      </c>
      <c r="G3" s="90" t="s">
        <v>62</v>
      </c>
      <c r="H3" s="90" t="s">
        <v>63</v>
      </c>
      <c r="I3" s="90" t="s">
        <v>64</v>
      </c>
      <c r="J3" s="91" t="s">
        <v>65</v>
      </c>
    </row>
    <row r="4" spans="1:11" ht="30" x14ac:dyDescent="0.25">
      <c r="A4" s="86" t="s">
        <v>19</v>
      </c>
      <c r="B4" s="87">
        <v>520</v>
      </c>
      <c r="C4" s="298">
        <v>1393</v>
      </c>
      <c r="D4" s="298">
        <v>1371</v>
      </c>
      <c r="E4" s="298">
        <v>1207</v>
      </c>
      <c r="F4" s="298">
        <v>595</v>
      </c>
      <c r="G4" s="135">
        <f>IFERROR(C4/B4,0)</f>
        <v>2.6788461538461537</v>
      </c>
      <c r="H4" s="135">
        <f>IFERROR(E4/D4,0)</f>
        <v>0.88037928519328956</v>
      </c>
      <c r="I4" s="135">
        <f>IFERROR(F4/E4,0)</f>
        <v>0.49295774647887325</v>
      </c>
      <c r="J4" s="135">
        <f>IFERROR(F4/B4,0)</f>
        <v>1.1442307692307692</v>
      </c>
    </row>
    <row r="5" spans="1:11" x14ac:dyDescent="0.25">
      <c r="A5" s="35" t="s">
        <v>20</v>
      </c>
      <c r="B5" s="36">
        <v>260</v>
      </c>
      <c r="C5" s="283">
        <v>586</v>
      </c>
      <c r="D5" s="283">
        <v>586</v>
      </c>
      <c r="E5" s="283">
        <v>565</v>
      </c>
      <c r="F5" s="283">
        <v>275</v>
      </c>
      <c r="G5" s="136">
        <f>IFERROR(C5/B5,0)</f>
        <v>2.2538461538461538</v>
      </c>
      <c r="H5" s="136">
        <f t="shared" ref="H5:H27" si="0">IFERROR(E5/D5,0)</f>
        <v>0.96416382252559729</v>
      </c>
      <c r="I5" s="136">
        <f t="shared" ref="I5:I27" si="1">IFERROR(F5/E5,0)</f>
        <v>0.48672566371681414</v>
      </c>
      <c r="J5" s="136">
        <f t="shared" ref="J5:J27" si="2">IFERROR(F5/B5,0)</f>
        <v>1.0576923076923077</v>
      </c>
    </row>
    <row r="6" spans="1:11" x14ac:dyDescent="0.25">
      <c r="A6" s="35" t="s">
        <v>21</v>
      </c>
      <c r="B6" s="36"/>
      <c r="C6" s="283"/>
      <c r="D6" s="283"/>
      <c r="E6" s="283"/>
      <c r="F6" s="283"/>
      <c r="G6" s="136">
        <f t="shared" ref="G6:G31" si="3">IFERROR(C6/B6,0)</f>
        <v>0</v>
      </c>
      <c r="H6" s="136">
        <f t="shared" si="0"/>
        <v>0</v>
      </c>
      <c r="I6" s="136">
        <f t="shared" si="1"/>
        <v>0</v>
      </c>
      <c r="J6" s="136">
        <f t="shared" si="2"/>
        <v>0</v>
      </c>
    </row>
    <row r="7" spans="1:11" x14ac:dyDescent="0.25">
      <c r="A7" s="35" t="s">
        <v>22</v>
      </c>
      <c r="B7" s="36">
        <v>225</v>
      </c>
      <c r="C7" s="283">
        <v>569</v>
      </c>
      <c r="D7" s="283">
        <v>569</v>
      </c>
      <c r="E7" s="283">
        <v>402</v>
      </c>
      <c r="F7" s="283">
        <v>212</v>
      </c>
      <c r="G7" s="136">
        <f t="shared" si="3"/>
        <v>2.528888888888889</v>
      </c>
      <c r="H7" s="136">
        <f t="shared" si="0"/>
        <v>0.70650263620386644</v>
      </c>
      <c r="I7" s="136">
        <f t="shared" si="1"/>
        <v>0.52736318407960203</v>
      </c>
      <c r="J7" s="136">
        <f t="shared" si="2"/>
        <v>0.94222222222222218</v>
      </c>
    </row>
    <row r="8" spans="1:11" x14ac:dyDescent="0.25">
      <c r="A8" s="35" t="s">
        <v>23</v>
      </c>
      <c r="B8" s="36">
        <v>85</v>
      </c>
      <c r="C8" s="283">
        <v>245</v>
      </c>
      <c r="D8" s="283">
        <v>191</v>
      </c>
      <c r="E8" s="283">
        <v>135</v>
      </c>
      <c r="F8" s="283">
        <v>92</v>
      </c>
      <c r="G8" s="136">
        <f t="shared" si="3"/>
        <v>2.8823529411764706</v>
      </c>
      <c r="H8" s="136">
        <f t="shared" si="0"/>
        <v>0.70680628272251311</v>
      </c>
      <c r="I8" s="136">
        <f t="shared" si="1"/>
        <v>0.68148148148148147</v>
      </c>
      <c r="J8" s="136">
        <f t="shared" si="2"/>
        <v>1.0823529411764705</v>
      </c>
    </row>
    <row r="9" spans="1:11" x14ac:dyDescent="0.25">
      <c r="A9" s="35" t="s">
        <v>24</v>
      </c>
      <c r="B9" s="36"/>
      <c r="C9" s="283"/>
      <c r="D9" s="283"/>
      <c r="E9" s="283"/>
      <c r="F9" s="283"/>
      <c r="G9" s="136">
        <f t="shared" si="3"/>
        <v>0</v>
      </c>
      <c r="H9" s="136">
        <f t="shared" si="0"/>
        <v>0</v>
      </c>
      <c r="I9" s="136">
        <f t="shared" si="1"/>
        <v>0</v>
      </c>
      <c r="J9" s="136">
        <f t="shared" si="2"/>
        <v>0</v>
      </c>
    </row>
    <row r="10" spans="1:11" x14ac:dyDescent="0.25">
      <c r="A10" s="35" t="s">
        <v>25</v>
      </c>
      <c r="B10" s="36"/>
      <c r="C10" s="283"/>
      <c r="D10" s="283"/>
      <c r="E10" s="283"/>
      <c r="F10" s="283"/>
      <c r="G10" s="136">
        <f t="shared" si="3"/>
        <v>0</v>
      </c>
      <c r="H10" s="136">
        <f t="shared" si="0"/>
        <v>0</v>
      </c>
      <c r="I10" s="136">
        <f t="shared" si="1"/>
        <v>0</v>
      </c>
      <c r="J10" s="136">
        <f t="shared" si="2"/>
        <v>0</v>
      </c>
    </row>
    <row r="11" spans="1:11" x14ac:dyDescent="0.25">
      <c r="A11" s="35" t="s">
        <v>26</v>
      </c>
      <c r="B11" s="36">
        <v>40</v>
      </c>
      <c r="C11" s="283">
        <v>39</v>
      </c>
      <c r="D11" s="283">
        <v>39</v>
      </c>
      <c r="E11" s="283">
        <v>37</v>
      </c>
      <c r="F11" s="283">
        <v>18</v>
      </c>
      <c r="G11" s="136">
        <f t="shared" si="3"/>
        <v>0.97499999999999998</v>
      </c>
      <c r="H11" s="136">
        <f t="shared" si="0"/>
        <v>0.94871794871794868</v>
      </c>
      <c r="I11" s="136">
        <f t="shared" si="1"/>
        <v>0.48648648648648651</v>
      </c>
      <c r="J11" s="136">
        <f t="shared" si="2"/>
        <v>0.45</v>
      </c>
    </row>
    <row r="12" spans="1:11" x14ac:dyDescent="0.25">
      <c r="A12" s="35" t="s">
        <v>27</v>
      </c>
      <c r="B12" s="283">
        <v>100</v>
      </c>
      <c r="C12" s="283">
        <v>87</v>
      </c>
      <c r="D12" s="283">
        <v>87</v>
      </c>
      <c r="E12" s="283">
        <v>86</v>
      </c>
      <c r="F12" s="283">
        <v>26</v>
      </c>
      <c r="G12" s="136">
        <f t="shared" si="3"/>
        <v>0.87</v>
      </c>
      <c r="H12" s="136">
        <f t="shared" si="0"/>
        <v>0.9885057471264368</v>
      </c>
      <c r="I12" s="136">
        <f t="shared" si="1"/>
        <v>0.30232558139534882</v>
      </c>
      <c r="J12" s="136">
        <f t="shared" si="2"/>
        <v>0.26</v>
      </c>
    </row>
    <row r="13" spans="1:11" x14ac:dyDescent="0.25">
      <c r="A13" s="35" t="s">
        <v>28</v>
      </c>
      <c r="B13" s="299">
        <v>30</v>
      </c>
      <c r="C13" s="299">
        <v>29</v>
      </c>
      <c r="D13" s="283">
        <v>29</v>
      </c>
      <c r="E13" s="283">
        <v>27</v>
      </c>
      <c r="F13" s="283">
        <v>12</v>
      </c>
      <c r="G13" s="136">
        <f t="shared" si="3"/>
        <v>0.96666666666666667</v>
      </c>
      <c r="H13" s="136">
        <f t="shared" si="0"/>
        <v>0.93103448275862066</v>
      </c>
      <c r="I13" s="136">
        <f t="shared" si="1"/>
        <v>0.44444444444444442</v>
      </c>
      <c r="J13" s="136">
        <f t="shared" si="2"/>
        <v>0.4</v>
      </c>
    </row>
    <row r="14" spans="1:11" x14ac:dyDescent="0.25">
      <c r="A14" s="35" t="s">
        <v>29</v>
      </c>
      <c r="B14" s="36"/>
      <c r="C14" s="283"/>
      <c r="D14" s="283"/>
      <c r="E14" s="283"/>
      <c r="F14" s="283"/>
      <c r="G14" s="136">
        <f t="shared" si="3"/>
        <v>0</v>
      </c>
      <c r="H14" s="136">
        <f t="shared" si="0"/>
        <v>0</v>
      </c>
      <c r="I14" s="136">
        <f t="shared" si="1"/>
        <v>0</v>
      </c>
      <c r="J14" s="136">
        <f t="shared" si="2"/>
        <v>0</v>
      </c>
    </row>
    <row r="15" spans="1:11" ht="30" x14ac:dyDescent="0.25">
      <c r="A15" s="35" t="s">
        <v>30</v>
      </c>
      <c r="B15" s="36"/>
      <c r="C15" s="283"/>
      <c r="D15" s="283"/>
      <c r="E15" s="283"/>
      <c r="F15" s="283"/>
      <c r="G15" s="136">
        <f t="shared" si="3"/>
        <v>0</v>
      </c>
      <c r="H15" s="136">
        <f t="shared" si="0"/>
        <v>0</v>
      </c>
      <c r="I15" s="136">
        <f t="shared" si="1"/>
        <v>0</v>
      </c>
      <c r="J15" s="136">
        <f t="shared" si="2"/>
        <v>0</v>
      </c>
    </row>
    <row r="16" spans="1:11" x14ac:dyDescent="0.25">
      <c r="A16" s="35" t="s">
        <v>31</v>
      </c>
      <c r="B16" s="36"/>
      <c r="C16" s="283"/>
      <c r="D16" s="283"/>
      <c r="E16" s="283"/>
      <c r="F16" s="283"/>
      <c r="G16" s="136">
        <f t="shared" si="3"/>
        <v>0</v>
      </c>
      <c r="H16" s="136">
        <f t="shared" si="0"/>
        <v>0</v>
      </c>
      <c r="I16" s="136">
        <f t="shared" si="1"/>
        <v>0</v>
      </c>
      <c r="J16" s="136">
        <f t="shared" si="2"/>
        <v>0</v>
      </c>
    </row>
    <row r="17" spans="1:10" x14ac:dyDescent="0.25">
      <c r="A17" s="35" t="s">
        <v>32</v>
      </c>
      <c r="B17" s="36"/>
      <c r="C17" s="283"/>
      <c r="D17" s="283"/>
      <c r="E17" s="283"/>
      <c r="F17" s="283"/>
      <c r="G17" s="136">
        <f t="shared" si="3"/>
        <v>0</v>
      </c>
      <c r="H17" s="136">
        <f t="shared" si="0"/>
        <v>0</v>
      </c>
      <c r="I17" s="136">
        <f t="shared" si="1"/>
        <v>0</v>
      </c>
      <c r="J17" s="136">
        <f t="shared" si="2"/>
        <v>0</v>
      </c>
    </row>
    <row r="18" spans="1:10" x14ac:dyDescent="0.25">
      <c r="A18" s="35" t="s">
        <v>33</v>
      </c>
      <c r="B18" s="36"/>
      <c r="C18" s="283"/>
      <c r="D18" s="283"/>
      <c r="E18" s="283"/>
      <c r="F18" s="283"/>
      <c r="G18" s="136">
        <f t="shared" si="3"/>
        <v>0</v>
      </c>
      <c r="H18" s="136">
        <f t="shared" si="0"/>
        <v>0</v>
      </c>
      <c r="I18" s="136">
        <f t="shared" si="1"/>
        <v>0</v>
      </c>
      <c r="J18" s="136">
        <f t="shared" si="2"/>
        <v>0</v>
      </c>
    </row>
    <row r="19" spans="1:10" x14ac:dyDescent="0.25">
      <c r="A19" s="35" t="s">
        <v>34</v>
      </c>
      <c r="B19" s="36"/>
      <c r="C19" s="283"/>
      <c r="D19" s="283"/>
      <c r="E19" s="283"/>
      <c r="F19" s="283"/>
      <c r="G19" s="136">
        <f t="shared" si="3"/>
        <v>0</v>
      </c>
      <c r="H19" s="136">
        <f t="shared" si="0"/>
        <v>0</v>
      </c>
      <c r="I19" s="136">
        <f t="shared" si="1"/>
        <v>0</v>
      </c>
      <c r="J19" s="136">
        <f t="shared" si="2"/>
        <v>0</v>
      </c>
    </row>
    <row r="20" spans="1:10" x14ac:dyDescent="0.25">
      <c r="A20" s="35" t="s">
        <v>35</v>
      </c>
      <c r="B20" s="36"/>
      <c r="C20" s="283"/>
      <c r="D20" s="283"/>
      <c r="E20" s="283"/>
      <c r="F20" s="283"/>
      <c r="G20" s="136">
        <f t="shared" si="3"/>
        <v>0</v>
      </c>
      <c r="H20" s="136">
        <f t="shared" si="0"/>
        <v>0</v>
      </c>
      <c r="I20" s="136">
        <f t="shared" si="1"/>
        <v>0</v>
      </c>
      <c r="J20" s="136">
        <f t="shared" si="2"/>
        <v>0</v>
      </c>
    </row>
    <row r="21" spans="1:10" x14ac:dyDescent="0.25">
      <c r="A21" s="35" t="s">
        <v>36</v>
      </c>
      <c r="B21" s="36"/>
      <c r="C21" s="283"/>
      <c r="D21" s="283"/>
      <c r="E21" s="283"/>
      <c r="F21" s="283"/>
      <c r="G21" s="136">
        <f t="shared" si="3"/>
        <v>0</v>
      </c>
      <c r="H21" s="136">
        <f t="shared" si="0"/>
        <v>0</v>
      </c>
      <c r="I21" s="136">
        <f t="shared" si="1"/>
        <v>0</v>
      </c>
      <c r="J21" s="136">
        <f t="shared" si="2"/>
        <v>0</v>
      </c>
    </row>
    <row r="22" spans="1:10" x14ac:dyDescent="0.25">
      <c r="A22" s="35" t="s">
        <v>37</v>
      </c>
      <c r="B22" s="36"/>
      <c r="C22" s="283"/>
      <c r="D22" s="283"/>
      <c r="E22" s="283"/>
      <c r="F22" s="283"/>
      <c r="G22" s="136">
        <f t="shared" si="3"/>
        <v>0</v>
      </c>
      <c r="H22" s="136">
        <f t="shared" si="0"/>
        <v>0</v>
      </c>
      <c r="I22" s="136">
        <f t="shared" si="1"/>
        <v>0</v>
      </c>
      <c r="J22" s="136">
        <f t="shared" si="2"/>
        <v>0</v>
      </c>
    </row>
    <row r="23" spans="1:10" x14ac:dyDescent="0.25">
      <c r="A23" s="35" t="s">
        <v>38</v>
      </c>
      <c r="B23" s="36">
        <v>110</v>
      </c>
      <c r="C23" s="283">
        <v>284</v>
      </c>
      <c r="D23" s="283">
        <v>267</v>
      </c>
      <c r="E23" s="283">
        <v>220</v>
      </c>
      <c r="F23" s="283">
        <v>118</v>
      </c>
      <c r="G23" s="136">
        <f t="shared" si="3"/>
        <v>2.581818181818182</v>
      </c>
      <c r="H23" s="136">
        <f t="shared" si="0"/>
        <v>0.82397003745318353</v>
      </c>
      <c r="I23" s="136">
        <f t="shared" si="1"/>
        <v>0.53636363636363638</v>
      </c>
      <c r="J23" s="136">
        <f t="shared" si="2"/>
        <v>1.0727272727272728</v>
      </c>
    </row>
    <row r="24" spans="1:10" x14ac:dyDescent="0.25">
      <c r="A24" s="35" t="s">
        <v>39</v>
      </c>
      <c r="B24" s="36">
        <v>60</v>
      </c>
      <c r="C24" s="283">
        <v>231</v>
      </c>
      <c r="D24" s="283">
        <v>220</v>
      </c>
      <c r="E24" s="283">
        <v>162</v>
      </c>
      <c r="F24" s="283">
        <v>90</v>
      </c>
      <c r="G24" s="136">
        <f t="shared" si="3"/>
        <v>3.85</v>
      </c>
      <c r="H24" s="136">
        <f t="shared" si="0"/>
        <v>0.73636363636363633</v>
      </c>
      <c r="I24" s="136">
        <f t="shared" si="1"/>
        <v>0.55555555555555558</v>
      </c>
      <c r="J24" s="136">
        <f t="shared" si="2"/>
        <v>1.5</v>
      </c>
    </row>
    <row r="25" spans="1:10" x14ac:dyDescent="0.25">
      <c r="A25" s="35" t="s">
        <v>40</v>
      </c>
      <c r="B25" s="36"/>
      <c r="C25" s="283"/>
      <c r="D25" s="283"/>
      <c r="E25" s="283"/>
      <c r="F25" s="283"/>
      <c r="G25" s="136">
        <f t="shared" si="3"/>
        <v>0</v>
      </c>
      <c r="H25" s="136">
        <f t="shared" si="0"/>
        <v>0</v>
      </c>
      <c r="I25" s="136">
        <f t="shared" si="1"/>
        <v>0</v>
      </c>
      <c r="J25" s="136">
        <f t="shared" si="2"/>
        <v>0</v>
      </c>
    </row>
    <row r="26" spans="1:10" x14ac:dyDescent="0.25">
      <c r="A26" s="35" t="s">
        <v>41</v>
      </c>
      <c r="B26" s="36"/>
      <c r="C26" s="283"/>
      <c r="D26" s="283"/>
      <c r="E26" s="283"/>
      <c r="F26" s="283"/>
      <c r="G26" s="136">
        <f t="shared" si="3"/>
        <v>0</v>
      </c>
      <c r="H26" s="136">
        <f t="shared" si="0"/>
        <v>0</v>
      </c>
      <c r="I26" s="136">
        <f t="shared" si="1"/>
        <v>0</v>
      </c>
      <c r="J26" s="136">
        <f t="shared" si="2"/>
        <v>0</v>
      </c>
    </row>
    <row r="27" spans="1:10" x14ac:dyDescent="0.25">
      <c r="A27" s="35" t="s">
        <v>42</v>
      </c>
      <c r="B27" s="36"/>
      <c r="C27" s="283"/>
      <c r="D27" s="283"/>
      <c r="E27" s="283"/>
      <c r="F27" s="283"/>
      <c r="G27" s="136">
        <f t="shared" si="3"/>
        <v>0</v>
      </c>
      <c r="H27" s="136">
        <f t="shared" si="0"/>
        <v>0</v>
      </c>
      <c r="I27" s="136">
        <f t="shared" si="1"/>
        <v>0</v>
      </c>
      <c r="J27" s="136">
        <f t="shared" si="2"/>
        <v>0</v>
      </c>
    </row>
    <row r="28" spans="1:10" x14ac:dyDescent="0.25">
      <c r="A28" s="35" t="s">
        <v>43</v>
      </c>
      <c r="B28" s="36"/>
      <c r="C28" s="283"/>
      <c r="D28" s="283"/>
      <c r="E28" s="283"/>
      <c r="F28" s="283"/>
      <c r="G28" s="136">
        <f t="shared" si="3"/>
        <v>0</v>
      </c>
      <c r="H28" s="136">
        <f t="shared" ref="H28:I31" si="4">IFERROR(E28/D28,0)</f>
        <v>0</v>
      </c>
      <c r="I28" s="136">
        <f t="shared" si="4"/>
        <v>0</v>
      </c>
      <c r="J28" s="136">
        <f>IFERROR(F28/B28,0)</f>
        <v>0</v>
      </c>
    </row>
    <row r="29" spans="1:10" x14ac:dyDescent="0.25">
      <c r="A29" s="35" t="s">
        <v>44</v>
      </c>
      <c r="B29" s="36">
        <v>20</v>
      </c>
      <c r="C29" s="283">
        <v>11</v>
      </c>
      <c r="D29" s="283">
        <v>11</v>
      </c>
      <c r="E29" s="283">
        <v>10</v>
      </c>
      <c r="F29" s="283">
        <v>1</v>
      </c>
      <c r="G29" s="136">
        <f t="shared" si="3"/>
        <v>0.55000000000000004</v>
      </c>
      <c r="H29" s="136">
        <f t="shared" si="4"/>
        <v>0.90909090909090906</v>
      </c>
      <c r="I29" s="136">
        <f t="shared" si="4"/>
        <v>0.1</v>
      </c>
      <c r="J29" s="136">
        <f>IFERROR(F29/B29,0)</f>
        <v>0.05</v>
      </c>
    </row>
    <row r="30" spans="1:10" ht="30" x14ac:dyDescent="0.25">
      <c r="A30" s="37" t="s">
        <v>45</v>
      </c>
      <c r="B30" s="283">
        <v>40</v>
      </c>
      <c r="C30" s="283">
        <v>139</v>
      </c>
      <c r="D30" s="283">
        <v>139</v>
      </c>
      <c r="E30" s="283">
        <v>109</v>
      </c>
      <c r="F30" s="283">
        <v>73</v>
      </c>
      <c r="G30" s="136">
        <f t="shared" si="3"/>
        <v>3.4750000000000001</v>
      </c>
      <c r="H30" s="136">
        <f t="shared" si="4"/>
        <v>0.78417266187050361</v>
      </c>
      <c r="I30" s="136">
        <f t="shared" si="4"/>
        <v>0.66972477064220182</v>
      </c>
      <c r="J30" s="136">
        <f>IFERROR(F30/B30,0)</f>
        <v>1.825</v>
      </c>
    </row>
    <row r="31" spans="1:10" x14ac:dyDescent="0.25">
      <c r="A31" s="134" t="s">
        <v>55</v>
      </c>
      <c r="B31" s="56">
        <f>+SUM(B4:B30)</f>
        <v>1490</v>
      </c>
      <c r="C31" s="56">
        <f>+SUM(C4:C30)</f>
        <v>3613</v>
      </c>
      <c r="D31" s="56">
        <f>+SUM(D4:D30)</f>
        <v>3509</v>
      </c>
      <c r="E31" s="56">
        <f>+SUM(E4:E30)</f>
        <v>2960</v>
      </c>
      <c r="F31" s="56">
        <f>+SUM(F4:F30)</f>
        <v>1512</v>
      </c>
      <c r="G31" s="136">
        <f t="shared" si="3"/>
        <v>2.4248322147651007</v>
      </c>
      <c r="H31" s="136">
        <f t="shared" si="4"/>
        <v>0.84354516956397829</v>
      </c>
      <c r="I31" s="136">
        <f t="shared" si="4"/>
        <v>0.51081081081081081</v>
      </c>
      <c r="J31" s="136">
        <f>IFERROR(F31/B31,0)</f>
        <v>1.0147651006711409</v>
      </c>
    </row>
    <row r="32" spans="1:10" x14ac:dyDescent="0.25">
      <c r="A32" s="38"/>
      <c r="B32" s="39"/>
      <c r="C32" s="39"/>
      <c r="D32" s="39"/>
      <c r="E32" s="39"/>
      <c r="F32" s="39"/>
      <c r="G32" s="39"/>
      <c r="H32" s="39"/>
      <c r="J32" s="39"/>
    </row>
    <row r="33" spans="1:10" ht="16.5" thickBot="1" x14ac:dyDescent="0.3">
      <c r="A33" s="424" t="s">
        <v>54</v>
      </c>
      <c r="B33" s="425"/>
      <c r="C33" s="425"/>
      <c r="D33" s="425"/>
      <c r="E33" s="425"/>
      <c r="F33" s="425"/>
      <c r="G33" s="425"/>
      <c r="H33" s="425"/>
      <c r="I33" s="425"/>
      <c r="J33" s="425"/>
    </row>
    <row r="34" spans="1:10" ht="32.25" thickBot="1" x14ac:dyDescent="0.3">
      <c r="A34" s="81" t="s">
        <v>66</v>
      </c>
      <c r="B34" s="82" t="s">
        <v>57</v>
      </c>
      <c r="C34" s="82" t="s">
        <v>58</v>
      </c>
      <c r="D34" s="83" t="s">
        <v>59</v>
      </c>
      <c r="E34" s="83" t="s">
        <v>60</v>
      </c>
      <c r="F34" s="83" t="s">
        <v>61</v>
      </c>
      <c r="G34" s="84" t="s">
        <v>62</v>
      </c>
      <c r="H34" s="84" t="s">
        <v>63</v>
      </c>
      <c r="I34" s="84" t="s">
        <v>64</v>
      </c>
      <c r="J34" s="85" t="s">
        <v>65</v>
      </c>
    </row>
    <row r="35" spans="1:10" ht="31.5" x14ac:dyDescent="0.25">
      <c r="A35" s="79" t="s">
        <v>19</v>
      </c>
      <c r="B35" s="288">
        <v>160</v>
      </c>
      <c r="C35" s="288">
        <v>238</v>
      </c>
      <c r="D35" s="288">
        <v>238</v>
      </c>
      <c r="E35" s="288">
        <v>220</v>
      </c>
      <c r="F35" s="288">
        <v>138</v>
      </c>
      <c r="G35" s="135">
        <f>IFERROR(C35/B35,0)</f>
        <v>1.4875</v>
      </c>
      <c r="H35" s="135">
        <f>IFERROR(E35/D35,0)</f>
        <v>0.92436974789915971</v>
      </c>
      <c r="I35" s="135">
        <f>IFERROR(F35/E35,0)</f>
        <v>0.62727272727272732</v>
      </c>
      <c r="J35" s="135">
        <f>IFERROR(F35/B35,0)</f>
        <v>0.86250000000000004</v>
      </c>
    </row>
    <row r="36" spans="1:10" x14ac:dyDescent="0.25">
      <c r="A36" s="20" t="s">
        <v>20</v>
      </c>
      <c r="B36" s="287">
        <v>100</v>
      </c>
      <c r="C36" s="287">
        <v>104</v>
      </c>
      <c r="D36" s="287">
        <v>104</v>
      </c>
      <c r="E36" s="287">
        <v>104</v>
      </c>
      <c r="F36" s="287">
        <v>73</v>
      </c>
      <c r="G36" s="136">
        <f t="shared" ref="G36:G50" si="5">IFERROR(C36/B36,0)</f>
        <v>1.04</v>
      </c>
      <c r="H36" s="136">
        <f t="shared" ref="H36:H50" si="6">IFERROR(E36/D36,0)</f>
        <v>1</v>
      </c>
      <c r="I36" s="136">
        <f t="shared" ref="I36:I50" si="7">IFERROR(F36/E36,0)</f>
        <v>0.70192307692307687</v>
      </c>
      <c r="J36" s="136">
        <f t="shared" ref="J36:J50" si="8">IFERROR(F36/B36,0)</f>
        <v>0.73</v>
      </c>
    </row>
    <row r="37" spans="1:10" x14ac:dyDescent="0.25">
      <c r="A37" s="20" t="s">
        <v>21</v>
      </c>
      <c r="B37" s="287"/>
      <c r="C37" s="287"/>
      <c r="D37" s="287"/>
      <c r="E37" s="287"/>
      <c r="F37" s="287"/>
      <c r="G37" s="136">
        <f t="shared" si="5"/>
        <v>0</v>
      </c>
      <c r="H37" s="136">
        <f t="shared" si="6"/>
        <v>0</v>
      </c>
      <c r="I37" s="136">
        <f t="shared" si="7"/>
        <v>0</v>
      </c>
      <c r="J37" s="136">
        <f t="shared" si="8"/>
        <v>0</v>
      </c>
    </row>
    <row r="38" spans="1:10" x14ac:dyDescent="0.25">
      <c r="A38" s="20" t="s">
        <v>22</v>
      </c>
      <c r="B38" s="287">
        <v>110</v>
      </c>
      <c r="C38" s="287">
        <v>99</v>
      </c>
      <c r="D38" s="287">
        <v>99</v>
      </c>
      <c r="E38" s="287">
        <v>99</v>
      </c>
      <c r="F38" s="287">
        <v>74</v>
      </c>
      <c r="G38" s="136">
        <f t="shared" si="5"/>
        <v>0.9</v>
      </c>
      <c r="H38" s="136">
        <f t="shared" si="6"/>
        <v>1</v>
      </c>
      <c r="I38" s="136">
        <f t="shared" si="7"/>
        <v>0.74747474747474751</v>
      </c>
      <c r="J38" s="136">
        <f t="shared" si="8"/>
        <v>0.67272727272727273</v>
      </c>
    </row>
    <row r="39" spans="1:10" x14ac:dyDescent="0.25">
      <c r="A39" s="20" t="s">
        <v>23</v>
      </c>
      <c r="B39" s="287">
        <v>50</v>
      </c>
      <c r="C39" s="287">
        <v>52</v>
      </c>
      <c r="D39" s="287">
        <v>52</v>
      </c>
      <c r="E39" s="287">
        <v>52</v>
      </c>
      <c r="F39" s="287">
        <v>30</v>
      </c>
      <c r="G39" s="136">
        <f t="shared" si="5"/>
        <v>1.04</v>
      </c>
      <c r="H39" s="136">
        <f t="shared" si="6"/>
        <v>1</v>
      </c>
      <c r="I39" s="136">
        <f t="shared" si="7"/>
        <v>0.57692307692307687</v>
      </c>
      <c r="J39" s="136">
        <f t="shared" si="8"/>
        <v>0.6</v>
      </c>
    </row>
    <row r="40" spans="1:10" ht="19.5" customHeight="1" x14ac:dyDescent="0.25">
      <c r="A40" s="20" t="s">
        <v>24</v>
      </c>
      <c r="B40" s="287"/>
      <c r="C40" s="287"/>
      <c r="D40" s="287"/>
      <c r="E40" s="287"/>
      <c r="F40" s="287"/>
      <c r="G40" s="136">
        <f t="shared" si="5"/>
        <v>0</v>
      </c>
      <c r="H40" s="136">
        <f t="shared" si="6"/>
        <v>0</v>
      </c>
      <c r="I40" s="136">
        <f t="shared" si="7"/>
        <v>0</v>
      </c>
      <c r="J40" s="136">
        <f t="shared" si="8"/>
        <v>0</v>
      </c>
    </row>
    <row r="41" spans="1:10" ht="18" customHeight="1" x14ac:dyDescent="0.25">
      <c r="A41" s="20" t="s">
        <v>25</v>
      </c>
      <c r="B41" s="287"/>
      <c r="C41" s="287"/>
      <c r="D41" s="287"/>
      <c r="E41" s="287"/>
      <c r="F41" s="287"/>
      <c r="G41" s="136">
        <f t="shared" si="5"/>
        <v>0</v>
      </c>
      <c r="H41" s="136">
        <f t="shared" si="6"/>
        <v>0</v>
      </c>
      <c r="I41" s="136">
        <f t="shared" si="7"/>
        <v>0</v>
      </c>
      <c r="J41" s="136">
        <f t="shared" si="8"/>
        <v>0</v>
      </c>
    </row>
    <row r="42" spans="1:10" ht="17.25" customHeight="1" x14ac:dyDescent="0.25">
      <c r="A42" s="20" t="s">
        <v>26</v>
      </c>
      <c r="B42" s="287">
        <v>10</v>
      </c>
      <c r="C42" s="287">
        <v>8</v>
      </c>
      <c r="D42" s="287">
        <v>8</v>
      </c>
      <c r="E42" s="287">
        <v>6</v>
      </c>
      <c r="F42" s="287">
        <v>6</v>
      </c>
      <c r="G42" s="136">
        <f t="shared" si="5"/>
        <v>0.8</v>
      </c>
      <c r="H42" s="136">
        <f t="shared" si="6"/>
        <v>0.75</v>
      </c>
      <c r="I42" s="136">
        <f t="shared" si="7"/>
        <v>1</v>
      </c>
      <c r="J42" s="136">
        <f t="shared" si="8"/>
        <v>0.6</v>
      </c>
    </row>
    <row r="43" spans="1:10" ht="17.25" customHeight="1" x14ac:dyDescent="0.25">
      <c r="A43" s="20" t="s">
        <v>27</v>
      </c>
      <c r="B43" s="287">
        <v>20</v>
      </c>
      <c r="C43" s="287">
        <v>16</v>
      </c>
      <c r="D43" s="287">
        <v>16</v>
      </c>
      <c r="E43" s="287">
        <v>0</v>
      </c>
      <c r="F43" s="287">
        <v>0</v>
      </c>
      <c r="G43" s="136">
        <f t="shared" si="5"/>
        <v>0.8</v>
      </c>
      <c r="H43" s="136">
        <f t="shared" si="6"/>
        <v>0</v>
      </c>
      <c r="I43" s="136">
        <f t="shared" si="7"/>
        <v>0</v>
      </c>
      <c r="J43" s="136">
        <f t="shared" si="8"/>
        <v>0</v>
      </c>
    </row>
    <row r="44" spans="1:10" ht="31.5" x14ac:dyDescent="0.25">
      <c r="A44" s="20" t="s">
        <v>28</v>
      </c>
      <c r="B44" s="286">
        <v>20</v>
      </c>
      <c r="C44" s="286">
        <v>5</v>
      </c>
      <c r="D44" s="287">
        <v>5</v>
      </c>
      <c r="E44" s="287">
        <v>5</v>
      </c>
      <c r="F44" s="287">
        <v>3</v>
      </c>
      <c r="G44" s="136">
        <f t="shared" si="5"/>
        <v>0.25</v>
      </c>
      <c r="H44" s="136">
        <f t="shared" si="6"/>
        <v>1</v>
      </c>
      <c r="I44" s="136">
        <f t="shared" si="7"/>
        <v>0.6</v>
      </c>
      <c r="J44" s="136">
        <f t="shared" si="8"/>
        <v>0.15</v>
      </c>
    </row>
    <row r="45" spans="1:10" x14ac:dyDescent="0.25">
      <c r="A45" s="20" t="s">
        <v>29</v>
      </c>
      <c r="B45" s="287"/>
      <c r="C45" s="287"/>
      <c r="D45" s="287"/>
      <c r="E45" s="287"/>
      <c r="F45" s="287"/>
      <c r="G45" s="136">
        <f t="shared" si="5"/>
        <v>0</v>
      </c>
      <c r="H45" s="136">
        <f t="shared" si="6"/>
        <v>0</v>
      </c>
      <c r="I45" s="136">
        <f t="shared" si="7"/>
        <v>0</v>
      </c>
      <c r="J45" s="136">
        <f t="shared" si="8"/>
        <v>0</v>
      </c>
    </row>
    <row r="46" spans="1:10" ht="31.5" x14ac:dyDescent="0.25">
      <c r="A46" s="20" t="s">
        <v>30</v>
      </c>
      <c r="B46" s="287"/>
      <c r="C46" s="287"/>
      <c r="D46" s="287"/>
      <c r="E46" s="287"/>
      <c r="F46" s="287"/>
      <c r="G46" s="136">
        <f t="shared" si="5"/>
        <v>0</v>
      </c>
      <c r="H46" s="136">
        <f t="shared" si="6"/>
        <v>0</v>
      </c>
      <c r="I46" s="136">
        <f t="shared" si="7"/>
        <v>0</v>
      </c>
      <c r="J46" s="136">
        <f t="shared" si="8"/>
        <v>0</v>
      </c>
    </row>
    <row r="47" spans="1:10" x14ac:dyDescent="0.25">
      <c r="A47" s="20" t="s">
        <v>31</v>
      </c>
      <c r="B47" s="287"/>
      <c r="C47" s="287"/>
      <c r="D47" s="287"/>
      <c r="E47" s="287"/>
      <c r="F47" s="287"/>
      <c r="G47" s="136">
        <f t="shared" si="5"/>
        <v>0</v>
      </c>
      <c r="H47" s="136">
        <f t="shared" si="6"/>
        <v>0</v>
      </c>
      <c r="I47" s="136">
        <f t="shared" si="7"/>
        <v>0</v>
      </c>
      <c r="J47" s="136">
        <f t="shared" si="8"/>
        <v>0</v>
      </c>
    </row>
    <row r="48" spans="1:10" x14ac:dyDescent="0.25">
      <c r="A48" s="20" t="s">
        <v>32</v>
      </c>
      <c r="B48" s="287"/>
      <c r="C48" s="287"/>
      <c r="D48" s="287"/>
      <c r="E48" s="287"/>
      <c r="F48" s="287"/>
      <c r="G48" s="136">
        <f t="shared" si="5"/>
        <v>0</v>
      </c>
      <c r="H48" s="136">
        <f t="shared" si="6"/>
        <v>0</v>
      </c>
      <c r="I48" s="136">
        <f t="shared" si="7"/>
        <v>0</v>
      </c>
      <c r="J48" s="136">
        <f t="shared" si="8"/>
        <v>0</v>
      </c>
    </row>
    <row r="49" spans="1:10" ht="18.75" customHeight="1" x14ac:dyDescent="0.25">
      <c r="A49" s="20" t="s">
        <v>33</v>
      </c>
      <c r="B49" s="287"/>
      <c r="C49" s="287"/>
      <c r="D49" s="287"/>
      <c r="E49" s="287"/>
      <c r="F49" s="287"/>
      <c r="G49" s="136">
        <f t="shared" si="5"/>
        <v>0</v>
      </c>
      <c r="H49" s="136">
        <f t="shared" si="6"/>
        <v>0</v>
      </c>
      <c r="I49" s="136">
        <f t="shared" si="7"/>
        <v>0</v>
      </c>
      <c r="J49" s="136">
        <f t="shared" si="8"/>
        <v>0</v>
      </c>
    </row>
    <row r="50" spans="1:10" ht="17.25" customHeight="1" x14ac:dyDescent="0.25">
      <c r="A50" s="20" t="s">
        <v>34</v>
      </c>
      <c r="B50" s="287"/>
      <c r="C50" s="287"/>
      <c r="D50" s="287"/>
      <c r="E50" s="287"/>
      <c r="F50" s="287"/>
      <c r="G50" s="136">
        <f t="shared" si="5"/>
        <v>0</v>
      </c>
      <c r="H50" s="136">
        <f t="shared" si="6"/>
        <v>0</v>
      </c>
      <c r="I50" s="136">
        <f t="shared" si="7"/>
        <v>0</v>
      </c>
      <c r="J50" s="136">
        <f t="shared" si="8"/>
        <v>0</v>
      </c>
    </row>
    <row r="51" spans="1:10" ht="18" customHeight="1" x14ac:dyDescent="0.25">
      <c r="A51" s="20" t="s">
        <v>35</v>
      </c>
      <c r="B51" s="287"/>
      <c r="C51" s="287"/>
      <c r="D51" s="287"/>
      <c r="E51" s="287"/>
      <c r="F51" s="287"/>
      <c r="G51" s="136">
        <f>IFERROR(C51/B51,0)</f>
        <v>0</v>
      </c>
      <c r="H51" s="136">
        <f>IFERROR(E51/D51,0)</f>
        <v>0</v>
      </c>
      <c r="I51" s="136">
        <f>IFERROR(F51/E51,0)</f>
        <v>0</v>
      </c>
      <c r="J51" s="136">
        <f>IFERROR(F51/B51,0)</f>
        <v>0</v>
      </c>
    </row>
    <row r="52" spans="1:10" ht="16.5" customHeight="1" x14ac:dyDescent="0.25">
      <c r="A52" s="20" t="s">
        <v>36</v>
      </c>
      <c r="B52" s="287"/>
      <c r="C52" s="287"/>
      <c r="D52" s="287"/>
      <c r="E52" s="287"/>
      <c r="F52" s="287"/>
      <c r="G52" s="136">
        <f t="shared" ref="G52:G62" si="9">IFERROR(C52/B52,0)</f>
        <v>0</v>
      </c>
      <c r="H52" s="136">
        <f t="shared" ref="H52:H62" si="10">IFERROR(E52/D52,0)</f>
        <v>0</v>
      </c>
      <c r="I52" s="136">
        <f t="shared" ref="I52:I62" si="11">IFERROR(F52/E52,0)</f>
        <v>0</v>
      </c>
      <c r="J52" s="136">
        <f t="shared" ref="J52:J62" si="12">IFERROR(F52/B52,0)</f>
        <v>0</v>
      </c>
    </row>
    <row r="53" spans="1:10" x14ac:dyDescent="0.25">
      <c r="A53" s="20" t="s">
        <v>37</v>
      </c>
      <c r="B53" s="287"/>
      <c r="C53" s="287"/>
      <c r="D53" s="287"/>
      <c r="E53" s="287"/>
      <c r="F53" s="287"/>
      <c r="G53" s="136">
        <f t="shared" si="9"/>
        <v>0</v>
      </c>
      <c r="H53" s="136">
        <f t="shared" si="10"/>
        <v>0</v>
      </c>
      <c r="I53" s="136">
        <f t="shared" si="11"/>
        <v>0</v>
      </c>
      <c r="J53" s="136">
        <f t="shared" si="12"/>
        <v>0</v>
      </c>
    </row>
    <row r="54" spans="1:10" ht="19.5" customHeight="1" x14ac:dyDescent="0.25">
      <c r="A54" s="20" t="s">
        <v>38</v>
      </c>
      <c r="B54" s="287"/>
      <c r="C54" s="287"/>
      <c r="D54" s="287"/>
      <c r="E54" s="287"/>
      <c r="F54" s="287"/>
      <c r="G54" s="136">
        <f t="shared" si="9"/>
        <v>0</v>
      </c>
      <c r="H54" s="136">
        <f t="shared" si="10"/>
        <v>0</v>
      </c>
      <c r="I54" s="136">
        <f t="shared" si="11"/>
        <v>0</v>
      </c>
      <c r="J54" s="136">
        <f t="shared" si="12"/>
        <v>0</v>
      </c>
    </row>
    <row r="55" spans="1:10" ht="18.75" customHeight="1" x14ac:dyDescent="0.25">
      <c r="A55" s="20" t="s">
        <v>39</v>
      </c>
      <c r="B55" s="287"/>
      <c r="C55" s="287"/>
      <c r="D55" s="287"/>
      <c r="E55" s="287"/>
      <c r="F55" s="287"/>
      <c r="G55" s="136">
        <f t="shared" si="9"/>
        <v>0</v>
      </c>
      <c r="H55" s="136">
        <f t="shared" si="10"/>
        <v>0</v>
      </c>
      <c r="I55" s="136">
        <f t="shared" si="11"/>
        <v>0</v>
      </c>
      <c r="J55" s="136">
        <f t="shared" si="12"/>
        <v>0</v>
      </c>
    </row>
    <row r="56" spans="1:10" ht="17.25" customHeight="1" x14ac:dyDescent="0.25">
      <c r="A56" s="20" t="s">
        <v>40</v>
      </c>
      <c r="B56" s="287"/>
      <c r="C56" s="287"/>
      <c r="D56" s="287"/>
      <c r="E56" s="287"/>
      <c r="F56" s="287"/>
      <c r="G56" s="136">
        <f t="shared" si="9"/>
        <v>0</v>
      </c>
      <c r="H56" s="136">
        <f t="shared" si="10"/>
        <v>0</v>
      </c>
      <c r="I56" s="136">
        <f t="shared" si="11"/>
        <v>0</v>
      </c>
      <c r="J56" s="136">
        <f t="shared" si="12"/>
        <v>0</v>
      </c>
    </row>
    <row r="57" spans="1:10" ht="16.5" customHeight="1" x14ac:dyDescent="0.25">
      <c r="A57" s="20" t="s">
        <v>41</v>
      </c>
      <c r="B57" s="287"/>
      <c r="C57" s="287"/>
      <c r="D57" s="287"/>
      <c r="E57" s="287"/>
      <c r="F57" s="287"/>
      <c r="G57" s="136">
        <f t="shared" si="9"/>
        <v>0</v>
      </c>
      <c r="H57" s="136">
        <f t="shared" si="10"/>
        <v>0</v>
      </c>
      <c r="I57" s="136">
        <f t="shared" si="11"/>
        <v>0</v>
      </c>
      <c r="J57" s="136">
        <f t="shared" si="12"/>
        <v>0</v>
      </c>
    </row>
    <row r="58" spans="1:10" ht="17.25" customHeight="1" x14ac:dyDescent="0.25">
      <c r="A58" s="20" t="s">
        <v>42</v>
      </c>
      <c r="B58" s="287"/>
      <c r="C58" s="287"/>
      <c r="D58" s="287"/>
      <c r="E58" s="287"/>
      <c r="F58" s="287"/>
      <c r="G58" s="136">
        <f t="shared" si="9"/>
        <v>0</v>
      </c>
      <c r="H58" s="136">
        <f t="shared" si="10"/>
        <v>0</v>
      </c>
      <c r="I58" s="136">
        <f t="shared" si="11"/>
        <v>0</v>
      </c>
      <c r="J58" s="136">
        <f t="shared" si="12"/>
        <v>0</v>
      </c>
    </row>
    <row r="59" spans="1:10" x14ac:dyDescent="0.25">
      <c r="A59" s="20" t="s">
        <v>43</v>
      </c>
      <c r="B59" s="287"/>
      <c r="C59" s="287"/>
      <c r="D59" s="287"/>
      <c r="E59" s="287"/>
      <c r="F59" s="287"/>
      <c r="G59" s="136">
        <f t="shared" si="9"/>
        <v>0</v>
      </c>
      <c r="H59" s="136">
        <f t="shared" si="10"/>
        <v>0</v>
      </c>
      <c r="I59" s="136">
        <f t="shared" si="11"/>
        <v>0</v>
      </c>
      <c r="J59" s="136">
        <f t="shared" si="12"/>
        <v>0</v>
      </c>
    </row>
    <row r="60" spans="1:10" x14ac:dyDescent="0.25">
      <c r="A60" s="20" t="s">
        <v>44</v>
      </c>
      <c r="B60" s="287">
        <v>20</v>
      </c>
      <c r="C60" s="287">
        <v>9</v>
      </c>
      <c r="D60" s="287">
        <v>9</v>
      </c>
      <c r="E60" s="287">
        <v>7</v>
      </c>
      <c r="F60" s="287">
        <v>5</v>
      </c>
      <c r="G60" s="136">
        <f t="shared" si="9"/>
        <v>0.45</v>
      </c>
      <c r="H60" s="136">
        <f t="shared" si="10"/>
        <v>0.77777777777777779</v>
      </c>
      <c r="I60" s="136">
        <f t="shared" si="11"/>
        <v>0.7142857142857143</v>
      </c>
      <c r="J60" s="136">
        <f t="shared" si="12"/>
        <v>0.25</v>
      </c>
    </row>
    <row r="61" spans="1:10" ht="31.5" x14ac:dyDescent="0.25">
      <c r="A61" s="33" t="s">
        <v>45</v>
      </c>
      <c r="B61" s="287">
        <v>30</v>
      </c>
      <c r="C61" s="287">
        <v>34</v>
      </c>
      <c r="D61" s="287">
        <v>34</v>
      </c>
      <c r="E61" s="287">
        <v>34</v>
      </c>
      <c r="F61" s="287">
        <v>25</v>
      </c>
      <c r="G61" s="136">
        <f t="shared" si="9"/>
        <v>1.1333333333333333</v>
      </c>
      <c r="H61" s="136">
        <f t="shared" si="10"/>
        <v>1</v>
      </c>
      <c r="I61" s="136">
        <f t="shared" si="11"/>
        <v>0.73529411764705888</v>
      </c>
      <c r="J61" s="136">
        <f t="shared" si="12"/>
        <v>0.83333333333333337</v>
      </c>
    </row>
    <row r="62" spans="1:10" ht="17.25" customHeight="1" x14ac:dyDescent="0.25">
      <c r="A62" s="134" t="s">
        <v>55</v>
      </c>
      <c r="B62" s="56">
        <f>+SUM(B35:B61)</f>
        <v>520</v>
      </c>
      <c r="C62" s="56">
        <f>+SUM(C35:C61)</f>
        <v>565</v>
      </c>
      <c r="D62" s="56">
        <f>+SUM(D35:D61)</f>
        <v>565</v>
      </c>
      <c r="E62" s="56">
        <f>+SUM(E35:E61)</f>
        <v>527</v>
      </c>
      <c r="F62" s="56">
        <f>+SUM(F35:F61)</f>
        <v>354</v>
      </c>
      <c r="G62" s="136">
        <f t="shared" si="9"/>
        <v>1.0865384615384615</v>
      </c>
      <c r="H62" s="136">
        <f t="shared" si="10"/>
        <v>0.93274336283185844</v>
      </c>
      <c r="I62" s="136">
        <f t="shared" si="11"/>
        <v>0.67172675521821634</v>
      </c>
      <c r="J62" s="136">
        <f t="shared" si="12"/>
        <v>0.68076923076923079</v>
      </c>
    </row>
    <row r="64" spans="1:10" ht="16.5" thickBot="1" x14ac:dyDescent="0.3">
      <c r="A64" s="123" t="s">
        <v>127</v>
      </c>
      <c r="B64" s="7"/>
      <c r="C64" s="7"/>
      <c r="D64" s="7"/>
      <c r="E64" s="7"/>
    </row>
    <row r="65" spans="1:9" ht="63.75" thickBot="1" x14ac:dyDescent="0.3">
      <c r="A65" s="93" t="s">
        <v>66</v>
      </c>
      <c r="B65" s="94" t="s">
        <v>58</v>
      </c>
      <c r="C65" s="95" t="s">
        <v>59</v>
      </c>
      <c r="D65" s="95" t="s">
        <v>60</v>
      </c>
      <c r="E65" s="95" t="s">
        <v>61</v>
      </c>
      <c r="F65" s="96" t="s">
        <v>141</v>
      </c>
      <c r="G65" s="96" t="s">
        <v>142</v>
      </c>
      <c r="H65" s="96" t="s">
        <v>143</v>
      </c>
      <c r="I65" s="97" t="s">
        <v>144</v>
      </c>
    </row>
    <row r="66" spans="1:9" ht="31.5" x14ac:dyDescent="0.25">
      <c r="A66" s="79" t="s">
        <v>19</v>
      </c>
      <c r="B66" s="80">
        <v>42</v>
      </c>
      <c r="C66" s="80">
        <v>42</v>
      </c>
      <c r="D66" s="80">
        <v>40</v>
      </c>
      <c r="E66" s="80">
        <v>23</v>
      </c>
      <c r="F66" s="137">
        <f>+IFERROR(B66/(C4+C35),0)*100</f>
        <v>2.5751072961373391</v>
      </c>
      <c r="G66" s="137">
        <f>+IFERROR(C66/(D4+D35),0)*100</f>
        <v>2.6103169670602862</v>
      </c>
      <c r="H66" s="137">
        <f>+IFERROR(D66/(E4+E35),0)*100</f>
        <v>2.8030833917309037</v>
      </c>
      <c r="I66" s="137">
        <f>+IFERROR(E66/(F4+F35),0)*100</f>
        <v>3.1377899045020468</v>
      </c>
    </row>
    <row r="67" spans="1:9" x14ac:dyDescent="0.25">
      <c r="A67" s="20" t="s">
        <v>20</v>
      </c>
      <c r="B67" s="3">
        <v>34</v>
      </c>
      <c r="C67" s="3">
        <v>34</v>
      </c>
      <c r="D67" s="3">
        <v>34</v>
      </c>
      <c r="E67" s="3">
        <v>13</v>
      </c>
      <c r="F67" s="138">
        <f t="shared" ref="F67:F76" si="13">+IFERROR(B67/(C5+C36),0)*100</f>
        <v>4.9275362318840585</v>
      </c>
      <c r="G67" s="138">
        <f t="shared" ref="G67:G76" si="14">+IFERROR(C67/(D5+D36),0)*100</f>
        <v>4.9275362318840585</v>
      </c>
      <c r="H67" s="138">
        <f t="shared" ref="H67:H77" si="15">+IFERROR(D67/(E5+E36),0)*100</f>
        <v>5.0822122571001493</v>
      </c>
      <c r="I67" s="138">
        <f t="shared" ref="I67:I77" si="16">+IFERROR(E67/(F5+F36),0)*100</f>
        <v>3.7356321839080464</v>
      </c>
    </row>
    <row r="68" spans="1:9" x14ac:dyDescent="0.25">
      <c r="A68" s="20" t="s">
        <v>21</v>
      </c>
      <c r="B68" s="3"/>
      <c r="C68" s="3"/>
      <c r="D68" s="3"/>
      <c r="E68" s="3"/>
      <c r="F68" s="138">
        <f t="shared" si="13"/>
        <v>0</v>
      </c>
      <c r="G68" s="138">
        <f t="shared" si="14"/>
        <v>0</v>
      </c>
      <c r="H68" s="138">
        <f t="shared" si="15"/>
        <v>0</v>
      </c>
      <c r="I68" s="138">
        <f t="shared" si="16"/>
        <v>0</v>
      </c>
    </row>
    <row r="69" spans="1:9" x14ac:dyDescent="0.25">
      <c r="A69" s="20" t="s">
        <v>22</v>
      </c>
      <c r="B69" s="3">
        <v>23</v>
      </c>
      <c r="C69" s="3">
        <v>23</v>
      </c>
      <c r="D69" s="3">
        <v>17</v>
      </c>
      <c r="E69" s="3">
        <v>8</v>
      </c>
      <c r="F69" s="138">
        <f t="shared" si="13"/>
        <v>3.44311377245509</v>
      </c>
      <c r="G69" s="138">
        <f t="shared" si="14"/>
        <v>3.44311377245509</v>
      </c>
      <c r="H69" s="138">
        <f t="shared" si="15"/>
        <v>3.3932135728542914</v>
      </c>
      <c r="I69" s="138">
        <f t="shared" si="16"/>
        <v>2.7972027972027971</v>
      </c>
    </row>
    <row r="70" spans="1:9" x14ac:dyDescent="0.25">
      <c r="A70" s="20" t="s">
        <v>23</v>
      </c>
      <c r="B70" s="3">
        <v>9</v>
      </c>
      <c r="C70" s="3">
        <v>5</v>
      </c>
      <c r="D70" s="3">
        <v>5</v>
      </c>
      <c r="E70" s="3">
        <v>4</v>
      </c>
      <c r="F70" s="138">
        <f t="shared" si="13"/>
        <v>3.0303030303030303</v>
      </c>
      <c r="G70" s="138">
        <f t="shared" si="14"/>
        <v>2.0576131687242798</v>
      </c>
      <c r="H70" s="138">
        <f t="shared" si="15"/>
        <v>2.6737967914438503</v>
      </c>
      <c r="I70" s="138">
        <f t="shared" si="16"/>
        <v>3.278688524590164</v>
      </c>
    </row>
    <row r="71" spans="1:9" x14ac:dyDescent="0.25">
      <c r="A71" s="20" t="s">
        <v>24</v>
      </c>
      <c r="B71" s="3"/>
      <c r="C71" s="3"/>
      <c r="D71" s="3"/>
      <c r="E71" s="3"/>
      <c r="F71" s="138">
        <f t="shared" si="13"/>
        <v>0</v>
      </c>
      <c r="G71" s="138">
        <f t="shared" si="14"/>
        <v>0</v>
      </c>
      <c r="H71" s="138">
        <f t="shared" si="15"/>
        <v>0</v>
      </c>
      <c r="I71" s="138">
        <f t="shared" si="16"/>
        <v>0</v>
      </c>
    </row>
    <row r="72" spans="1:9" x14ac:dyDescent="0.25">
      <c r="A72" s="20" t="s">
        <v>25</v>
      </c>
      <c r="B72" s="3"/>
      <c r="C72" s="3"/>
      <c r="D72" s="3"/>
      <c r="E72" s="3"/>
      <c r="F72" s="138">
        <f t="shared" si="13"/>
        <v>0</v>
      </c>
      <c r="G72" s="138">
        <f t="shared" si="14"/>
        <v>0</v>
      </c>
      <c r="H72" s="138">
        <f t="shared" si="15"/>
        <v>0</v>
      </c>
      <c r="I72" s="138">
        <f t="shared" si="16"/>
        <v>0</v>
      </c>
    </row>
    <row r="73" spans="1:9" x14ac:dyDescent="0.25">
      <c r="A73" s="20" t="s">
        <v>26</v>
      </c>
      <c r="B73" s="3"/>
      <c r="C73" s="3"/>
      <c r="D73" s="3"/>
      <c r="E73" s="3"/>
      <c r="F73" s="138">
        <f t="shared" si="13"/>
        <v>0</v>
      </c>
      <c r="G73" s="138">
        <f t="shared" si="14"/>
        <v>0</v>
      </c>
      <c r="H73" s="138">
        <f t="shared" si="15"/>
        <v>0</v>
      </c>
      <c r="I73" s="138">
        <f t="shared" si="16"/>
        <v>0</v>
      </c>
    </row>
    <row r="74" spans="1:9" x14ac:dyDescent="0.25">
      <c r="A74" s="20" t="s">
        <v>27</v>
      </c>
      <c r="B74" s="3">
        <v>4</v>
      </c>
      <c r="C74" s="3">
        <v>4</v>
      </c>
      <c r="D74" s="3">
        <v>4</v>
      </c>
      <c r="E74" s="3">
        <v>0</v>
      </c>
      <c r="F74" s="138">
        <f t="shared" si="13"/>
        <v>3.8834951456310676</v>
      </c>
      <c r="G74" s="138">
        <f t="shared" si="14"/>
        <v>3.8834951456310676</v>
      </c>
      <c r="H74" s="138">
        <f t="shared" si="15"/>
        <v>4.6511627906976747</v>
      </c>
      <c r="I74" s="138">
        <f t="shared" si="16"/>
        <v>0</v>
      </c>
    </row>
    <row r="75" spans="1:9" ht="31.5" x14ac:dyDescent="0.25">
      <c r="A75" s="20" t="s">
        <v>28</v>
      </c>
      <c r="B75" s="3">
        <v>3</v>
      </c>
      <c r="C75" s="3">
        <v>3</v>
      </c>
      <c r="D75" s="3">
        <v>2</v>
      </c>
      <c r="E75" s="3">
        <v>0</v>
      </c>
      <c r="F75" s="138">
        <f t="shared" si="13"/>
        <v>8.8235294117647065</v>
      </c>
      <c r="G75" s="138">
        <f t="shared" si="14"/>
        <v>8.8235294117647065</v>
      </c>
      <c r="H75" s="138">
        <f t="shared" si="15"/>
        <v>6.25</v>
      </c>
      <c r="I75" s="138">
        <f t="shared" si="16"/>
        <v>0</v>
      </c>
    </row>
    <row r="76" spans="1:9" x14ac:dyDescent="0.25">
      <c r="A76" s="20" t="s">
        <v>29</v>
      </c>
      <c r="B76" s="3"/>
      <c r="C76" s="3"/>
      <c r="D76" s="3"/>
      <c r="E76" s="3"/>
      <c r="F76" s="138">
        <f t="shared" si="13"/>
        <v>0</v>
      </c>
      <c r="G76" s="138">
        <f t="shared" si="14"/>
        <v>0</v>
      </c>
      <c r="H76" s="138">
        <f t="shared" si="15"/>
        <v>0</v>
      </c>
      <c r="I76" s="138">
        <f t="shared" si="16"/>
        <v>0</v>
      </c>
    </row>
    <row r="77" spans="1:9" ht="31.5" x14ac:dyDescent="0.25">
      <c r="A77" s="20" t="s">
        <v>30</v>
      </c>
      <c r="B77" s="3"/>
      <c r="C77" s="3"/>
      <c r="D77" s="3"/>
      <c r="E77" s="3"/>
      <c r="F77" s="138">
        <f t="shared" ref="F77:G87" si="17">+IFERROR(B77/(C15+C46),0)*100</f>
        <v>0</v>
      </c>
      <c r="G77" s="138">
        <f t="shared" si="17"/>
        <v>0</v>
      </c>
      <c r="H77" s="138">
        <f t="shared" si="15"/>
        <v>0</v>
      </c>
      <c r="I77" s="138">
        <f t="shared" si="16"/>
        <v>0</v>
      </c>
    </row>
    <row r="78" spans="1:9" x14ac:dyDescent="0.25">
      <c r="A78" s="20" t="s">
        <v>31</v>
      </c>
      <c r="B78" s="3"/>
      <c r="C78" s="3"/>
      <c r="D78" s="3"/>
      <c r="E78" s="3"/>
      <c r="F78" s="138">
        <f t="shared" si="17"/>
        <v>0</v>
      </c>
      <c r="G78" s="138">
        <f t="shared" si="17"/>
        <v>0</v>
      </c>
      <c r="H78" s="138">
        <f t="shared" ref="H78:H93" si="18">+IFERROR(D78/(E16+E47),0)*100</f>
        <v>0</v>
      </c>
      <c r="I78" s="138">
        <f t="shared" ref="I78:I93" si="19">+IFERROR(E78/(F16+F47),0)*100</f>
        <v>0</v>
      </c>
    </row>
    <row r="79" spans="1:9" x14ac:dyDescent="0.25">
      <c r="A79" s="20" t="s">
        <v>32</v>
      </c>
      <c r="B79" s="3"/>
      <c r="C79" s="3"/>
      <c r="D79" s="3"/>
      <c r="E79" s="3"/>
      <c r="F79" s="138">
        <f t="shared" si="17"/>
        <v>0</v>
      </c>
      <c r="G79" s="138">
        <f t="shared" si="17"/>
        <v>0</v>
      </c>
      <c r="H79" s="138">
        <f t="shared" si="18"/>
        <v>0</v>
      </c>
      <c r="I79" s="138">
        <f t="shared" si="19"/>
        <v>0</v>
      </c>
    </row>
    <row r="80" spans="1:9" x14ac:dyDescent="0.25">
      <c r="A80" s="20" t="s">
        <v>33</v>
      </c>
      <c r="B80" s="3"/>
      <c r="C80" s="3"/>
      <c r="D80" s="3"/>
      <c r="E80" s="3"/>
      <c r="F80" s="138">
        <f t="shared" si="17"/>
        <v>0</v>
      </c>
      <c r="G80" s="138">
        <f t="shared" si="17"/>
        <v>0</v>
      </c>
      <c r="H80" s="138">
        <f t="shared" si="18"/>
        <v>0</v>
      </c>
      <c r="I80" s="138">
        <f t="shared" si="19"/>
        <v>0</v>
      </c>
    </row>
    <row r="81" spans="1:9" x14ac:dyDescent="0.25">
      <c r="A81" s="20" t="s">
        <v>34</v>
      </c>
      <c r="B81" s="3"/>
      <c r="C81" s="3"/>
      <c r="D81" s="3"/>
      <c r="E81" s="3"/>
      <c r="F81" s="138">
        <f t="shared" si="17"/>
        <v>0</v>
      </c>
      <c r="G81" s="138">
        <f t="shared" si="17"/>
        <v>0</v>
      </c>
      <c r="H81" s="138">
        <f t="shared" si="18"/>
        <v>0</v>
      </c>
      <c r="I81" s="138">
        <f t="shared" si="19"/>
        <v>0</v>
      </c>
    </row>
    <row r="82" spans="1:9" x14ac:dyDescent="0.25">
      <c r="A82" s="20" t="s">
        <v>35</v>
      </c>
      <c r="B82" s="3"/>
      <c r="C82" s="3"/>
      <c r="D82" s="3"/>
      <c r="E82" s="3"/>
      <c r="F82" s="138">
        <f t="shared" si="17"/>
        <v>0</v>
      </c>
      <c r="G82" s="138">
        <f t="shared" si="17"/>
        <v>0</v>
      </c>
      <c r="H82" s="138">
        <f t="shared" si="18"/>
        <v>0</v>
      </c>
      <c r="I82" s="138">
        <f t="shared" si="19"/>
        <v>0</v>
      </c>
    </row>
    <row r="83" spans="1:9" x14ac:dyDescent="0.25">
      <c r="A83" s="20" t="s">
        <v>36</v>
      </c>
      <c r="B83" s="3"/>
      <c r="C83" s="3"/>
      <c r="D83" s="3"/>
      <c r="E83" s="3"/>
      <c r="F83" s="138">
        <f t="shared" si="17"/>
        <v>0</v>
      </c>
      <c r="G83" s="138">
        <f t="shared" si="17"/>
        <v>0</v>
      </c>
      <c r="H83" s="138">
        <f t="shared" si="18"/>
        <v>0</v>
      </c>
      <c r="I83" s="138">
        <f t="shared" si="19"/>
        <v>0</v>
      </c>
    </row>
    <row r="84" spans="1:9" x14ac:dyDescent="0.25">
      <c r="A84" s="20" t="s">
        <v>37</v>
      </c>
      <c r="B84" s="3"/>
      <c r="C84" s="3"/>
      <c r="D84" s="3"/>
      <c r="E84" s="3"/>
      <c r="F84" s="138">
        <f t="shared" si="17"/>
        <v>0</v>
      </c>
      <c r="G84" s="138">
        <f t="shared" si="17"/>
        <v>0</v>
      </c>
      <c r="H84" s="138">
        <f t="shared" si="18"/>
        <v>0</v>
      </c>
      <c r="I84" s="138">
        <f t="shared" si="19"/>
        <v>0</v>
      </c>
    </row>
    <row r="85" spans="1:9" x14ac:dyDescent="0.25">
      <c r="A85" s="20" t="s">
        <v>38</v>
      </c>
      <c r="B85" s="3">
        <v>5</v>
      </c>
      <c r="C85" s="3">
        <v>5</v>
      </c>
      <c r="D85" s="3">
        <v>4</v>
      </c>
      <c r="E85" s="3">
        <v>2</v>
      </c>
      <c r="F85" s="138">
        <f t="shared" si="17"/>
        <v>1.7605633802816902</v>
      </c>
      <c r="G85" s="138">
        <f t="shared" si="17"/>
        <v>1.8726591760299627</v>
      </c>
      <c r="H85" s="138">
        <f t="shared" si="18"/>
        <v>1.8181818181818181</v>
      </c>
      <c r="I85" s="138">
        <f t="shared" si="19"/>
        <v>1.6949152542372881</v>
      </c>
    </row>
    <row r="86" spans="1:9" x14ac:dyDescent="0.25">
      <c r="A86" s="20" t="s">
        <v>39</v>
      </c>
      <c r="B86" s="3">
        <v>6</v>
      </c>
      <c r="C86" s="3">
        <v>6</v>
      </c>
      <c r="D86" s="3">
        <v>3</v>
      </c>
      <c r="E86" s="3">
        <v>2</v>
      </c>
      <c r="F86" s="138">
        <f t="shared" si="17"/>
        <v>2.5974025974025974</v>
      </c>
      <c r="G86" s="138">
        <f t="shared" si="17"/>
        <v>2.7272727272727271</v>
      </c>
      <c r="H86" s="138">
        <f t="shared" si="18"/>
        <v>1.8518518518518516</v>
      </c>
      <c r="I86" s="138">
        <f t="shared" si="19"/>
        <v>2.2222222222222223</v>
      </c>
    </row>
    <row r="87" spans="1:9" x14ac:dyDescent="0.25">
      <c r="A87" s="20" t="s">
        <v>40</v>
      </c>
      <c r="B87" s="3"/>
      <c r="C87" s="3"/>
      <c r="D87" s="3"/>
      <c r="E87" s="3"/>
      <c r="F87" s="138">
        <f t="shared" si="17"/>
        <v>0</v>
      </c>
      <c r="G87" s="138">
        <f t="shared" si="17"/>
        <v>0</v>
      </c>
      <c r="H87" s="138">
        <f t="shared" si="18"/>
        <v>0</v>
      </c>
      <c r="I87" s="138">
        <f t="shared" si="19"/>
        <v>0</v>
      </c>
    </row>
    <row r="88" spans="1:9" x14ac:dyDescent="0.25">
      <c r="A88" s="20" t="s">
        <v>41</v>
      </c>
      <c r="B88" s="3"/>
      <c r="C88" s="3"/>
      <c r="D88" s="3"/>
      <c r="E88" s="3"/>
      <c r="F88" s="138">
        <f t="shared" ref="F88:G92" si="20">+IFERROR(B88/(C26+C57),0)*100</f>
        <v>0</v>
      </c>
      <c r="G88" s="138">
        <f t="shared" si="20"/>
        <v>0</v>
      </c>
      <c r="H88" s="138">
        <f t="shared" si="18"/>
        <v>0</v>
      </c>
      <c r="I88" s="138">
        <f t="shared" si="19"/>
        <v>0</v>
      </c>
    </row>
    <row r="89" spans="1:9" x14ac:dyDescent="0.25">
      <c r="A89" s="20" t="s">
        <v>42</v>
      </c>
      <c r="B89" s="3"/>
      <c r="C89" s="3"/>
      <c r="D89" s="3"/>
      <c r="E89" s="3"/>
      <c r="F89" s="138">
        <f t="shared" si="20"/>
        <v>0</v>
      </c>
      <c r="G89" s="138">
        <f t="shared" si="20"/>
        <v>0</v>
      </c>
      <c r="H89" s="138">
        <f t="shared" si="18"/>
        <v>0</v>
      </c>
      <c r="I89" s="138">
        <f t="shared" si="19"/>
        <v>0</v>
      </c>
    </row>
    <row r="90" spans="1:9" x14ac:dyDescent="0.25">
      <c r="A90" s="20" t="s">
        <v>43</v>
      </c>
      <c r="B90" s="3"/>
      <c r="C90" s="3"/>
      <c r="D90" s="3"/>
      <c r="E90" s="3"/>
      <c r="F90" s="138">
        <f t="shared" si="20"/>
        <v>0</v>
      </c>
      <c r="G90" s="138">
        <f t="shared" si="20"/>
        <v>0</v>
      </c>
      <c r="H90" s="138">
        <f t="shared" si="18"/>
        <v>0</v>
      </c>
      <c r="I90" s="138">
        <f t="shared" si="19"/>
        <v>0</v>
      </c>
    </row>
    <row r="91" spans="1:9" x14ac:dyDescent="0.25">
      <c r="A91" s="20" t="s">
        <v>44</v>
      </c>
      <c r="B91" s="3">
        <v>2</v>
      </c>
      <c r="C91" s="3">
        <v>2</v>
      </c>
      <c r="D91" s="3">
        <v>2</v>
      </c>
      <c r="E91" s="3">
        <v>1</v>
      </c>
      <c r="F91" s="138">
        <f t="shared" si="20"/>
        <v>10</v>
      </c>
      <c r="G91" s="138">
        <f t="shared" si="20"/>
        <v>10</v>
      </c>
      <c r="H91" s="138">
        <f t="shared" si="18"/>
        <v>11.76470588235294</v>
      </c>
      <c r="I91" s="138">
        <f t="shared" si="19"/>
        <v>16.666666666666664</v>
      </c>
    </row>
    <row r="92" spans="1:9" ht="31.5" x14ac:dyDescent="0.25">
      <c r="A92" s="49" t="s">
        <v>45</v>
      </c>
      <c r="B92" s="3">
        <v>10</v>
      </c>
      <c r="C92" s="3">
        <v>10</v>
      </c>
      <c r="D92" s="3">
        <v>6</v>
      </c>
      <c r="E92" s="3">
        <v>5</v>
      </c>
      <c r="F92" s="138">
        <f t="shared" si="20"/>
        <v>5.7803468208092488</v>
      </c>
      <c r="G92" s="138">
        <f t="shared" si="20"/>
        <v>5.7803468208092488</v>
      </c>
      <c r="H92" s="138">
        <f t="shared" si="18"/>
        <v>4.1958041958041958</v>
      </c>
      <c r="I92" s="138">
        <f t="shared" si="19"/>
        <v>5.1020408163265305</v>
      </c>
    </row>
    <row r="93" spans="1:9" x14ac:dyDescent="0.25">
      <c r="A93" s="134" t="s">
        <v>55</v>
      </c>
      <c r="B93" s="56">
        <f>+SUM(B66:B92)</f>
        <v>138</v>
      </c>
      <c r="C93" s="56">
        <f>+SUM(C66:C92)</f>
        <v>134</v>
      </c>
      <c r="D93" s="56">
        <f>+SUM(D66:D92)</f>
        <v>117</v>
      </c>
      <c r="E93" s="56">
        <f>+SUM(E66:E92)</f>
        <v>58</v>
      </c>
      <c r="F93" s="138">
        <f>+IFERROR(B93/(C31+C62),0)*100</f>
        <v>3.303015797032073</v>
      </c>
      <c r="G93" s="138">
        <f>+IFERROR(C93/(D31+D62),0)*100</f>
        <v>3.2891507118311245</v>
      </c>
      <c r="H93" s="138">
        <f t="shared" si="18"/>
        <v>3.3553197591052477</v>
      </c>
      <c r="I93" s="138">
        <f t="shared" si="19"/>
        <v>3.1082529474812435</v>
      </c>
    </row>
    <row r="94" spans="1:9" x14ac:dyDescent="0.25">
      <c r="A94" s="25"/>
      <c r="B94" s="8"/>
      <c r="C94" s="8"/>
      <c r="D94" s="8"/>
      <c r="E94" s="66"/>
      <c r="I94" s="8"/>
    </row>
  </sheetData>
  <mergeCells count="3">
    <mergeCell ref="A2:J2"/>
    <mergeCell ref="A33:J33"/>
    <mergeCell ref="A1:J1"/>
  </mergeCells>
  <phoneticPr fontId="2" type="noConversion"/>
  <pageMargins left="0.74803149606299213" right="0.74803149606299213" top="0.15748031496062992" bottom="0.15748031496062992" header="0.15748031496062992" footer="0.15748031496062992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408" t="s">
        <v>267</v>
      </c>
      <c r="B1" s="408"/>
      <c r="C1" s="408"/>
      <c r="D1" s="408"/>
      <c r="E1" s="408"/>
      <c r="F1" s="408"/>
      <c r="G1" s="408"/>
      <c r="H1" s="408"/>
      <c r="I1" s="408"/>
      <c r="J1" s="408"/>
    </row>
    <row r="2" spans="1:10" ht="16.5" thickBot="1" x14ac:dyDescent="0.3">
      <c r="A2" s="424" t="s">
        <v>53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0" ht="32.25" thickBot="1" x14ac:dyDescent="0.3">
      <c r="A3" s="81" t="s">
        <v>66</v>
      </c>
      <c r="B3" s="82" t="s">
        <v>57</v>
      </c>
      <c r="C3" s="82" t="s">
        <v>58</v>
      </c>
      <c r="D3" s="83" t="s">
        <v>59</v>
      </c>
      <c r="E3" s="83" t="s">
        <v>60</v>
      </c>
      <c r="F3" s="83" t="s">
        <v>61</v>
      </c>
      <c r="G3" s="84" t="s">
        <v>62</v>
      </c>
      <c r="H3" s="84" t="s">
        <v>63</v>
      </c>
      <c r="I3" s="84" t="s">
        <v>64</v>
      </c>
      <c r="J3" s="85" t="s">
        <v>65</v>
      </c>
    </row>
    <row r="4" spans="1:10" ht="68.25" customHeight="1" x14ac:dyDescent="0.25">
      <c r="A4" s="79" t="s">
        <v>19</v>
      </c>
      <c r="B4" s="80"/>
      <c r="C4" s="80">
        <v>393</v>
      </c>
      <c r="D4" s="80">
        <v>393</v>
      </c>
      <c r="E4" s="80">
        <v>393</v>
      </c>
      <c r="F4" s="80">
        <v>339</v>
      </c>
      <c r="G4" s="135">
        <f>IFERROR(C4/B4,0)</f>
        <v>0</v>
      </c>
      <c r="H4" s="135">
        <f>IFERROR(E4/D4,0)</f>
        <v>1</v>
      </c>
      <c r="I4" s="135">
        <f>IFERROR(F4/E4,0)</f>
        <v>0.86259541984732824</v>
      </c>
      <c r="J4" s="135">
        <f>IFERROR(F4/B4,0)</f>
        <v>0</v>
      </c>
    </row>
    <row r="5" spans="1:10" ht="61.5" customHeight="1" x14ac:dyDescent="0.25">
      <c r="A5" s="20" t="s">
        <v>20</v>
      </c>
      <c r="B5" s="3"/>
      <c r="C5" s="3">
        <v>212</v>
      </c>
      <c r="D5" s="3">
        <v>212</v>
      </c>
      <c r="E5" s="3">
        <v>212</v>
      </c>
      <c r="F5" s="3">
        <v>157</v>
      </c>
      <c r="G5" s="136">
        <f t="shared" ref="G5:G27" si="0">IFERROR(C5/B5,0)</f>
        <v>0</v>
      </c>
      <c r="H5" s="136">
        <f t="shared" ref="H5:H27" si="1">IFERROR(E5/D5,0)</f>
        <v>1</v>
      </c>
      <c r="I5" s="136">
        <f t="shared" ref="I5:I27" si="2">IFERROR(F5/E5,0)</f>
        <v>0.74056603773584906</v>
      </c>
      <c r="J5" s="136">
        <f t="shared" ref="J5:J27" si="3">IFERROR(F5/B5,0)</f>
        <v>0</v>
      </c>
    </row>
    <row r="6" spans="1:10" x14ac:dyDescent="0.25">
      <c r="A6" s="20" t="s">
        <v>21</v>
      </c>
      <c r="B6" s="3"/>
      <c r="C6" s="3"/>
      <c r="D6" s="3"/>
      <c r="E6" s="3"/>
      <c r="F6" s="3"/>
      <c r="G6" s="136">
        <f t="shared" si="0"/>
        <v>0</v>
      </c>
      <c r="H6" s="136">
        <f t="shared" si="1"/>
        <v>0</v>
      </c>
      <c r="I6" s="136">
        <f t="shared" si="2"/>
        <v>0</v>
      </c>
      <c r="J6" s="136">
        <f t="shared" si="3"/>
        <v>0</v>
      </c>
    </row>
    <row r="7" spans="1:10" ht="66" customHeight="1" x14ac:dyDescent="0.25">
      <c r="A7" s="20" t="s">
        <v>22</v>
      </c>
      <c r="B7" s="3"/>
      <c r="C7" s="3">
        <v>223</v>
      </c>
      <c r="D7" s="3">
        <v>223</v>
      </c>
      <c r="E7" s="3">
        <v>220</v>
      </c>
      <c r="F7" s="3">
        <v>154</v>
      </c>
      <c r="G7" s="136">
        <f t="shared" si="0"/>
        <v>0</v>
      </c>
      <c r="H7" s="136">
        <f t="shared" si="1"/>
        <v>0.98654708520179368</v>
      </c>
      <c r="I7" s="136">
        <f t="shared" si="2"/>
        <v>0.7</v>
      </c>
      <c r="J7" s="136">
        <f t="shared" si="3"/>
        <v>0</v>
      </c>
    </row>
    <row r="8" spans="1:10" x14ac:dyDescent="0.25">
      <c r="A8" s="20" t="s">
        <v>23</v>
      </c>
      <c r="B8" s="3"/>
      <c r="C8" s="3">
        <v>127</v>
      </c>
      <c r="D8" s="3">
        <v>127</v>
      </c>
      <c r="E8" s="3">
        <v>127</v>
      </c>
      <c r="F8" s="3">
        <v>85</v>
      </c>
      <c r="G8" s="136">
        <f t="shared" si="0"/>
        <v>0</v>
      </c>
      <c r="H8" s="136">
        <f t="shared" si="1"/>
        <v>1</v>
      </c>
      <c r="I8" s="136">
        <f t="shared" si="2"/>
        <v>0.6692913385826772</v>
      </c>
      <c r="J8" s="136">
        <f t="shared" si="3"/>
        <v>0</v>
      </c>
    </row>
    <row r="9" spans="1:10" x14ac:dyDescent="0.25">
      <c r="A9" s="20" t="s">
        <v>24</v>
      </c>
      <c r="B9" s="3"/>
      <c r="C9" s="3"/>
      <c r="D9" s="3"/>
      <c r="E9" s="3"/>
      <c r="F9" s="3"/>
      <c r="G9" s="136">
        <f t="shared" si="0"/>
        <v>0</v>
      </c>
      <c r="H9" s="136">
        <f t="shared" si="1"/>
        <v>0</v>
      </c>
      <c r="I9" s="136">
        <f t="shared" si="2"/>
        <v>0</v>
      </c>
      <c r="J9" s="136">
        <f t="shared" si="3"/>
        <v>0</v>
      </c>
    </row>
    <row r="10" spans="1:10" x14ac:dyDescent="0.25">
      <c r="A10" s="20" t="s">
        <v>25</v>
      </c>
      <c r="B10" s="3"/>
      <c r="C10" s="3"/>
      <c r="D10" s="3"/>
      <c r="E10" s="3"/>
      <c r="F10" s="3"/>
      <c r="G10" s="136">
        <f t="shared" si="0"/>
        <v>0</v>
      </c>
      <c r="H10" s="136">
        <f t="shared" si="1"/>
        <v>0</v>
      </c>
      <c r="I10" s="136">
        <f t="shared" si="2"/>
        <v>0</v>
      </c>
      <c r="J10" s="136">
        <f t="shared" si="3"/>
        <v>0</v>
      </c>
    </row>
    <row r="11" spans="1:10" x14ac:dyDescent="0.25">
      <c r="A11" s="20" t="s">
        <v>26</v>
      </c>
      <c r="B11" s="3"/>
      <c r="C11" s="3">
        <v>24</v>
      </c>
      <c r="D11" s="3">
        <v>24</v>
      </c>
      <c r="E11" s="3">
        <v>24</v>
      </c>
      <c r="F11" s="3">
        <v>16</v>
      </c>
      <c r="G11" s="136">
        <f t="shared" si="0"/>
        <v>0</v>
      </c>
      <c r="H11" s="136">
        <f t="shared" si="1"/>
        <v>1</v>
      </c>
      <c r="I11" s="136">
        <f t="shared" si="2"/>
        <v>0.66666666666666663</v>
      </c>
      <c r="J11" s="136">
        <f t="shared" si="3"/>
        <v>0</v>
      </c>
    </row>
    <row r="12" spans="1:10" x14ac:dyDescent="0.25">
      <c r="A12" s="20" t="s">
        <v>27</v>
      </c>
      <c r="B12" s="287"/>
      <c r="C12" s="287">
        <v>23</v>
      </c>
      <c r="D12" s="287">
        <v>23</v>
      </c>
      <c r="E12" s="287">
        <v>23</v>
      </c>
      <c r="F12" s="287">
        <v>13</v>
      </c>
      <c r="G12" s="136">
        <f t="shared" si="0"/>
        <v>0</v>
      </c>
      <c r="H12" s="136">
        <f t="shared" si="1"/>
        <v>1</v>
      </c>
      <c r="I12" s="136">
        <f t="shared" si="2"/>
        <v>0.56521739130434778</v>
      </c>
      <c r="J12" s="136">
        <f t="shared" si="3"/>
        <v>0</v>
      </c>
    </row>
    <row r="13" spans="1:10" ht="31.5" x14ac:dyDescent="0.25">
      <c r="A13" s="20" t="s">
        <v>28</v>
      </c>
      <c r="B13" s="286"/>
      <c r="C13" s="286">
        <v>13</v>
      </c>
      <c r="D13" s="287">
        <v>13</v>
      </c>
      <c r="E13" s="287">
        <v>11</v>
      </c>
      <c r="F13" s="287">
        <v>11</v>
      </c>
      <c r="G13" s="136">
        <f t="shared" si="0"/>
        <v>0</v>
      </c>
      <c r="H13" s="136">
        <f t="shared" si="1"/>
        <v>0.84615384615384615</v>
      </c>
      <c r="I13" s="136">
        <f t="shared" si="2"/>
        <v>1</v>
      </c>
      <c r="J13" s="136">
        <f t="shared" si="3"/>
        <v>0</v>
      </c>
    </row>
    <row r="14" spans="1:10" x14ac:dyDescent="0.25">
      <c r="A14" s="20" t="s">
        <v>29</v>
      </c>
      <c r="B14" s="3"/>
      <c r="C14" s="3"/>
      <c r="D14" s="3"/>
      <c r="E14" s="3"/>
      <c r="F14" s="3"/>
      <c r="G14" s="136">
        <f t="shared" si="0"/>
        <v>0</v>
      </c>
      <c r="H14" s="136">
        <f t="shared" si="1"/>
        <v>0</v>
      </c>
      <c r="I14" s="136">
        <f t="shared" si="2"/>
        <v>0</v>
      </c>
      <c r="J14" s="136">
        <f t="shared" si="3"/>
        <v>0</v>
      </c>
    </row>
    <row r="15" spans="1:10" ht="47.25" x14ac:dyDescent="0.25">
      <c r="A15" s="20" t="s">
        <v>30</v>
      </c>
      <c r="B15" s="3"/>
      <c r="C15" s="3"/>
      <c r="D15" s="3"/>
      <c r="E15" s="3"/>
      <c r="F15" s="3"/>
      <c r="G15" s="136">
        <f t="shared" si="0"/>
        <v>0</v>
      </c>
      <c r="H15" s="136">
        <f t="shared" si="1"/>
        <v>0</v>
      </c>
      <c r="I15" s="136">
        <f t="shared" si="2"/>
        <v>0</v>
      </c>
      <c r="J15" s="136">
        <f t="shared" si="3"/>
        <v>0</v>
      </c>
    </row>
    <row r="16" spans="1:10" x14ac:dyDescent="0.25">
      <c r="A16" s="20" t="s">
        <v>31</v>
      </c>
      <c r="B16" s="3"/>
      <c r="C16" s="3"/>
      <c r="D16" s="3"/>
      <c r="E16" s="3"/>
      <c r="F16" s="3"/>
      <c r="G16" s="136">
        <f t="shared" si="0"/>
        <v>0</v>
      </c>
      <c r="H16" s="136">
        <f t="shared" si="1"/>
        <v>0</v>
      </c>
      <c r="I16" s="136">
        <f t="shared" si="2"/>
        <v>0</v>
      </c>
      <c r="J16" s="136">
        <f t="shared" si="3"/>
        <v>0</v>
      </c>
    </row>
    <row r="17" spans="1:11" x14ac:dyDescent="0.25">
      <c r="A17" s="20" t="s">
        <v>32</v>
      </c>
      <c r="B17" s="3"/>
      <c r="C17" s="3"/>
      <c r="D17" s="3"/>
      <c r="E17" s="3"/>
      <c r="F17" s="3"/>
      <c r="G17" s="136">
        <f t="shared" si="0"/>
        <v>0</v>
      </c>
      <c r="H17" s="136">
        <f t="shared" si="1"/>
        <v>0</v>
      </c>
      <c r="I17" s="136">
        <f t="shared" si="2"/>
        <v>0</v>
      </c>
      <c r="J17" s="136">
        <f t="shared" si="3"/>
        <v>0</v>
      </c>
    </row>
    <row r="18" spans="1:11" x14ac:dyDescent="0.25">
      <c r="A18" s="20" t="s">
        <v>33</v>
      </c>
      <c r="B18" s="3"/>
      <c r="C18" s="3"/>
      <c r="D18" s="3"/>
      <c r="E18" s="3"/>
      <c r="F18" s="3"/>
      <c r="G18" s="136">
        <f t="shared" si="0"/>
        <v>0</v>
      </c>
      <c r="H18" s="136">
        <f t="shared" si="1"/>
        <v>0</v>
      </c>
      <c r="I18" s="136">
        <f t="shared" si="2"/>
        <v>0</v>
      </c>
      <c r="J18" s="136">
        <f t="shared" si="3"/>
        <v>0</v>
      </c>
    </row>
    <row r="19" spans="1:11" x14ac:dyDescent="0.25">
      <c r="A19" s="20" t="s">
        <v>34</v>
      </c>
      <c r="B19" s="3"/>
      <c r="C19" s="3"/>
      <c r="D19" s="3"/>
      <c r="E19" s="3"/>
      <c r="F19" s="3"/>
      <c r="G19" s="136">
        <f t="shared" si="0"/>
        <v>0</v>
      </c>
      <c r="H19" s="136">
        <f t="shared" si="1"/>
        <v>0</v>
      </c>
      <c r="I19" s="136">
        <f t="shared" si="2"/>
        <v>0</v>
      </c>
      <c r="J19" s="136">
        <f t="shared" si="3"/>
        <v>0</v>
      </c>
    </row>
    <row r="20" spans="1:11" x14ac:dyDescent="0.25">
      <c r="A20" s="20" t="s">
        <v>35</v>
      </c>
      <c r="B20" s="3"/>
      <c r="C20" s="3"/>
      <c r="D20" s="3"/>
      <c r="E20" s="3"/>
      <c r="F20" s="3"/>
      <c r="G20" s="136">
        <f t="shared" si="0"/>
        <v>0</v>
      </c>
      <c r="H20" s="136">
        <f t="shared" si="1"/>
        <v>0</v>
      </c>
      <c r="I20" s="136">
        <f t="shared" si="2"/>
        <v>0</v>
      </c>
      <c r="J20" s="136">
        <f t="shared" si="3"/>
        <v>0</v>
      </c>
    </row>
    <row r="21" spans="1:11" x14ac:dyDescent="0.25">
      <c r="A21" s="20" t="s">
        <v>36</v>
      </c>
      <c r="B21" s="3"/>
      <c r="C21" s="3"/>
      <c r="D21" s="3"/>
      <c r="E21" s="3"/>
      <c r="F21" s="3"/>
      <c r="G21" s="136">
        <f t="shared" si="0"/>
        <v>0</v>
      </c>
      <c r="H21" s="136">
        <f t="shared" si="1"/>
        <v>0</v>
      </c>
      <c r="I21" s="136">
        <f t="shared" si="2"/>
        <v>0</v>
      </c>
      <c r="J21" s="136">
        <f t="shared" si="3"/>
        <v>0</v>
      </c>
    </row>
    <row r="22" spans="1:11" x14ac:dyDescent="0.25">
      <c r="A22" s="20" t="s">
        <v>37</v>
      </c>
      <c r="B22" s="3"/>
      <c r="C22" s="3"/>
      <c r="D22" s="3"/>
      <c r="E22" s="3"/>
      <c r="F22" s="3"/>
      <c r="G22" s="136">
        <f t="shared" si="0"/>
        <v>0</v>
      </c>
      <c r="H22" s="136">
        <f t="shared" si="1"/>
        <v>0</v>
      </c>
      <c r="I22" s="136">
        <f t="shared" si="2"/>
        <v>0</v>
      </c>
      <c r="J22" s="136">
        <f t="shared" si="3"/>
        <v>0</v>
      </c>
      <c r="K22" s="8"/>
    </row>
    <row r="23" spans="1:11" x14ac:dyDescent="0.25">
      <c r="A23" s="20" t="s">
        <v>38</v>
      </c>
      <c r="B23" s="3"/>
      <c r="C23" s="3"/>
      <c r="D23" s="3"/>
      <c r="E23" s="3"/>
      <c r="F23" s="3"/>
      <c r="G23" s="136">
        <f t="shared" si="0"/>
        <v>0</v>
      </c>
      <c r="H23" s="136">
        <f t="shared" si="1"/>
        <v>0</v>
      </c>
      <c r="I23" s="136">
        <f t="shared" si="2"/>
        <v>0</v>
      </c>
      <c r="J23" s="136">
        <f t="shared" si="3"/>
        <v>0</v>
      </c>
      <c r="K23" s="8"/>
    </row>
    <row r="24" spans="1:11" x14ac:dyDescent="0.25">
      <c r="A24" s="20" t="s">
        <v>39</v>
      </c>
      <c r="B24" s="3"/>
      <c r="C24" s="3">
        <v>23</v>
      </c>
      <c r="D24" s="3">
        <v>23</v>
      </c>
      <c r="E24" s="3">
        <v>23</v>
      </c>
      <c r="F24" s="3">
        <v>17</v>
      </c>
      <c r="G24" s="136">
        <f t="shared" si="0"/>
        <v>0</v>
      </c>
      <c r="H24" s="136">
        <f t="shared" si="1"/>
        <v>1</v>
      </c>
      <c r="I24" s="136">
        <f t="shared" si="2"/>
        <v>0.73913043478260865</v>
      </c>
      <c r="J24" s="136">
        <f t="shared" si="3"/>
        <v>0</v>
      </c>
      <c r="K24" s="8"/>
    </row>
    <row r="25" spans="1:11" x14ac:dyDescent="0.25">
      <c r="A25" s="20" t="s">
        <v>40</v>
      </c>
      <c r="B25" s="3"/>
      <c r="C25" s="3"/>
      <c r="D25" s="3"/>
      <c r="E25" s="3"/>
      <c r="F25" s="3"/>
      <c r="G25" s="136">
        <f t="shared" si="0"/>
        <v>0</v>
      </c>
      <c r="H25" s="136">
        <f t="shared" si="1"/>
        <v>0</v>
      </c>
      <c r="I25" s="136">
        <f t="shared" si="2"/>
        <v>0</v>
      </c>
      <c r="J25" s="136">
        <f t="shared" si="3"/>
        <v>0</v>
      </c>
      <c r="K25" s="8"/>
    </row>
    <row r="26" spans="1:11" x14ac:dyDescent="0.25">
      <c r="A26" s="20" t="s">
        <v>41</v>
      </c>
      <c r="B26" s="3"/>
      <c r="C26" s="3"/>
      <c r="D26" s="3"/>
      <c r="E26" s="3"/>
      <c r="F26" s="3"/>
      <c r="G26" s="136">
        <f t="shared" si="0"/>
        <v>0</v>
      </c>
      <c r="H26" s="136">
        <f t="shared" si="1"/>
        <v>0</v>
      </c>
      <c r="I26" s="136">
        <f t="shared" si="2"/>
        <v>0</v>
      </c>
      <c r="J26" s="136">
        <f t="shared" si="3"/>
        <v>0</v>
      </c>
      <c r="K26" s="8"/>
    </row>
    <row r="27" spans="1:11" x14ac:dyDescent="0.25">
      <c r="A27" s="20" t="s">
        <v>42</v>
      </c>
      <c r="B27" s="3"/>
      <c r="C27" s="3"/>
      <c r="D27" s="3"/>
      <c r="E27" s="3"/>
      <c r="F27" s="3"/>
      <c r="G27" s="136">
        <f t="shared" si="0"/>
        <v>0</v>
      </c>
      <c r="H27" s="136">
        <f t="shared" si="1"/>
        <v>0</v>
      </c>
      <c r="I27" s="136">
        <f t="shared" si="2"/>
        <v>0</v>
      </c>
      <c r="J27" s="136">
        <f t="shared" si="3"/>
        <v>0</v>
      </c>
      <c r="K27" s="8"/>
    </row>
    <row r="28" spans="1:11" x14ac:dyDescent="0.25">
      <c r="A28" s="20" t="s">
        <v>43</v>
      </c>
      <c r="B28" s="3"/>
      <c r="C28" s="3"/>
      <c r="D28" s="3"/>
      <c r="E28" s="3"/>
      <c r="F28" s="3"/>
      <c r="G28" s="136">
        <f>IFERROR(C28/B28,0)</f>
        <v>0</v>
      </c>
      <c r="H28" s="136">
        <f t="shared" ref="H28:I31" si="4">IFERROR(E28/D28,0)</f>
        <v>0</v>
      </c>
      <c r="I28" s="136">
        <f t="shared" si="4"/>
        <v>0</v>
      </c>
      <c r="J28" s="136">
        <f>IFERROR(F28/B28,0)</f>
        <v>0</v>
      </c>
      <c r="K28" s="8"/>
    </row>
    <row r="29" spans="1:11" x14ac:dyDescent="0.25">
      <c r="A29" s="20" t="s">
        <v>44</v>
      </c>
      <c r="B29" s="3"/>
      <c r="C29" s="3">
        <v>6</v>
      </c>
      <c r="D29" s="3">
        <v>6</v>
      </c>
      <c r="E29" s="3">
        <v>6</v>
      </c>
      <c r="F29" s="3">
        <v>5</v>
      </c>
      <c r="G29" s="136">
        <f>IFERROR(C29/B29,0)</f>
        <v>0</v>
      </c>
      <c r="H29" s="136">
        <f t="shared" si="4"/>
        <v>1</v>
      </c>
      <c r="I29" s="136">
        <f t="shared" si="4"/>
        <v>0.83333333333333337</v>
      </c>
      <c r="J29" s="136">
        <f>IFERROR(F29/B29,0)</f>
        <v>0</v>
      </c>
      <c r="K29" s="8"/>
    </row>
    <row r="30" spans="1:11" ht="31.5" x14ac:dyDescent="0.25">
      <c r="A30" s="33" t="s">
        <v>45</v>
      </c>
      <c r="B30" s="287"/>
      <c r="C30" s="287">
        <v>42</v>
      </c>
      <c r="D30" s="287">
        <v>42</v>
      </c>
      <c r="E30" s="287">
        <v>42</v>
      </c>
      <c r="F30" s="287">
        <v>33</v>
      </c>
      <c r="G30" s="136">
        <f>IFERROR(C30/B30,0)</f>
        <v>0</v>
      </c>
      <c r="H30" s="136">
        <f t="shared" si="4"/>
        <v>1</v>
      </c>
      <c r="I30" s="136">
        <f t="shared" si="4"/>
        <v>0.7857142857142857</v>
      </c>
      <c r="J30" s="136">
        <f>IFERROR(F30/B30,0)</f>
        <v>0</v>
      </c>
    </row>
    <row r="31" spans="1:11" x14ac:dyDescent="0.25">
      <c r="A31" s="134" t="s">
        <v>55</v>
      </c>
      <c r="B31" s="57">
        <f>SUM(B4:B30)</f>
        <v>0</v>
      </c>
      <c r="C31" s="57">
        <f>SUM(C4:C30)</f>
        <v>1086</v>
      </c>
      <c r="D31" s="57">
        <f>SUM(D4:D30)</f>
        <v>1086</v>
      </c>
      <c r="E31" s="57">
        <f>SUM(E4:E30)</f>
        <v>1081</v>
      </c>
      <c r="F31" s="57">
        <f>SUM(F4:F30)</f>
        <v>830</v>
      </c>
      <c r="G31" s="136">
        <f>IFERROR(C31/B31,0)</f>
        <v>0</v>
      </c>
      <c r="H31" s="136">
        <f t="shared" si="4"/>
        <v>0.99539594843462242</v>
      </c>
      <c r="I31" s="136">
        <f t="shared" si="4"/>
        <v>0.76780758556891771</v>
      </c>
      <c r="J31" s="136">
        <f>IFERROR(F31/B31,0)</f>
        <v>0</v>
      </c>
    </row>
    <row r="32" spans="1:11" x14ac:dyDescent="0.25">
      <c r="A32" s="12"/>
      <c r="B32" s="8"/>
      <c r="C32" s="8"/>
      <c r="D32" s="8"/>
      <c r="E32" s="8"/>
      <c r="F32" s="66"/>
      <c r="G32" s="8"/>
      <c r="H32" s="8"/>
      <c r="J32" s="8"/>
    </row>
    <row r="33" spans="1:10" ht="16.5" thickBot="1" x14ac:dyDescent="0.3">
      <c r="A33" s="424" t="s">
        <v>54</v>
      </c>
      <c r="B33" s="425"/>
      <c r="C33" s="425"/>
      <c r="D33" s="425"/>
      <c r="E33" s="425"/>
      <c r="F33" s="425"/>
      <c r="G33" s="425"/>
      <c r="H33" s="425"/>
      <c r="I33" s="425"/>
      <c r="J33" s="425"/>
    </row>
    <row r="34" spans="1:10" ht="32.25" thickBot="1" x14ac:dyDescent="0.3">
      <c r="A34" s="81" t="s">
        <v>66</v>
      </c>
      <c r="B34" s="82" t="s">
        <v>57</v>
      </c>
      <c r="C34" s="82" t="s">
        <v>58</v>
      </c>
      <c r="D34" s="83" t="s">
        <v>59</v>
      </c>
      <c r="E34" s="83" t="s">
        <v>60</v>
      </c>
      <c r="F34" s="83" t="s">
        <v>61</v>
      </c>
      <c r="G34" s="98" t="s">
        <v>62</v>
      </c>
      <c r="H34" s="98" t="s">
        <v>63</v>
      </c>
      <c r="I34" s="98" t="s">
        <v>64</v>
      </c>
      <c r="J34" s="99" t="s">
        <v>65</v>
      </c>
    </row>
    <row r="35" spans="1:10" ht="31.5" x14ac:dyDescent="0.25">
      <c r="A35" s="79" t="s">
        <v>19</v>
      </c>
      <c r="B35" s="80"/>
      <c r="C35" s="288">
        <v>89</v>
      </c>
      <c r="D35" s="288">
        <v>89</v>
      </c>
      <c r="E35" s="288">
        <v>83</v>
      </c>
      <c r="F35" s="288">
        <v>50</v>
      </c>
      <c r="G35" s="135">
        <f>IFERROR(C35/B35,0)</f>
        <v>0</v>
      </c>
      <c r="H35" s="135">
        <f>IFERROR(E35/D35,0)</f>
        <v>0.93258426966292129</v>
      </c>
      <c r="I35" s="135">
        <f>IFERROR(F35/E35,0)</f>
        <v>0.60240963855421692</v>
      </c>
      <c r="J35" s="135">
        <f>IFERROR(F35/B35,0)</f>
        <v>0</v>
      </c>
    </row>
    <row r="36" spans="1:10" x14ac:dyDescent="0.25">
      <c r="A36" s="20" t="s">
        <v>20</v>
      </c>
      <c r="B36" s="3"/>
      <c r="C36" s="287">
        <v>64</v>
      </c>
      <c r="D36" s="287">
        <v>64</v>
      </c>
      <c r="E36" s="287">
        <v>64</v>
      </c>
      <c r="F36" s="287">
        <v>51</v>
      </c>
      <c r="G36" s="136">
        <f t="shared" ref="G36:G47" si="5">IFERROR(C36/B36,0)</f>
        <v>0</v>
      </c>
      <c r="H36" s="136">
        <f t="shared" ref="H36:H47" si="6">IFERROR(E36/D36,0)</f>
        <v>1</v>
      </c>
      <c r="I36" s="136">
        <f t="shared" ref="I36:I47" si="7">IFERROR(F36/E36,0)</f>
        <v>0.796875</v>
      </c>
      <c r="J36" s="136">
        <f t="shared" ref="J36:J47" si="8">IFERROR(F36/B36,0)</f>
        <v>0</v>
      </c>
    </row>
    <row r="37" spans="1:10" x14ac:dyDescent="0.25">
      <c r="A37" s="20" t="s">
        <v>21</v>
      </c>
      <c r="B37" s="3"/>
      <c r="C37" s="287"/>
      <c r="D37" s="287"/>
      <c r="E37" s="287"/>
      <c r="F37" s="287"/>
      <c r="G37" s="136">
        <f t="shared" si="5"/>
        <v>0</v>
      </c>
      <c r="H37" s="136">
        <f t="shared" si="6"/>
        <v>0</v>
      </c>
      <c r="I37" s="136">
        <f t="shared" si="7"/>
        <v>0</v>
      </c>
      <c r="J37" s="136">
        <f t="shared" si="8"/>
        <v>0</v>
      </c>
    </row>
    <row r="38" spans="1:10" ht="31.5" x14ac:dyDescent="0.25">
      <c r="A38" s="20" t="s">
        <v>22</v>
      </c>
      <c r="B38" s="3"/>
      <c r="C38" s="287">
        <v>69</v>
      </c>
      <c r="D38" s="287">
        <v>69</v>
      </c>
      <c r="E38" s="287">
        <v>69</v>
      </c>
      <c r="F38" s="287">
        <v>56</v>
      </c>
      <c r="G38" s="136">
        <f t="shared" si="5"/>
        <v>0</v>
      </c>
      <c r="H38" s="136">
        <f t="shared" si="6"/>
        <v>1</v>
      </c>
      <c r="I38" s="136">
        <f t="shared" si="7"/>
        <v>0.81159420289855078</v>
      </c>
      <c r="J38" s="136">
        <f t="shared" si="8"/>
        <v>0</v>
      </c>
    </row>
    <row r="39" spans="1:10" x14ac:dyDescent="0.25">
      <c r="A39" s="20" t="s">
        <v>23</v>
      </c>
      <c r="B39" s="3"/>
      <c r="C39" s="287">
        <v>13</v>
      </c>
      <c r="D39" s="287">
        <v>13</v>
      </c>
      <c r="E39" s="287">
        <v>13</v>
      </c>
      <c r="F39" s="287">
        <v>10</v>
      </c>
      <c r="G39" s="136">
        <f t="shared" si="5"/>
        <v>0</v>
      </c>
      <c r="H39" s="136">
        <f t="shared" si="6"/>
        <v>1</v>
      </c>
      <c r="I39" s="136">
        <f t="shared" si="7"/>
        <v>0.76923076923076927</v>
      </c>
      <c r="J39" s="136">
        <f t="shared" si="8"/>
        <v>0</v>
      </c>
    </row>
    <row r="40" spans="1:10" x14ac:dyDescent="0.25">
      <c r="A40" s="20" t="s">
        <v>24</v>
      </c>
      <c r="B40" s="3"/>
      <c r="C40" s="287"/>
      <c r="D40" s="287"/>
      <c r="E40" s="287"/>
      <c r="F40" s="287"/>
      <c r="G40" s="136">
        <f t="shared" si="5"/>
        <v>0</v>
      </c>
      <c r="H40" s="136">
        <f t="shared" si="6"/>
        <v>0</v>
      </c>
      <c r="I40" s="136">
        <f t="shared" si="7"/>
        <v>0</v>
      </c>
      <c r="J40" s="136">
        <f t="shared" si="8"/>
        <v>0</v>
      </c>
    </row>
    <row r="41" spans="1:10" x14ac:dyDescent="0.25">
      <c r="A41" s="20" t="s">
        <v>25</v>
      </c>
      <c r="B41" s="3"/>
      <c r="C41" s="287"/>
      <c r="D41" s="287"/>
      <c r="E41" s="287"/>
      <c r="F41" s="287"/>
      <c r="G41" s="136">
        <f t="shared" si="5"/>
        <v>0</v>
      </c>
      <c r="H41" s="136">
        <f t="shared" si="6"/>
        <v>0</v>
      </c>
      <c r="I41" s="136">
        <f t="shared" si="7"/>
        <v>0</v>
      </c>
      <c r="J41" s="136">
        <f t="shared" si="8"/>
        <v>0</v>
      </c>
    </row>
    <row r="42" spans="1:10" x14ac:dyDescent="0.25">
      <c r="A42" s="20" t="s">
        <v>26</v>
      </c>
      <c r="B42" s="3"/>
      <c r="C42" s="287">
        <v>6</v>
      </c>
      <c r="D42" s="287">
        <v>6</v>
      </c>
      <c r="E42" s="287">
        <v>5</v>
      </c>
      <c r="F42" s="287">
        <v>3</v>
      </c>
      <c r="G42" s="136">
        <f t="shared" si="5"/>
        <v>0</v>
      </c>
      <c r="H42" s="136">
        <f t="shared" si="6"/>
        <v>0.83333333333333337</v>
      </c>
      <c r="I42" s="136">
        <f t="shared" si="7"/>
        <v>0.6</v>
      </c>
      <c r="J42" s="136">
        <f t="shared" si="8"/>
        <v>0</v>
      </c>
    </row>
    <row r="43" spans="1:10" x14ac:dyDescent="0.25">
      <c r="A43" s="20" t="s">
        <v>27</v>
      </c>
      <c r="B43" s="287"/>
      <c r="C43" s="287">
        <v>16</v>
      </c>
      <c r="D43" s="287">
        <v>16</v>
      </c>
      <c r="E43" s="287">
        <v>14</v>
      </c>
      <c r="F43" s="287">
        <v>9</v>
      </c>
      <c r="G43" s="136">
        <f t="shared" si="5"/>
        <v>0</v>
      </c>
      <c r="H43" s="136">
        <f t="shared" si="6"/>
        <v>0.875</v>
      </c>
      <c r="I43" s="136">
        <f t="shared" si="7"/>
        <v>0.6428571428571429</v>
      </c>
      <c r="J43" s="136">
        <f t="shared" si="8"/>
        <v>0</v>
      </c>
    </row>
    <row r="44" spans="1:10" ht="31.5" x14ac:dyDescent="0.25">
      <c r="A44" s="20" t="s">
        <v>28</v>
      </c>
      <c r="B44" s="33"/>
      <c r="C44" s="286">
        <v>1</v>
      </c>
      <c r="D44" s="287">
        <v>1</v>
      </c>
      <c r="E44" s="287">
        <v>1</v>
      </c>
      <c r="F44" s="287">
        <v>1</v>
      </c>
      <c r="G44" s="136">
        <f t="shared" si="5"/>
        <v>0</v>
      </c>
      <c r="H44" s="136">
        <f t="shared" si="6"/>
        <v>1</v>
      </c>
      <c r="I44" s="136">
        <f t="shared" si="7"/>
        <v>1</v>
      </c>
      <c r="J44" s="136">
        <f t="shared" si="8"/>
        <v>0</v>
      </c>
    </row>
    <row r="45" spans="1:10" x14ac:dyDescent="0.25">
      <c r="A45" s="20" t="s">
        <v>29</v>
      </c>
      <c r="B45" s="3"/>
      <c r="C45" s="3"/>
      <c r="D45" s="3"/>
      <c r="E45" s="3"/>
      <c r="F45" s="3"/>
      <c r="G45" s="136">
        <f t="shared" si="5"/>
        <v>0</v>
      </c>
      <c r="H45" s="136">
        <f t="shared" si="6"/>
        <v>0</v>
      </c>
      <c r="I45" s="136">
        <f t="shared" si="7"/>
        <v>0</v>
      </c>
      <c r="J45" s="136">
        <f t="shared" si="8"/>
        <v>0</v>
      </c>
    </row>
    <row r="46" spans="1:10" ht="47.25" x14ac:dyDescent="0.25">
      <c r="A46" s="20" t="s">
        <v>30</v>
      </c>
      <c r="B46" s="3"/>
      <c r="C46" s="3"/>
      <c r="D46" s="3"/>
      <c r="E46" s="3"/>
      <c r="F46" s="3"/>
      <c r="G46" s="136">
        <f t="shared" si="5"/>
        <v>0</v>
      </c>
      <c r="H46" s="136">
        <f t="shared" si="6"/>
        <v>0</v>
      </c>
      <c r="I46" s="136">
        <f t="shared" si="7"/>
        <v>0</v>
      </c>
      <c r="J46" s="136">
        <f t="shared" si="8"/>
        <v>0</v>
      </c>
    </row>
    <row r="47" spans="1:10" x14ac:dyDescent="0.25">
      <c r="A47" s="20" t="s">
        <v>31</v>
      </c>
      <c r="B47" s="3"/>
      <c r="C47" s="3"/>
      <c r="D47" s="3"/>
      <c r="E47" s="3"/>
      <c r="F47" s="3"/>
      <c r="G47" s="136">
        <f t="shared" si="5"/>
        <v>0</v>
      </c>
      <c r="H47" s="136">
        <f t="shared" si="6"/>
        <v>0</v>
      </c>
      <c r="I47" s="136">
        <f t="shared" si="7"/>
        <v>0</v>
      </c>
      <c r="J47" s="136">
        <f t="shared" si="8"/>
        <v>0</v>
      </c>
    </row>
    <row r="48" spans="1:10" x14ac:dyDescent="0.25">
      <c r="A48" s="20" t="s">
        <v>32</v>
      </c>
      <c r="B48" s="3"/>
      <c r="C48" s="3"/>
      <c r="D48" s="3"/>
      <c r="E48" s="3"/>
      <c r="F48" s="3"/>
      <c r="G48" s="136">
        <f t="shared" ref="G48:G60" si="9">IFERROR(C48/B48,0)</f>
        <v>0</v>
      </c>
      <c r="H48" s="136">
        <f t="shared" ref="H48:H60" si="10">IFERROR(E48/D48,0)</f>
        <v>0</v>
      </c>
      <c r="I48" s="136">
        <f t="shared" ref="I48:I60" si="11">IFERROR(F48/E48,0)</f>
        <v>0</v>
      </c>
      <c r="J48" s="136">
        <f t="shared" ref="J48:J60" si="12">IFERROR(F48/B48,0)</f>
        <v>0</v>
      </c>
    </row>
    <row r="49" spans="1:10" x14ac:dyDescent="0.25">
      <c r="A49" s="20" t="s">
        <v>33</v>
      </c>
      <c r="B49" s="3"/>
      <c r="C49" s="3"/>
      <c r="D49" s="3"/>
      <c r="E49" s="3"/>
      <c r="F49" s="3"/>
      <c r="G49" s="136">
        <f t="shared" si="9"/>
        <v>0</v>
      </c>
      <c r="H49" s="136">
        <f t="shared" si="10"/>
        <v>0</v>
      </c>
      <c r="I49" s="136">
        <f t="shared" si="11"/>
        <v>0</v>
      </c>
      <c r="J49" s="136">
        <f t="shared" si="12"/>
        <v>0</v>
      </c>
    </row>
    <row r="50" spans="1:10" x14ac:dyDescent="0.25">
      <c r="A50" s="20" t="s">
        <v>34</v>
      </c>
      <c r="B50" s="3"/>
      <c r="C50" s="3"/>
      <c r="D50" s="3"/>
      <c r="E50" s="3"/>
      <c r="F50" s="3"/>
      <c r="G50" s="136">
        <f t="shared" si="9"/>
        <v>0</v>
      </c>
      <c r="H50" s="136">
        <f t="shared" si="10"/>
        <v>0</v>
      </c>
      <c r="I50" s="136">
        <f t="shared" si="11"/>
        <v>0</v>
      </c>
      <c r="J50" s="136">
        <f t="shared" si="12"/>
        <v>0</v>
      </c>
    </row>
    <row r="51" spans="1:10" x14ac:dyDescent="0.25">
      <c r="A51" s="20" t="s">
        <v>35</v>
      </c>
      <c r="B51" s="3"/>
      <c r="C51" s="3"/>
      <c r="D51" s="3"/>
      <c r="E51" s="3"/>
      <c r="F51" s="3"/>
      <c r="G51" s="136">
        <f t="shared" si="9"/>
        <v>0</v>
      </c>
      <c r="H51" s="136">
        <f t="shared" si="10"/>
        <v>0</v>
      </c>
      <c r="I51" s="136">
        <f t="shared" si="11"/>
        <v>0</v>
      </c>
      <c r="J51" s="136">
        <f t="shared" si="12"/>
        <v>0</v>
      </c>
    </row>
    <row r="52" spans="1:10" x14ac:dyDescent="0.25">
      <c r="A52" s="20" t="s">
        <v>36</v>
      </c>
      <c r="B52" s="3"/>
      <c r="C52" s="3"/>
      <c r="D52" s="3"/>
      <c r="E52" s="3"/>
      <c r="F52" s="3"/>
      <c r="G52" s="136">
        <f t="shared" si="9"/>
        <v>0</v>
      </c>
      <c r="H52" s="136">
        <f t="shared" si="10"/>
        <v>0</v>
      </c>
      <c r="I52" s="136">
        <f t="shared" si="11"/>
        <v>0</v>
      </c>
      <c r="J52" s="136">
        <f t="shared" si="12"/>
        <v>0</v>
      </c>
    </row>
    <row r="53" spans="1:10" x14ac:dyDescent="0.25">
      <c r="A53" s="20" t="s">
        <v>37</v>
      </c>
      <c r="B53" s="3"/>
      <c r="C53" s="3"/>
      <c r="D53" s="3"/>
      <c r="E53" s="3"/>
      <c r="F53" s="3"/>
      <c r="G53" s="136">
        <f t="shared" si="9"/>
        <v>0</v>
      </c>
      <c r="H53" s="136">
        <f t="shared" si="10"/>
        <v>0</v>
      </c>
      <c r="I53" s="136">
        <f t="shared" si="11"/>
        <v>0</v>
      </c>
      <c r="J53" s="136">
        <f t="shared" si="12"/>
        <v>0</v>
      </c>
    </row>
    <row r="54" spans="1:10" x14ac:dyDescent="0.25">
      <c r="A54" s="20" t="s">
        <v>38</v>
      </c>
      <c r="B54" s="3"/>
      <c r="C54" s="3"/>
      <c r="D54" s="3"/>
      <c r="E54" s="3"/>
      <c r="F54" s="3"/>
      <c r="G54" s="136">
        <f t="shared" si="9"/>
        <v>0</v>
      </c>
      <c r="H54" s="136">
        <f t="shared" si="10"/>
        <v>0</v>
      </c>
      <c r="I54" s="136">
        <f t="shared" si="11"/>
        <v>0</v>
      </c>
      <c r="J54" s="136">
        <f t="shared" si="12"/>
        <v>0</v>
      </c>
    </row>
    <row r="55" spans="1:10" x14ac:dyDescent="0.25">
      <c r="A55" s="20" t="s">
        <v>39</v>
      </c>
      <c r="B55" s="3"/>
      <c r="C55" s="3"/>
      <c r="D55" s="3"/>
      <c r="E55" s="3"/>
      <c r="F55" s="3"/>
      <c r="G55" s="136">
        <f t="shared" si="9"/>
        <v>0</v>
      </c>
      <c r="H55" s="136">
        <f t="shared" si="10"/>
        <v>0</v>
      </c>
      <c r="I55" s="136">
        <f t="shared" si="11"/>
        <v>0</v>
      </c>
      <c r="J55" s="136">
        <f t="shared" si="12"/>
        <v>0</v>
      </c>
    </row>
    <row r="56" spans="1:10" x14ac:dyDescent="0.25">
      <c r="A56" s="20" t="s">
        <v>40</v>
      </c>
      <c r="B56" s="3"/>
      <c r="C56" s="3"/>
      <c r="D56" s="3"/>
      <c r="E56" s="3"/>
      <c r="F56" s="3"/>
      <c r="G56" s="136">
        <f t="shared" si="9"/>
        <v>0</v>
      </c>
      <c r="H56" s="136">
        <f t="shared" si="10"/>
        <v>0</v>
      </c>
      <c r="I56" s="136">
        <f t="shared" si="11"/>
        <v>0</v>
      </c>
      <c r="J56" s="136">
        <f t="shared" si="12"/>
        <v>0</v>
      </c>
    </row>
    <row r="57" spans="1:10" x14ac:dyDescent="0.25">
      <c r="A57" s="20" t="s">
        <v>41</v>
      </c>
      <c r="B57" s="3"/>
      <c r="C57" s="3"/>
      <c r="D57" s="3"/>
      <c r="E57" s="3"/>
      <c r="F57" s="3"/>
      <c r="G57" s="136">
        <f t="shared" si="9"/>
        <v>0</v>
      </c>
      <c r="H57" s="136">
        <f t="shared" si="10"/>
        <v>0</v>
      </c>
      <c r="I57" s="136">
        <f t="shared" si="11"/>
        <v>0</v>
      </c>
      <c r="J57" s="136">
        <f t="shared" si="12"/>
        <v>0</v>
      </c>
    </row>
    <row r="58" spans="1:10" x14ac:dyDescent="0.25">
      <c r="A58" s="20" t="s">
        <v>42</v>
      </c>
      <c r="B58" s="3"/>
      <c r="C58" s="287"/>
      <c r="D58" s="287"/>
      <c r="E58" s="287"/>
      <c r="F58" s="287"/>
      <c r="G58" s="136">
        <f t="shared" si="9"/>
        <v>0</v>
      </c>
      <c r="H58" s="136">
        <f t="shared" si="10"/>
        <v>0</v>
      </c>
      <c r="I58" s="136">
        <f t="shared" si="11"/>
        <v>0</v>
      </c>
      <c r="J58" s="136">
        <f t="shared" si="12"/>
        <v>0</v>
      </c>
    </row>
    <row r="59" spans="1:10" x14ac:dyDescent="0.25">
      <c r="A59" s="20" t="s">
        <v>43</v>
      </c>
      <c r="B59" s="3"/>
      <c r="C59" s="287"/>
      <c r="D59" s="287"/>
      <c r="E59" s="287"/>
      <c r="F59" s="287"/>
      <c r="G59" s="136">
        <f t="shared" si="9"/>
        <v>0</v>
      </c>
      <c r="H59" s="136">
        <f t="shared" si="10"/>
        <v>0</v>
      </c>
      <c r="I59" s="136">
        <f t="shared" si="11"/>
        <v>0</v>
      </c>
      <c r="J59" s="136">
        <f t="shared" si="12"/>
        <v>0</v>
      </c>
    </row>
    <row r="60" spans="1:10" x14ac:dyDescent="0.25">
      <c r="A60" s="20" t="s">
        <v>44</v>
      </c>
      <c r="B60" s="3"/>
      <c r="C60" s="287">
        <v>2</v>
      </c>
      <c r="D60" s="287">
        <v>2</v>
      </c>
      <c r="E60" s="287">
        <v>0</v>
      </c>
      <c r="F60" s="287">
        <v>0</v>
      </c>
      <c r="G60" s="136">
        <f t="shared" si="9"/>
        <v>0</v>
      </c>
      <c r="H60" s="136">
        <f t="shared" si="10"/>
        <v>0</v>
      </c>
      <c r="I60" s="136">
        <f t="shared" si="11"/>
        <v>0</v>
      </c>
      <c r="J60" s="136">
        <f t="shared" si="12"/>
        <v>0</v>
      </c>
    </row>
    <row r="61" spans="1:10" ht="31.5" x14ac:dyDescent="0.25">
      <c r="A61" s="33" t="s">
        <v>45</v>
      </c>
      <c r="B61" s="32"/>
      <c r="C61" s="287">
        <v>7</v>
      </c>
      <c r="D61" s="287">
        <v>7</v>
      </c>
      <c r="E61" s="287">
        <v>7</v>
      </c>
      <c r="F61" s="287">
        <v>5</v>
      </c>
      <c r="G61" s="136">
        <f>IFERROR(C61/B61,0)</f>
        <v>0</v>
      </c>
      <c r="H61" s="136">
        <f>IFERROR(E61/D61,0)</f>
        <v>1</v>
      </c>
      <c r="I61" s="136">
        <f>IFERROR(F61/E61,0)</f>
        <v>0.7142857142857143</v>
      </c>
      <c r="J61" s="136">
        <f>IFERROR(F61/B61,0)</f>
        <v>0</v>
      </c>
    </row>
    <row r="62" spans="1:10" x14ac:dyDescent="0.25">
      <c r="A62" s="134" t="s">
        <v>55</v>
      </c>
      <c r="B62" s="57">
        <f>SUM(B35:B61)</f>
        <v>0</v>
      </c>
      <c r="C62" s="57">
        <f>SUM(C35:C61)</f>
        <v>267</v>
      </c>
      <c r="D62" s="57">
        <f>SUM(D35:D61)</f>
        <v>267</v>
      </c>
      <c r="E62" s="57">
        <f>SUM(E35:E61)</f>
        <v>256</v>
      </c>
      <c r="F62" s="57">
        <f>SUM(F35:F61)</f>
        <v>185</v>
      </c>
      <c r="G62" s="136">
        <f>IFERROR(C62/B62,0)</f>
        <v>0</v>
      </c>
      <c r="H62" s="136">
        <f>IFERROR(E62/D62,0)</f>
        <v>0.95880149812734083</v>
      </c>
      <c r="I62" s="136">
        <f>IFERROR(F62/E62,0)</f>
        <v>0.72265625</v>
      </c>
      <c r="J62" s="136">
        <f>IFERROR(F62/B62,0)</f>
        <v>0</v>
      </c>
    </row>
    <row r="63" spans="1:10" x14ac:dyDescent="0.25">
      <c r="J63" s="8"/>
    </row>
    <row r="64" spans="1:10" ht="16.5" thickBot="1" x14ac:dyDescent="0.3">
      <c r="A64" s="427" t="s">
        <v>123</v>
      </c>
      <c r="B64" s="428"/>
      <c r="C64" s="428"/>
      <c r="D64" s="428"/>
      <c r="E64" s="429"/>
    </row>
    <row r="65" spans="1:9" ht="63.75" thickBot="1" x14ac:dyDescent="0.3">
      <c r="A65" s="93" t="s">
        <v>66</v>
      </c>
      <c r="B65" s="94" t="s">
        <v>58</v>
      </c>
      <c r="C65" s="95" t="s">
        <v>59</v>
      </c>
      <c r="D65" s="95" t="s">
        <v>60</v>
      </c>
      <c r="E65" s="95" t="s">
        <v>61</v>
      </c>
      <c r="F65" s="96" t="s">
        <v>141</v>
      </c>
      <c r="G65" s="96" t="s">
        <v>142</v>
      </c>
      <c r="H65" s="96" t="s">
        <v>143</v>
      </c>
      <c r="I65" s="97" t="s">
        <v>144</v>
      </c>
    </row>
    <row r="66" spans="1:9" ht="31.5" x14ac:dyDescent="0.25">
      <c r="A66" s="79" t="s">
        <v>19</v>
      </c>
      <c r="B66" s="80">
        <v>353</v>
      </c>
      <c r="C66" s="288">
        <v>353</v>
      </c>
      <c r="D66" s="80">
        <v>347</v>
      </c>
      <c r="E66" s="80">
        <v>308</v>
      </c>
      <c r="F66" s="137">
        <f>+IFERROR(B66/(C4+C35),0)*100</f>
        <v>73.236514522821565</v>
      </c>
      <c r="G66" s="137">
        <f>+IFERROR(C66/(D4+D35),0)*100</f>
        <v>73.236514522821565</v>
      </c>
      <c r="H66" s="137">
        <f>+IFERROR(D66/(E4+E35),0)*100</f>
        <v>72.899159663865547</v>
      </c>
      <c r="I66" s="137">
        <f>+IFERROR(E66/(F4+F35),0)*100</f>
        <v>79.177377892030847</v>
      </c>
    </row>
    <row r="67" spans="1:9" x14ac:dyDescent="0.25">
      <c r="A67" s="20" t="s">
        <v>20</v>
      </c>
      <c r="B67" s="287">
        <v>200</v>
      </c>
      <c r="C67" s="287">
        <v>200</v>
      </c>
      <c r="D67" s="3">
        <v>200</v>
      </c>
      <c r="E67" s="287">
        <v>164</v>
      </c>
      <c r="F67" s="138">
        <f t="shared" ref="F67:F76" si="13">+IFERROR(B67/(C5+C36),0)*100</f>
        <v>72.463768115942031</v>
      </c>
      <c r="G67" s="138">
        <f t="shared" ref="G67:G76" si="14">+IFERROR(C67/(D5+D36),0)*100</f>
        <v>72.463768115942031</v>
      </c>
      <c r="H67" s="138">
        <f t="shared" ref="H67:H77" si="15">+IFERROR(D67/(E5+E36),0)*100</f>
        <v>72.463768115942031</v>
      </c>
      <c r="I67" s="138">
        <f t="shared" ref="I67:I77" si="16">+IFERROR(E67/(F5+F36),0)*100</f>
        <v>78.84615384615384</v>
      </c>
    </row>
    <row r="68" spans="1:9" x14ac:dyDescent="0.25">
      <c r="A68" s="20" t="s">
        <v>21</v>
      </c>
      <c r="B68" s="287"/>
      <c r="C68" s="287"/>
      <c r="D68" s="3"/>
      <c r="E68" s="287"/>
      <c r="F68" s="138">
        <f t="shared" si="13"/>
        <v>0</v>
      </c>
      <c r="G68" s="138">
        <f t="shared" si="14"/>
        <v>0</v>
      </c>
      <c r="H68" s="138">
        <f t="shared" si="15"/>
        <v>0</v>
      </c>
      <c r="I68" s="138">
        <f t="shared" si="16"/>
        <v>0</v>
      </c>
    </row>
    <row r="69" spans="1:9" ht="31.5" x14ac:dyDescent="0.25">
      <c r="A69" s="20" t="s">
        <v>22</v>
      </c>
      <c r="B69" s="287">
        <v>222</v>
      </c>
      <c r="C69" s="287">
        <v>222</v>
      </c>
      <c r="D69" s="3">
        <v>220</v>
      </c>
      <c r="E69" s="287">
        <v>181</v>
      </c>
      <c r="F69" s="138">
        <f t="shared" si="13"/>
        <v>76.027397260273972</v>
      </c>
      <c r="G69" s="138">
        <f t="shared" si="14"/>
        <v>76.027397260273972</v>
      </c>
      <c r="H69" s="138">
        <f t="shared" si="15"/>
        <v>76.124567474048447</v>
      </c>
      <c r="I69" s="138">
        <f t="shared" si="16"/>
        <v>86.19047619047619</v>
      </c>
    </row>
    <row r="70" spans="1:9" x14ac:dyDescent="0.25">
      <c r="A70" s="20" t="s">
        <v>23</v>
      </c>
      <c r="B70" s="15">
        <v>118</v>
      </c>
      <c r="C70" s="15">
        <v>118</v>
      </c>
      <c r="D70" s="15">
        <v>118</v>
      </c>
      <c r="E70" s="15">
        <v>86</v>
      </c>
      <c r="F70" s="138">
        <f t="shared" si="13"/>
        <v>84.285714285714292</v>
      </c>
      <c r="G70" s="138">
        <f t="shared" si="14"/>
        <v>84.285714285714292</v>
      </c>
      <c r="H70" s="138">
        <f t="shared" si="15"/>
        <v>84.285714285714292</v>
      </c>
      <c r="I70" s="138">
        <f t="shared" si="16"/>
        <v>90.526315789473685</v>
      </c>
    </row>
    <row r="71" spans="1:9" x14ac:dyDescent="0.25">
      <c r="A71" s="20" t="s">
        <v>24</v>
      </c>
      <c r="B71" s="15"/>
      <c r="C71" s="15"/>
      <c r="D71" s="15"/>
      <c r="E71" s="15"/>
      <c r="F71" s="138">
        <f t="shared" si="13"/>
        <v>0</v>
      </c>
      <c r="G71" s="138">
        <f t="shared" si="14"/>
        <v>0</v>
      </c>
      <c r="H71" s="138">
        <f t="shared" si="15"/>
        <v>0</v>
      </c>
      <c r="I71" s="138">
        <f t="shared" si="16"/>
        <v>0</v>
      </c>
    </row>
    <row r="72" spans="1:9" x14ac:dyDescent="0.25">
      <c r="A72" s="20" t="s">
        <v>25</v>
      </c>
      <c r="B72" s="15"/>
      <c r="C72" s="15"/>
      <c r="D72" s="15"/>
      <c r="E72" s="15"/>
      <c r="F72" s="138">
        <f t="shared" si="13"/>
        <v>0</v>
      </c>
      <c r="G72" s="138">
        <f t="shared" si="14"/>
        <v>0</v>
      </c>
      <c r="H72" s="138">
        <f t="shared" si="15"/>
        <v>0</v>
      </c>
      <c r="I72" s="138">
        <f t="shared" si="16"/>
        <v>0</v>
      </c>
    </row>
    <row r="73" spans="1:9" x14ac:dyDescent="0.25">
      <c r="A73" s="20" t="s">
        <v>26</v>
      </c>
      <c r="B73" s="15">
        <v>26</v>
      </c>
      <c r="C73" s="15">
        <v>26</v>
      </c>
      <c r="D73" s="15">
        <v>25</v>
      </c>
      <c r="E73" s="15">
        <v>15</v>
      </c>
      <c r="F73" s="138">
        <f t="shared" si="13"/>
        <v>86.666666666666671</v>
      </c>
      <c r="G73" s="138">
        <f t="shared" si="14"/>
        <v>86.666666666666671</v>
      </c>
      <c r="H73" s="138">
        <f t="shared" si="15"/>
        <v>86.206896551724128</v>
      </c>
      <c r="I73" s="138">
        <f t="shared" si="16"/>
        <v>78.94736842105263</v>
      </c>
    </row>
    <row r="74" spans="1:9" x14ac:dyDescent="0.25">
      <c r="A74" s="20" t="s">
        <v>27</v>
      </c>
      <c r="B74" s="189">
        <v>15</v>
      </c>
      <c r="C74" s="15">
        <v>15</v>
      </c>
      <c r="D74" s="15">
        <v>14</v>
      </c>
      <c r="E74" s="15">
        <v>10</v>
      </c>
      <c r="F74" s="138">
        <f t="shared" si="13"/>
        <v>38.461538461538467</v>
      </c>
      <c r="G74" s="138">
        <f t="shared" si="14"/>
        <v>38.461538461538467</v>
      </c>
      <c r="H74" s="138">
        <f t="shared" si="15"/>
        <v>37.837837837837839</v>
      </c>
      <c r="I74" s="138">
        <f t="shared" si="16"/>
        <v>45.454545454545453</v>
      </c>
    </row>
    <row r="75" spans="1:9" ht="31.5" x14ac:dyDescent="0.25">
      <c r="A75" s="20" t="s">
        <v>28</v>
      </c>
      <c r="B75" s="15">
        <v>13</v>
      </c>
      <c r="C75" s="15">
        <v>13</v>
      </c>
      <c r="D75" s="15">
        <v>13</v>
      </c>
      <c r="E75" s="15">
        <v>11</v>
      </c>
      <c r="F75" s="138">
        <f t="shared" si="13"/>
        <v>92.857142857142861</v>
      </c>
      <c r="G75" s="138">
        <f t="shared" si="14"/>
        <v>92.857142857142861</v>
      </c>
      <c r="H75" s="138">
        <f t="shared" si="15"/>
        <v>108.33333333333333</v>
      </c>
      <c r="I75" s="138">
        <f t="shared" si="16"/>
        <v>91.666666666666657</v>
      </c>
    </row>
    <row r="76" spans="1:9" x14ac:dyDescent="0.25">
      <c r="A76" s="20" t="s">
        <v>29</v>
      </c>
      <c r="B76" s="15"/>
      <c r="C76" s="15"/>
      <c r="D76" s="15"/>
      <c r="E76" s="15"/>
      <c r="F76" s="138">
        <f t="shared" si="13"/>
        <v>0</v>
      </c>
      <c r="G76" s="138">
        <f t="shared" si="14"/>
        <v>0</v>
      </c>
      <c r="H76" s="138">
        <f t="shared" si="15"/>
        <v>0</v>
      </c>
      <c r="I76" s="138">
        <f t="shared" si="16"/>
        <v>0</v>
      </c>
    </row>
    <row r="77" spans="1:9" ht="47.25" x14ac:dyDescent="0.25">
      <c r="A77" s="20" t="s">
        <v>30</v>
      </c>
      <c r="B77" s="287"/>
      <c r="C77" s="287"/>
      <c r="D77" s="3"/>
      <c r="E77" s="287"/>
      <c r="F77" s="138">
        <f t="shared" ref="F77:G87" si="17">+IFERROR(B77/(C15+C46),0)*100</f>
        <v>0</v>
      </c>
      <c r="G77" s="138">
        <f t="shared" si="17"/>
        <v>0</v>
      </c>
      <c r="H77" s="138">
        <f t="shared" si="15"/>
        <v>0</v>
      </c>
      <c r="I77" s="138">
        <f t="shared" si="16"/>
        <v>0</v>
      </c>
    </row>
    <row r="78" spans="1:9" x14ac:dyDescent="0.25">
      <c r="A78" s="20" t="s">
        <v>31</v>
      </c>
      <c r="B78" s="287"/>
      <c r="C78" s="287"/>
      <c r="D78" s="3"/>
      <c r="E78" s="287"/>
      <c r="F78" s="138">
        <f t="shared" si="17"/>
        <v>0</v>
      </c>
      <c r="G78" s="138">
        <f t="shared" si="17"/>
        <v>0</v>
      </c>
      <c r="H78" s="138">
        <f t="shared" ref="H78:H93" si="18">+IFERROR(D78/(E16+E47),0)*100</f>
        <v>0</v>
      </c>
      <c r="I78" s="138">
        <f t="shared" ref="I78:I93" si="19">+IFERROR(E78/(F16+F47),0)*100</f>
        <v>0</v>
      </c>
    </row>
    <row r="79" spans="1:9" x14ac:dyDescent="0.25">
      <c r="A79" s="20" t="s">
        <v>32</v>
      </c>
      <c r="B79" s="287"/>
      <c r="C79" s="287"/>
      <c r="D79" s="3"/>
      <c r="E79" s="3"/>
      <c r="F79" s="138">
        <f t="shared" si="17"/>
        <v>0</v>
      </c>
      <c r="G79" s="138">
        <f t="shared" si="17"/>
        <v>0</v>
      </c>
      <c r="H79" s="138">
        <f t="shared" si="18"/>
        <v>0</v>
      </c>
      <c r="I79" s="138">
        <f t="shared" si="19"/>
        <v>0</v>
      </c>
    </row>
    <row r="80" spans="1:9" x14ac:dyDescent="0.25">
      <c r="A80" s="20" t="s">
        <v>33</v>
      </c>
      <c r="B80" s="3"/>
      <c r="C80" s="287"/>
      <c r="D80" s="3"/>
      <c r="E80" s="3"/>
      <c r="F80" s="138">
        <f t="shared" si="17"/>
        <v>0</v>
      </c>
      <c r="G80" s="138">
        <f t="shared" si="17"/>
        <v>0</v>
      </c>
      <c r="H80" s="138">
        <f t="shared" si="18"/>
        <v>0</v>
      </c>
      <c r="I80" s="138">
        <f t="shared" si="19"/>
        <v>0</v>
      </c>
    </row>
    <row r="81" spans="1:9" x14ac:dyDescent="0.25">
      <c r="A81" s="20" t="s">
        <v>34</v>
      </c>
      <c r="B81" s="3"/>
      <c r="C81" s="287"/>
      <c r="D81" s="3"/>
      <c r="E81" s="3"/>
      <c r="F81" s="138">
        <f t="shared" si="17"/>
        <v>0</v>
      </c>
      <c r="G81" s="138">
        <f t="shared" si="17"/>
        <v>0</v>
      </c>
      <c r="H81" s="138">
        <f t="shared" si="18"/>
        <v>0</v>
      </c>
      <c r="I81" s="138">
        <f t="shared" si="19"/>
        <v>0</v>
      </c>
    </row>
    <row r="82" spans="1:9" x14ac:dyDescent="0.25">
      <c r="A82" s="20" t="s">
        <v>35</v>
      </c>
      <c r="B82" s="3"/>
      <c r="C82" s="287"/>
      <c r="D82" s="3"/>
      <c r="E82" s="3"/>
      <c r="F82" s="138">
        <f t="shared" si="17"/>
        <v>0</v>
      </c>
      <c r="G82" s="138">
        <f t="shared" si="17"/>
        <v>0</v>
      </c>
      <c r="H82" s="138">
        <f t="shared" si="18"/>
        <v>0</v>
      </c>
      <c r="I82" s="138">
        <f t="shared" si="19"/>
        <v>0</v>
      </c>
    </row>
    <row r="83" spans="1:9" x14ac:dyDescent="0.25">
      <c r="A83" s="20" t="s">
        <v>36</v>
      </c>
      <c r="B83" s="3"/>
      <c r="C83" s="287"/>
      <c r="D83" s="3"/>
      <c r="E83" s="3"/>
      <c r="F83" s="138">
        <f t="shared" si="17"/>
        <v>0</v>
      </c>
      <c r="G83" s="138">
        <f t="shared" si="17"/>
        <v>0</v>
      </c>
      <c r="H83" s="138">
        <f t="shared" si="18"/>
        <v>0</v>
      </c>
      <c r="I83" s="138">
        <f t="shared" si="19"/>
        <v>0</v>
      </c>
    </row>
    <row r="84" spans="1:9" x14ac:dyDescent="0.25">
      <c r="A84" s="20" t="s">
        <v>37</v>
      </c>
      <c r="B84" s="3"/>
      <c r="C84" s="287"/>
      <c r="D84" s="3"/>
      <c r="E84" s="3"/>
      <c r="F84" s="138">
        <f t="shared" si="17"/>
        <v>0</v>
      </c>
      <c r="G84" s="138">
        <f t="shared" si="17"/>
        <v>0</v>
      </c>
      <c r="H84" s="138">
        <f t="shared" si="18"/>
        <v>0</v>
      </c>
      <c r="I84" s="138">
        <f t="shared" si="19"/>
        <v>0</v>
      </c>
    </row>
    <row r="85" spans="1:9" x14ac:dyDescent="0.25">
      <c r="A85" s="20" t="s">
        <v>38</v>
      </c>
      <c r="B85" s="3"/>
      <c r="C85" s="287"/>
      <c r="D85" s="3"/>
      <c r="E85" s="3"/>
      <c r="F85" s="138">
        <f t="shared" si="17"/>
        <v>0</v>
      </c>
      <c r="G85" s="138">
        <f t="shared" si="17"/>
        <v>0</v>
      </c>
      <c r="H85" s="138">
        <f t="shared" si="18"/>
        <v>0</v>
      </c>
      <c r="I85" s="138">
        <f t="shared" si="19"/>
        <v>0</v>
      </c>
    </row>
    <row r="86" spans="1:9" x14ac:dyDescent="0.25">
      <c r="A86" s="20" t="s">
        <v>39</v>
      </c>
      <c r="B86" s="3">
        <v>13</v>
      </c>
      <c r="C86" s="287">
        <v>13</v>
      </c>
      <c r="D86" s="3">
        <v>13</v>
      </c>
      <c r="E86" s="3">
        <v>11</v>
      </c>
      <c r="F86" s="138">
        <f t="shared" si="17"/>
        <v>56.521739130434781</v>
      </c>
      <c r="G86" s="138">
        <f t="shared" si="17"/>
        <v>56.521739130434781</v>
      </c>
      <c r="H86" s="138">
        <f t="shared" si="18"/>
        <v>56.521739130434781</v>
      </c>
      <c r="I86" s="138">
        <f t="shared" si="19"/>
        <v>64.705882352941174</v>
      </c>
    </row>
    <row r="87" spans="1:9" x14ac:dyDescent="0.25">
      <c r="A87" s="20" t="s">
        <v>40</v>
      </c>
      <c r="B87" s="3"/>
      <c r="C87" s="287"/>
      <c r="D87" s="3"/>
      <c r="E87" s="3"/>
      <c r="F87" s="138">
        <f t="shared" si="17"/>
        <v>0</v>
      </c>
      <c r="G87" s="138">
        <f t="shared" si="17"/>
        <v>0</v>
      </c>
      <c r="H87" s="138">
        <f t="shared" si="18"/>
        <v>0</v>
      </c>
      <c r="I87" s="138">
        <f t="shared" si="19"/>
        <v>0</v>
      </c>
    </row>
    <row r="88" spans="1:9" x14ac:dyDescent="0.25">
      <c r="A88" s="20" t="s">
        <v>41</v>
      </c>
      <c r="B88" s="3"/>
      <c r="C88" s="287"/>
      <c r="D88" s="3"/>
      <c r="E88" s="3"/>
      <c r="F88" s="138">
        <f t="shared" ref="F88:G93" si="20">+IFERROR(B88/(C26+C57),0)*100</f>
        <v>0</v>
      </c>
      <c r="G88" s="138">
        <f t="shared" si="20"/>
        <v>0</v>
      </c>
      <c r="H88" s="138">
        <f t="shared" si="18"/>
        <v>0</v>
      </c>
      <c r="I88" s="138">
        <f t="shared" si="19"/>
        <v>0</v>
      </c>
    </row>
    <row r="89" spans="1:9" x14ac:dyDescent="0.25">
      <c r="A89" s="20" t="s">
        <v>42</v>
      </c>
      <c r="B89" s="3"/>
      <c r="C89" s="287"/>
      <c r="D89" s="3"/>
      <c r="E89" s="3"/>
      <c r="F89" s="138">
        <f t="shared" si="20"/>
        <v>0</v>
      </c>
      <c r="G89" s="138">
        <f t="shared" si="20"/>
        <v>0</v>
      </c>
      <c r="H89" s="138">
        <f t="shared" si="18"/>
        <v>0</v>
      </c>
      <c r="I89" s="138">
        <f t="shared" si="19"/>
        <v>0</v>
      </c>
    </row>
    <row r="90" spans="1:9" x14ac:dyDescent="0.25">
      <c r="A90" s="20" t="s">
        <v>43</v>
      </c>
      <c r="B90" s="3"/>
      <c r="C90" s="287"/>
      <c r="D90" s="3"/>
      <c r="E90" s="3"/>
      <c r="F90" s="138">
        <f t="shared" si="20"/>
        <v>0</v>
      </c>
      <c r="G90" s="138">
        <f t="shared" si="20"/>
        <v>0</v>
      </c>
      <c r="H90" s="138">
        <f t="shared" si="18"/>
        <v>0</v>
      </c>
      <c r="I90" s="138">
        <f t="shared" si="19"/>
        <v>0</v>
      </c>
    </row>
    <row r="91" spans="1:9" x14ac:dyDescent="0.25">
      <c r="A91" s="20" t="s">
        <v>44</v>
      </c>
      <c r="B91" s="3">
        <v>5</v>
      </c>
      <c r="C91" s="287">
        <v>5</v>
      </c>
      <c r="D91" s="3">
        <v>5</v>
      </c>
      <c r="E91" s="3">
        <v>4</v>
      </c>
      <c r="F91" s="138">
        <f t="shared" si="20"/>
        <v>62.5</v>
      </c>
      <c r="G91" s="138">
        <f t="shared" si="20"/>
        <v>62.5</v>
      </c>
      <c r="H91" s="138">
        <f t="shared" si="18"/>
        <v>83.333333333333343</v>
      </c>
      <c r="I91" s="138">
        <f t="shared" si="19"/>
        <v>80</v>
      </c>
    </row>
    <row r="92" spans="1:9" ht="31.5" x14ac:dyDescent="0.25">
      <c r="A92" s="33" t="s">
        <v>45</v>
      </c>
      <c r="B92" s="3">
        <v>40</v>
      </c>
      <c r="C92" s="287">
        <v>40</v>
      </c>
      <c r="D92" s="3">
        <v>38</v>
      </c>
      <c r="E92" s="3">
        <v>33</v>
      </c>
      <c r="F92" s="138">
        <f t="shared" si="20"/>
        <v>81.632653061224488</v>
      </c>
      <c r="G92" s="138">
        <f t="shared" si="20"/>
        <v>81.632653061224488</v>
      </c>
      <c r="H92" s="138">
        <f t="shared" si="18"/>
        <v>77.551020408163268</v>
      </c>
      <c r="I92" s="138">
        <f t="shared" si="19"/>
        <v>86.842105263157904</v>
      </c>
    </row>
    <row r="93" spans="1:9" x14ac:dyDescent="0.25">
      <c r="A93" s="134" t="s">
        <v>55</v>
      </c>
      <c r="B93" s="57">
        <f>SUM(B66:B92)</f>
        <v>1005</v>
      </c>
      <c r="C93" s="57">
        <f>SUM(C66:C92)</f>
        <v>1005</v>
      </c>
      <c r="D93" s="57">
        <f>SUM(D66:D92)</f>
        <v>993</v>
      </c>
      <c r="E93" s="57">
        <f>SUM(E66:E92)</f>
        <v>823</v>
      </c>
      <c r="F93" s="138">
        <f t="shared" si="20"/>
        <v>74.27937915742794</v>
      </c>
      <c r="G93" s="138">
        <f t="shared" si="20"/>
        <v>74.27937915742794</v>
      </c>
      <c r="H93" s="138">
        <f t="shared" si="18"/>
        <v>74.270755422587882</v>
      </c>
      <c r="I93" s="138">
        <f t="shared" si="19"/>
        <v>81.083743842364527</v>
      </c>
    </row>
    <row r="94" spans="1:9" x14ac:dyDescent="0.25">
      <c r="A94" s="25"/>
      <c r="B94" s="8"/>
      <c r="C94" s="8"/>
      <c r="E94" s="8"/>
      <c r="I94" s="8"/>
    </row>
    <row r="95" spans="1:9" ht="16.5" thickBot="1" x14ac:dyDescent="0.3">
      <c r="A95" s="123" t="s">
        <v>124</v>
      </c>
      <c r="B95" s="7"/>
      <c r="C95" s="7"/>
      <c r="D95" s="7"/>
      <c r="E95" s="7"/>
    </row>
    <row r="96" spans="1:9" ht="63.75" thickBot="1" x14ac:dyDescent="0.3">
      <c r="A96" s="93" t="s">
        <v>66</v>
      </c>
      <c r="B96" s="94" t="s">
        <v>58</v>
      </c>
      <c r="C96" s="95" t="s">
        <v>59</v>
      </c>
      <c r="D96" s="95" t="s">
        <v>60</v>
      </c>
      <c r="E96" s="95" t="s">
        <v>61</v>
      </c>
      <c r="F96" s="96" t="s">
        <v>141</v>
      </c>
      <c r="G96" s="96" t="s">
        <v>142</v>
      </c>
      <c r="H96" s="96" t="s">
        <v>143</v>
      </c>
      <c r="I96" s="97" t="s">
        <v>144</v>
      </c>
    </row>
    <row r="97" spans="1:9" ht="31.5" x14ac:dyDescent="0.25">
      <c r="A97" s="79" t="s">
        <v>19</v>
      </c>
      <c r="B97" s="80">
        <v>1</v>
      </c>
      <c r="C97" s="80">
        <v>1</v>
      </c>
      <c r="D97" s="80">
        <v>1</v>
      </c>
      <c r="E97" s="80">
        <v>1</v>
      </c>
      <c r="F97" s="137">
        <f>+IFERROR(B97/(C4+C35),0)*100</f>
        <v>0.2074688796680498</v>
      </c>
      <c r="G97" s="137">
        <f>+IFERROR(C97/(D4+D35),0)*100</f>
        <v>0.2074688796680498</v>
      </c>
      <c r="H97" s="137">
        <f>+IFERROR(D97/(E4+E35),0)*100</f>
        <v>0.21008403361344538</v>
      </c>
      <c r="I97" s="137">
        <f>+IFERROR(E97/(F4+F35),0)*100</f>
        <v>0.25706940874035988</v>
      </c>
    </row>
    <row r="98" spans="1:9" x14ac:dyDescent="0.25">
      <c r="A98" s="20" t="s">
        <v>20</v>
      </c>
      <c r="B98" s="3">
        <v>11</v>
      </c>
      <c r="C98" s="3">
        <v>11</v>
      </c>
      <c r="D98" s="3">
        <v>11</v>
      </c>
      <c r="E98" s="3">
        <v>6</v>
      </c>
      <c r="F98" s="138">
        <f t="shared" ref="F98:F110" si="21">+IFERROR(B98/(C5+C36),0)*100</f>
        <v>3.9855072463768111</v>
      </c>
      <c r="G98" s="138">
        <f t="shared" ref="G98:G111" si="22">+IFERROR(C98/(D5+D36),0)*100</f>
        <v>3.9855072463768111</v>
      </c>
      <c r="H98" s="138">
        <f t="shared" ref="H98:H111" si="23">+IFERROR(D98/(E5+E36),0)*100</f>
        <v>3.9855072463768111</v>
      </c>
      <c r="I98" s="138">
        <f t="shared" ref="I98:I111" si="24">+IFERROR(E98/(F5+F36),0)*100</f>
        <v>2.8846153846153846</v>
      </c>
    </row>
    <row r="99" spans="1:9" x14ac:dyDescent="0.25">
      <c r="A99" s="20" t="s">
        <v>21</v>
      </c>
      <c r="B99" s="3"/>
      <c r="C99" s="3"/>
      <c r="D99" s="3"/>
      <c r="E99" s="3"/>
      <c r="F99" s="138">
        <f t="shared" si="21"/>
        <v>0</v>
      </c>
      <c r="G99" s="138">
        <f t="shared" si="22"/>
        <v>0</v>
      </c>
      <c r="H99" s="138">
        <f t="shared" si="23"/>
        <v>0</v>
      </c>
      <c r="I99" s="138">
        <f t="shared" si="24"/>
        <v>0</v>
      </c>
    </row>
    <row r="100" spans="1:9" ht="31.5" x14ac:dyDescent="0.25">
      <c r="A100" s="20" t="s">
        <v>22</v>
      </c>
      <c r="B100" s="3">
        <v>4</v>
      </c>
      <c r="C100" s="3">
        <v>4</v>
      </c>
      <c r="D100" s="3">
        <v>4</v>
      </c>
      <c r="E100" s="3">
        <v>1</v>
      </c>
      <c r="F100" s="138">
        <f t="shared" si="21"/>
        <v>1.3698630136986301</v>
      </c>
      <c r="G100" s="138">
        <f t="shared" si="22"/>
        <v>1.3698630136986301</v>
      </c>
      <c r="H100" s="138">
        <f t="shared" si="23"/>
        <v>1.3840830449826991</v>
      </c>
      <c r="I100" s="138">
        <f t="shared" si="24"/>
        <v>0.47619047619047622</v>
      </c>
    </row>
    <row r="101" spans="1:9" x14ac:dyDescent="0.25">
      <c r="A101" s="20" t="s">
        <v>23</v>
      </c>
      <c r="B101" s="3">
        <v>2</v>
      </c>
      <c r="C101" s="3">
        <v>2</v>
      </c>
      <c r="D101" s="3">
        <v>2</v>
      </c>
      <c r="E101" s="3">
        <v>1</v>
      </c>
      <c r="F101" s="138">
        <f t="shared" si="21"/>
        <v>1.4285714285714286</v>
      </c>
      <c r="G101" s="138">
        <f t="shared" si="22"/>
        <v>1.4285714285714286</v>
      </c>
      <c r="H101" s="138">
        <f t="shared" si="23"/>
        <v>1.4285714285714286</v>
      </c>
      <c r="I101" s="138">
        <f t="shared" si="24"/>
        <v>1.0526315789473684</v>
      </c>
    </row>
    <row r="102" spans="1:9" x14ac:dyDescent="0.25">
      <c r="A102" s="20" t="s">
        <v>24</v>
      </c>
      <c r="B102" s="3"/>
      <c r="C102" s="3"/>
      <c r="D102" s="3"/>
      <c r="E102" s="3"/>
      <c r="F102" s="138">
        <f t="shared" si="21"/>
        <v>0</v>
      </c>
      <c r="G102" s="138">
        <f t="shared" si="22"/>
        <v>0</v>
      </c>
      <c r="H102" s="138">
        <f t="shared" si="23"/>
        <v>0</v>
      </c>
      <c r="I102" s="138">
        <f t="shared" si="24"/>
        <v>0</v>
      </c>
    </row>
    <row r="103" spans="1:9" x14ac:dyDescent="0.25">
      <c r="A103" s="20" t="s">
        <v>25</v>
      </c>
      <c r="B103" s="3"/>
      <c r="C103" s="3"/>
      <c r="D103" s="3"/>
      <c r="E103" s="3"/>
      <c r="F103" s="138">
        <f t="shared" si="21"/>
        <v>0</v>
      </c>
      <c r="G103" s="138">
        <f t="shared" si="22"/>
        <v>0</v>
      </c>
      <c r="H103" s="138">
        <f t="shared" si="23"/>
        <v>0</v>
      </c>
      <c r="I103" s="138">
        <f t="shared" si="24"/>
        <v>0</v>
      </c>
    </row>
    <row r="104" spans="1:9" x14ac:dyDescent="0.25">
      <c r="A104" s="20" t="s">
        <v>26</v>
      </c>
      <c r="B104" s="3"/>
      <c r="C104" s="3"/>
      <c r="D104" s="3"/>
      <c r="E104" s="3"/>
      <c r="F104" s="138">
        <f t="shared" si="21"/>
        <v>0</v>
      </c>
      <c r="G104" s="138">
        <f t="shared" si="22"/>
        <v>0</v>
      </c>
      <c r="H104" s="138">
        <f t="shared" si="23"/>
        <v>0</v>
      </c>
      <c r="I104" s="138">
        <f t="shared" si="24"/>
        <v>0</v>
      </c>
    </row>
    <row r="105" spans="1:9" x14ac:dyDescent="0.25">
      <c r="A105" s="20" t="s">
        <v>27</v>
      </c>
      <c r="B105" s="3">
        <v>2</v>
      </c>
      <c r="C105" s="3">
        <v>2</v>
      </c>
      <c r="D105" s="3">
        <v>1</v>
      </c>
      <c r="E105" s="3">
        <v>0</v>
      </c>
      <c r="F105" s="138">
        <f t="shared" si="21"/>
        <v>5.1282051282051277</v>
      </c>
      <c r="G105" s="138">
        <f t="shared" si="22"/>
        <v>5.1282051282051277</v>
      </c>
      <c r="H105" s="138">
        <f t="shared" si="23"/>
        <v>2.7027027027027026</v>
      </c>
      <c r="I105" s="138">
        <f t="shared" si="24"/>
        <v>0</v>
      </c>
    </row>
    <row r="106" spans="1:9" ht="31.5" x14ac:dyDescent="0.25">
      <c r="A106" s="20" t="s">
        <v>28</v>
      </c>
      <c r="B106" s="3">
        <v>1</v>
      </c>
      <c r="C106" s="3">
        <v>1</v>
      </c>
      <c r="D106" s="3">
        <v>1</v>
      </c>
      <c r="E106" s="3">
        <v>1</v>
      </c>
      <c r="F106" s="138">
        <f t="shared" si="21"/>
        <v>7.1428571428571423</v>
      </c>
      <c r="G106" s="138">
        <f t="shared" si="22"/>
        <v>7.1428571428571423</v>
      </c>
      <c r="H106" s="138">
        <f t="shared" si="23"/>
        <v>8.3333333333333321</v>
      </c>
      <c r="I106" s="138">
        <f t="shared" si="24"/>
        <v>8.3333333333333321</v>
      </c>
    </row>
    <row r="107" spans="1:9" x14ac:dyDescent="0.25">
      <c r="A107" s="20" t="s">
        <v>29</v>
      </c>
      <c r="B107" s="3"/>
      <c r="C107" s="3"/>
      <c r="D107" s="3"/>
      <c r="E107" s="3"/>
      <c r="F107" s="138">
        <f t="shared" si="21"/>
        <v>0</v>
      </c>
      <c r="G107" s="138">
        <f t="shared" si="22"/>
        <v>0</v>
      </c>
      <c r="H107" s="138">
        <f t="shared" si="23"/>
        <v>0</v>
      </c>
      <c r="I107" s="138">
        <f t="shared" si="24"/>
        <v>0</v>
      </c>
    </row>
    <row r="108" spans="1:9" ht="47.25" x14ac:dyDescent="0.25">
      <c r="A108" s="20" t="s">
        <v>30</v>
      </c>
      <c r="B108" s="3"/>
      <c r="C108" s="3"/>
      <c r="D108" s="3"/>
      <c r="E108" s="3"/>
      <c r="F108" s="138">
        <f t="shared" si="21"/>
        <v>0</v>
      </c>
      <c r="G108" s="138">
        <f t="shared" si="22"/>
        <v>0</v>
      </c>
      <c r="H108" s="138">
        <f t="shared" si="23"/>
        <v>0</v>
      </c>
      <c r="I108" s="138">
        <f t="shared" si="24"/>
        <v>0</v>
      </c>
    </row>
    <row r="109" spans="1:9" x14ac:dyDescent="0.25">
      <c r="A109" s="20" t="s">
        <v>31</v>
      </c>
      <c r="B109" s="3"/>
      <c r="C109" s="3"/>
      <c r="D109" s="3"/>
      <c r="E109" s="3"/>
      <c r="F109" s="138">
        <f t="shared" si="21"/>
        <v>0</v>
      </c>
      <c r="G109" s="138">
        <f t="shared" si="22"/>
        <v>0</v>
      </c>
      <c r="H109" s="138">
        <f t="shared" si="23"/>
        <v>0</v>
      </c>
      <c r="I109" s="138">
        <f t="shared" si="24"/>
        <v>0</v>
      </c>
    </row>
    <row r="110" spans="1:9" x14ac:dyDescent="0.25">
      <c r="A110" s="20" t="s">
        <v>32</v>
      </c>
      <c r="B110" s="3"/>
      <c r="C110" s="3"/>
      <c r="D110" s="3"/>
      <c r="E110" s="3"/>
      <c r="F110" s="138">
        <f t="shared" si="21"/>
        <v>0</v>
      </c>
      <c r="G110" s="138">
        <f t="shared" si="22"/>
        <v>0</v>
      </c>
      <c r="H110" s="138">
        <f t="shared" si="23"/>
        <v>0</v>
      </c>
      <c r="I110" s="138">
        <f t="shared" si="24"/>
        <v>0</v>
      </c>
    </row>
    <row r="111" spans="1:9" x14ac:dyDescent="0.25">
      <c r="A111" s="20" t="s">
        <v>33</v>
      </c>
      <c r="B111" s="3"/>
      <c r="C111" s="3"/>
      <c r="D111" s="3"/>
      <c r="E111" s="3"/>
      <c r="F111" s="138">
        <f>+IFERROR(B111/(C18+C49),0)*100</f>
        <v>0</v>
      </c>
      <c r="G111" s="138">
        <f t="shared" si="22"/>
        <v>0</v>
      </c>
      <c r="H111" s="138">
        <f t="shared" si="23"/>
        <v>0</v>
      </c>
      <c r="I111" s="138">
        <f t="shared" si="24"/>
        <v>0</v>
      </c>
    </row>
    <row r="112" spans="1:9" x14ac:dyDescent="0.25">
      <c r="A112" s="20" t="s">
        <v>34</v>
      </c>
      <c r="B112" s="3"/>
      <c r="C112" s="3"/>
      <c r="D112" s="3"/>
      <c r="E112" s="3"/>
      <c r="F112" s="138">
        <f t="shared" ref="F112:F124" si="25">+IFERROR(B112/(C19+C50),0)*100</f>
        <v>0</v>
      </c>
      <c r="G112" s="138">
        <f t="shared" ref="G112:G124" si="26">+IFERROR(C112/(D19+D50),0)*100</f>
        <v>0</v>
      </c>
      <c r="H112" s="138">
        <f t="shared" ref="H112:H124" si="27">+IFERROR(D112/(E19+E50),0)*100</f>
        <v>0</v>
      </c>
      <c r="I112" s="138">
        <f t="shared" ref="I112:I124" si="28">+IFERROR(E112/(F19+F50),0)*100</f>
        <v>0</v>
      </c>
    </row>
    <row r="113" spans="1:9" x14ac:dyDescent="0.25">
      <c r="A113" s="20" t="s">
        <v>35</v>
      </c>
      <c r="B113" s="3"/>
      <c r="C113" s="3"/>
      <c r="D113" s="3"/>
      <c r="E113" s="3"/>
      <c r="F113" s="138">
        <f t="shared" si="25"/>
        <v>0</v>
      </c>
      <c r="G113" s="138">
        <f t="shared" si="26"/>
        <v>0</v>
      </c>
      <c r="H113" s="138">
        <f t="shared" si="27"/>
        <v>0</v>
      </c>
      <c r="I113" s="138">
        <f t="shared" si="28"/>
        <v>0</v>
      </c>
    </row>
    <row r="114" spans="1:9" x14ac:dyDescent="0.25">
      <c r="A114" s="20" t="s">
        <v>36</v>
      </c>
      <c r="B114" s="3"/>
      <c r="C114" s="3"/>
      <c r="D114" s="3"/>
      <c r="E114" s="3"/>
      <c r="F114" s="138">
        <f t="shared" si="25"/>
        <v>0</v>
      </c>
      <c r="G114" s="138">
        <f t="shared" si="26"/>
        <v>0</v>
      </c>
      <c r="H114" s="138">
        <f t="shared" si="27"/>
        <v>0</v>
      </c>
      <c r="I114" s="138">
        <f t="shared" si="28"/>
        <v>0</v>
      </c>
    </row>
    <row r="115" spans="1:9" x14ac:dyDescent="0.25">
      <c r="A115" s="20" t="s">
        <v>37</v>
      </c>
      <c r="B115" s="3"/>
      <c r="C115" s="3"/>
      <c r="D115" s="3"/>
      <c r="E115" s="3"/>
      <c r="F115" s="138">
        <f t="shared" si="25"/>
        <v>0</v>
      </c>
      <c r="G115" s="138">
        <f t="shared" si="26"/>
        <v>0</v>
      </c>
      <c r="H115" s="138">
        <f t="shared" si="27"/>
        <v>0</v>
      </c>
      <c r="I115" s="138">
        <f t="shared" si="28"/>
        <v>0</v>
      </c>
    </row>
    <row r="116" spans="1:9" x14ac:dyDescent="0.25">
      <c r="A116" s="20" t="s">
        <v>38</v>
      </c>
      <c r="B116" s="3"/>
      <c r="C116" s="3"/>
      <c r="D116" s="3"/>
      <c r="E116" s="3"/>
      <c r="F116" s="138">
        <f t="shared" si="25"/>
        <v>0</v>
      </c>
      <c r="G116" s="138">
        <f t="shared" si="26"/>
        <v>0</v>
      </c>
      <c r="H116" s="138">
        <f t="shared" si="27"/>
        <v>0</v>
      </c>
      <c r="I116" s="138">
        <f t="shared" si="28"/>
        <v>0</v>
      </c>
    </row>
    <row r="117" spans="1:9" x14ac:dyDescent="0.25">
      <c r="A117" s="20" t="s">
        <v>39</v>
      </c>
      <c r="B117" s="3"/>
      <c r="C117" s="3"/>
      <c r="D117" s="3"/>
      <c r="E117" s="3"/>
      <c r="F117" s="138">
        <f t="shared" si="25"/>
        <v>0</v>
      </c>
      <c r="G117" s="138">
        <f t="shared" si="26"/>
        <v>0</v>
      </c>
      <c r="H117" s="138">
        <f t="shared" si="27"/>
        <v>0</v>
      </c>
      <c r="I117" s="138">
        <f t="shared" si="28"/>
        <v>0</v>
      </c>
    </row>
    <row r="118" spans="1:9" x14ac:dyDescent="0.25">
      <c r="A118" s="20" t="s">
        <v>40</v>
      </c>
      <c r="B118" s="3"/>
      <c r="C118" s="3"/>
      <c r="D118" s="3"/>
      <c r="E118" s="3"/>
      <c r="F118" s="138">
        <f t="shared" si="25"/>
        <v>0</v>
      </c>
      <c r="G118" s="138">
        <f t="shared" si="26"/>
        <v>0</v>
      </c>
      <c r="H118" s="138">
        <f t="shared" si="27"/>
        <v>0</v>
      </c>
      <c r="I118" s="138">
        <f t="shared" si="28"/>
        <v>0</v>
      </c>
    </row>
    <row r="119" spans="1:9" x14ac:dyDescent="0.25">
      <c r="A119" s="20" t="s">
        <v>41</v>
      </c>
      <c r="B119" s="3"/>
      <c r="C119" s="3"/>
      <c r="D119" s="3"/>
      <c r="E119" s="3"/>
      <c r="F119" s="138">
        <f t="shared" si="25"/>
        <v>0</v>
      </c>
      <c r="G119" s="138">
        <f t="shared" si="26"/>
        <v>0</v>
      </c>
      <c r="H119" s="138">
        <f t="shared" si="27"/>
        <v>0</v>
      </c>
      <c r="I119" s="138">
        <f t="shared" si="28"/>
        <v>0</v>
      </c>
    </row>
    <row r="120" spans="1:9" x14ac:dyDescent="0.25">
      <c r="A120" s="20" t="s">
        <v>42</v>
      </c>
      <c r="B120" s="3"/>
      <c r="C120" s="3"/>
      <c r="D120" s="3"/>
      <c r="E120" s="3"/>
      <c r="F120" s="138">
        <f t="shared" si="25"/>
        <v>0</v>
      </c>
      <c r="G120" s="138">
        <f t="shared" si="26"/>
        <v>0</v>
      </c>
      <c r="H120" s="138">
        <f t="shared" si="27"/>
        <v>0</v>
      </c>
      <c r="I120" s="138">
        <f t="shared" si="28"/>
        <v>0</v>
      </c>
    </row>
    <row r="121" spans="1:9" x14ac:dyDescent="0.25">
      <c r="A121" s="20" t="s">
        <v>43</v>
      </c>
      <c r="B121" s="3"/>
      <c r="C121" s="3"/>
      <c r="D121" s="3"/>
      <c r="E121" s="3"/>
      <c r="F121" s="138">
        <f t="shared" si="25"/>
        <v>0</v>
      </c>
      <c r="G121" s="138">
        <f t="shared" si="26"/>
        <v>0</v>
      </c>
      <c r="H121" s="138">
        <f t="shared" si="27"/>
        <v>0</v>
      </c>
      <c r="I121" s="138">
        <f t="shared" si="28"/>
        <v>0</v>
      </c>
    </row>
    <row r="122" spans="1:9" x14ac:dyDescent="0.25">
      <c r="A122" s="20" t="s">
        <v>44</v>
      </c>
      <c r="B122" s="3"/>
      <c r="C122" s="3"/>
      <c r="D122" s="3"/>
      <c r="E122" s="3"/>
      <c r="F122" s="138">
        <f t="shared" si="25"/>
        <v>0</v>
      </c>
      <c r="G122" s="138">
        <f t="shared" si="26"/>
        <v>0</v>
      </c>
      <c r="H122" s="138">
        <f t="shared" si="27"/>
        <v>0</v>
      </c>
      <c r="I122" s="138">
        <f t="shared" si="28"/>
        <v>0</v>
      </c>
    </row>
    <row r="123" spans="1:9" ht="31.5" x14ac:dyDescent="0.25">
      <c r="A123" s="33" t="s">
        <v>45</v>
      </c>
      <c r="B123" s="3">
        <v>1</v>
      </c>
      <c r="C123" s="3">
        <v>1</v>
      </c>
      <c r="D123" s="3">
        <v>1</v>
      </c>
      <c r="E123" s="3">
        <v>0</v>
      </c>
      <c r="F123" s="138">
        <f t="shared" si="25"/>
        <v>2.0408163265306123</v>
      </c>
      <c r="G123" s="138">
        <f t="shared" si="26"/>
        <v>2.0408163265306123</v>
      </c>
      <c r="H123" s="138">
        <f t="shared" si="27"/>
        <v>2.0408163265306123</v>
      </c>
      <c r="I123" s="138">
        <f t="shared" si="28"/>
        <v>0</v>
      </c>
    </row>
    <row r="124" spans="1:9" x14ac:dyDescent="0.25">
      <c r="A124" s="134" t="s">
        <v>55</v>
      </c>
      <c r="B124" s="57">
        <f>SUM(B97:B123)</f>
        <v>22</v>
      </c>
      <c r="C124" s="57">
        <f>SUM(C97:C123)</f>
        <v>22</v>
      </c>
      <c r="D124" s="57">
        <f>SUM(D97:D123)</f>
        <v>21</v>
      </c>
      <c r="E124" s="57">
        <f>SUM(E97:E123)</f>
        <v>10</v>
      </c>
      <c r="F124" s="138">
        <f t="shared" si="25"/>
        <v>1.6260162601626018</v>
      </c>
      <c r="G124" s="138">
        <f t="shared" si="26"/>
        <v>1.6260162601626018</v>
      </c>
      <c r="H124" s="138">
        <f t="shared" si="27"/>
        <v>1.5706806282722512</v>
      </c>
      <c r="I124" s="138">
        <f t="shared" si="28"/>
        <v>0.98522167487684731</v>
      </c>
    </row>
    <row r="125" spans="1:9" x14ac:dyDescent="0.25">
      <c r="A125" s="25"/>
      <c r="B125" s="8"/>
      <c r="C125" s="8"/>
      <c r="D125" s="8"/>
      <c r="I125" s="8"/>
    </row>
    <row r="126" spans="1:9" x14ac:dyDescent="0.25">
      <c r="A126" s="25"/>
      <c r="B126" s="8"/>
      <c r="C126" s="8"/>
      <c r="D126" s="8"/>
      <c r="E126" s="8"/>
    </row>
    <row r="127" spans="1:9" x14ac:dyDescent="0.25">
      <c r="A127" s="25"/>
      <c r="B127" s="8"/>
      <c r="C127" s="8"/>
      <c r="D127" s="8"/>
      <c r="E127" s="8"/>
    </row>
    <row r="128" spans="1:9" x14ac:dyDescent="0.25">
      <c r="A128" s="25"/>
      <c r="B128" s="8"/>
      <c r="C128" s="8"/>
      <c r="D128" s="8"/>
      <c r="E128" s="8"/>
    </row>
    <row r="129" spans="1:5" x14ac:dyDescent="0.25">
      <c r="A129" s="25"/>
      <c r="B129" s="8"/>
      <c r="C129" s="8"/>
      <c r="D129" s="8"/>
      <c r="E129" s="8"/>
    </row>
    <row r="130" spans="1:5" x14ac:dyDescent="0.25">
      <c r="A130" s="25"/>
      <c r="B130" s="8"/>
      <c r="C130" s="8"/>
      <c r="D130" s="8"/>
      <c r="E130" s="8"/>
    </row>
    <row r="131" spans="1:5" x14ac:dyDescent="0.25">
      <c r="A131" s="11"/>
      <c r="B131" s="8"/>
      <c r="C131" s="8"/>
      <c r="D131" s="8"/>
      <c r="E131" s="8"/>
    </row>
    <row r="132" spans="1:5" x14ac:dyDescent="0.25">
      <c r="A132" s="25"/>
      <c r="B132" s="8"/>
      <c r="C132" s="8"/>
      <c r="D132" s="8"/>
      <c r="E132" s="8"/>
    </row>
  </sheetData>
  <mergeCells count="4">
    <mergeCell ref="A33:J33"/>
    <mergeCell ref="A64:E64"/>
    <mergeCell ref="A1:J1"/>
    <mergeCell ref="A2:J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431" t="s">
        <v>268</v>
      </c>
      <c r="B1" s="431"/>
      <c r="C1" s="431"/>
      <c r="D1" s="431"/>
      <c r="E1" s="431"/>
      <c r="F1" s="431"/>
      <c r="G1" s="431"/>
      <c r="H1" s="431"/>
      <c r="I1" s="431"/>
      <c r="J1" s="431"/>
      <c r="K1" s="182"/>
    </row>
    <row r="2" spans="1:12" ht="16.5" thickBot="1" x14ac:dyDescent="0.3">
      <c r="A2" s="424" t="s">
        <v>53</v>
      </c>
      <c r="B2" s="424"/>
      <c r="C2" s="424"/>
      <c r="D2" s="424"/>
      <c r="E2" s="424"/>
      <c r="F2" s="424"/>
      <c r="G2" s="424"/>
      <c r="H2" s="424"/>
      <c r="I2" s="424"/>
      <c r="J2" s="424"/>
      <c r="K2" s="285"/>
      <c r="L2" s="8"/>
    </row>
    <row r="3" spans="1:12" ht="32.25" thickBot="1" x14ac:dyDescent="0.3">
      <c r="A3" s="81" t="s">
        <v>66</v>
      </c>
      <c r="B3" s="82" t="s">
        <v>57</v>
      </c>
      <c r="C3" s="82" t="s">
        <v>58</v>
      </c>
      <c r="D3" s="83" t="s">
        <v>59</v>
      </c>
      <c r="E3" s="83" t="s">
        <v>60</v>
      </c>
      <c r="F3" s="83" t="s">
        <v>61</v>
      </c>
      <c r="G3" s="98" t="s">
        <v>62</v>
      </c>
      <c r="H3" s="98" t="s">
        <v>63</v>
      </c>
      <c r="I3" s="98" t="s">
        <v>64</v>
      </c>
      <c r="J3" s="99" t="s">
        <v>65</v>
      </c>
      <c r="K3" s="284"/>
      <c r="L3" s="8"/>
    </row>
    <row r="4" spans="1:12" ht="31.5" x14ac:dyDescent="0.25">
      <c r="A4" s="79" t="s">
        <v>19</v>
      </c>
      <c r="B4" s="288"/>
      <c r="C4" s="288">
        <v>16</v>
      </c>
      <c r="D4" s="288">
        <v>16</v>
      </c>
      <c r="E4" s="288">
        <v>10</v>
      </c>
      <c r="F4" s="288">
        <v>9</v>
      </c>
      <c r="G4" s="135">
        <f>IFERROR(C4/B4,0)</f>
        <v>0</v>
      </c>
      <c r="H4" s="135">
        <f>IFERROR(E4/D4,0)</f>
        <v>0.625</v>
      </c>
      <c r="I4" s="135">
        <f>IFERROR(F4/E4,0)</f>
        <v>0.9</v>
      </c>
      <c r="J4" s="135">
        <f>IFERROR(F4/B4,0)</f>
        <v>0</v>
      </c>
      <c r="K4" s="17"/>
      <c r="L4" s="8"/>
    </row>
    <row r="5" spans="1:12" x14ac:dyDescent="0.25">
      <c r="A5" s="20" t="s">
        <v>20</v>
      </c>
      <c r="B5" s="287"/>
      <c r="C5" s="287">
        <v>49</v>
      </c>
      <c r="D5" s="287">
        <v>45</v>
      </c>
      <c r="E5" s="287">
        <v>16</v>
      </c>
      <c r="F5" s="287">
        <v>15</v>
      </c>
      <c r="G5" s="136">
        <f t="shared" ref="G5:G22" si="0">IFERROR(C5/B5,0)</f>
        <v>0</v>
      </c>
      <c r="H5" s="136">
        <f t="shared" ref="H5:H22" si="1">IFERROR(E5/D5,0)</f>
        <v>0.35555555555555557</v>
      </c>
      <c r="I5" s="136">
        <f t="shared" ref="I5:I22" si="2">IFERROR(F5/E5,0)</f>
        <v>0.9375</v>
      </c>
      <c r="J5" s="136">
        <f t="shared" ref="J5:J22" si="3">IFERROR(F5/B5,0)</f>
        <v>0</v>
      </c>
      <c r="K5" s="17"/>
      <c r="L5" s="8"/>
    </row>
    <row r="6" spans="1:12" x14ac:dyDescent="0.25">
      <c r="A6" s="20" t="s">
        <v>21</v>
      </c>
      <c r="B6" s="287"/>
      <c r="C6" s="287"/>
      <c r="D6" s="287"/>
      <c r="E6" s="287"/>
      <c r="F6" s="287"/>
      <c r="G6" s="136">
        <f t="shared" si="0"/>
        <v>0</v>
      </c>
      <c r="H6" s="136">
        <f t="shared" si="1"/>
        <v>0</v>
      </c>
      <c r="I6" s="136">
        <f t="shared" si="2"/>
        <v>0</v>
      </c>
      <c r="J6" s="136">
        <f t="shared" si="3"/>
        <v>0</v>
      </c>
      <c r="K6" s="17"/>
      <c r="L6" s="8"/>
    </row>
    <row r="7" spans="1:12" ht="31.5" x14ac:dyDescent="0.25">
      <c r="A7" s="20" t="s">
        <v>22</v>
      </c>
      <c r="B7" s="287"/>
      <c r="C7" s="287">
        <v>10</v>
      </c>
      <c r="D7" s="287">
        <v>8</v>
      </c>
      <c r="E7" s="287">
        <v>5</v>
      </c>
      <c r="F7" s="287">
        <v>5</v>
      </c>
      <c r="G7" s="136">
        <f t="shared" si="0"/>
        <v>0</v>
      </c>
      <c r="H7" s="136">
        <f t="shared" si="1"/>
        <v>0.625</v>
      </c>
      <c r="I7" s="136">
        <f t="shared" si="2"/>
        <v>1</v>
      </c>
      <c r="J7" s="136">
        <f t="shared" si="3"/>
        <v>0</v>
      </c>
      <c r="K7" s="17"/>
      <c r="L7" s="8"/>
    </row>
    <row r="8" spans="1:12" x14ac:dyDescent="0.25">
      <c r="A8" s="20" t="s">
        <v>23</v>
      </c>
      <c r="B8" s="287"/>
      <c r="C8" s="287">
        <v>4</v>
      </c>
      <c r="D8" s="287">
        <v>3</v>
      </c>
      <c r="E8" s="287">
        <v>2</v>
      </c>
      <c r="F8" s="287">
        <v>2</v>
      </c>
      <c r="G8" s="136">
        <f t="shared" si="0"/>
        <v>0</v>
      </c>
      <c r="H8" s="136">
        <f t="shared" si="1"/>
        <v>0.66666666666666663</v>
      </c>
      <c r="I8" s="136">
        <f t="shared" si="2"/>
        <v>1</v>
      </c>
      <c r="J8" s="136">
        <f t="shared" si="3"/>
        <v>0</v>
      </c>
      <c r="K8" s="17"/>
      <c r="L8" s="8"/>
    </row>
    <row r="9" spans="1:12" x14ac:dyDescent="0.25">
      <c r="A9" s="20" t="s">
        <v>24</v>
      </c>
      <c r="B9" s="287"/>
      <c r="C9" s="287"/>
      <c r="D9" s="287"/>
      <c r="E9" s="287"/>
      <c r="F9" s="287"/>
      <c r="G9" s="136">
        <f t="shared" si="0"/>
        <v>0</v>
      </c>
      <c r="H9" s="136">
        <f t="shared" si="1"/>
        <v>0</v>
      </c>
      <c r="I9" s="136">
        <f t="shared" si="2"/>
        <v>0</v>
      </c>
      <c r="J9" s="136">
        <f t="shared" si="3"/>
        <v>0</v>
      </c>
      <c r="K9" s="17"/>
      <c r="L9" s="8"/>
    </row>
    <row r="10" spans="1:12" x14ac:dyDescent="0.25">
      <c r="A10" s="20" t="s">
        <v>25</v>
      </c>
      <c r="B10" s="287"/>
      <c r="C10" s="287"/>
      <c r="D10" s="287"/>
      <c r="E10" s="287"/>
      <c r="F10" s="287"/>
      <c r="G10" s="136">
        <f t="shared" si="0"/>
        <v>0</v>
      </c>
      <c r="H10" s="136">
        <f t="shared" si="1"/>
        <v>0</v>
      </c>
      <c r="I10" s="136">
        <f t="shared" si="2"/>
        <v>0</v>
      </c>
      <c r="J10" s="136">
        <f t="shared" si="3"/>
        <v>0</v>
      </c>
      <c r="K10" s="17"/>
      <c r="L10" s="8"/>
    </row>
    <row r="11" spans="1:12" x14ac:dyDescent="0.25">
      <c r="A11" s="20" t="s">
        <v>26</v>
      </c>
      <c r="B11" s="289"/>
      <c r="C11" s="289">
        <v>4</v>
      </c>
      <c r="D11" s="289">
        <v>3</v>
      </c>
      <c r="E11" s="289">
        <v>3</v>
      </c>
      <c r="F11" s="289">
        <v>3</v>
      </c>
      <c r="G11" s="136">
        <f t="shared" si="0"/>
        <v>0</v>
      </c>
      <c r="H11" s="136">
        <f t="shared" si="1"/>
        <v>1</v>
      </c>
      <c r="I11" s="136">
        <f t="shared" si="2"/>
        <v>1</v>
      </c>
      <c r="J11" s="136">
        <f t="shared" si="3"/>
        <v>0</v>
      </c>
      <c r="K11" s="17"/>
      <c r="L11" s="8"/>
    </row>
    <row r="12" spans="1:12" x14ac:dyDescent="0.25">
      <c r="A12" s="20" t="s">
        <v>27</v>
      </c>
      <c r="B12" s="289"/>
      <c r="C12" s="289">
        <v>2</v>
      </c>
      <c r="D12" s="289">
        <v>2</v>
      </c>
      <c r="E12" s="289">
        <v>2</v>
      </c>
      <c r="F12" s="289">
        <v>2</v>
      </c>
      <c r="G12" s="136">
        <f t="shared" si="0"/>
        <v>0</v>
      </c>
      <c r="H12" s="136">
        <f t="shared" si="1"/>
        <v>1</v>
      </c>
      <c r="I12" s="136">
        <f t="shared" si="2"/>
        <v>1</v>
      </c>
      <c r="J12" s="136">
        <f t="shared" si="3"/>
        <v>0</v>
      </c>
      <c r="K12" s="17"/>
      <c r="L12" s="8"/>
    </row>
    <row r="13" spans="1:12" ht="31.5" x14ac:dyDescent="0.25">
      <c r="A13" s="20" t="s">
        <v>28</v>
      </c>
      <c r="B13" s="290"/>
      <c r="C13" s="290">
        <v>11</v>
      </c>
      <c r="D13" s="289">
        <v>8</v>
      </c>
      <c r="E13" s="289">
        <v>6</v>
      </c>
      <c r="F13" s="289">
        <v>6</v>
      </c>
      <c r="G13" s="136">
        <f t="shared" si="0"/>
        <v>0</v>
      </c>
      <c r="H13" s="136">
        <f t="shared" si="1"/>
        <v>0.75</v>
      </c>
      <c r="I13" s="136">
        <f t="shared" si="2"/>
        <v>1</v>
      </c>
      <c r="J13" s="136">
        <f t="shared" si="3"/>
        <v>0</v>
      </c>
      <c r="K13" s="17"/>
      <c r="L13" s="8"/>
    </row>
    <row r="14" spans="1:12" x14ac:dyDescent="0.25">
      <c r="A14" s="20" t="s">
        <v>29</v>
      </c>
      <c r="B14" s="287"/>
      <c r="C14" s="287"/>
      <c r="D14" s="287"/>
      <c r="E14" s="287"/>
      <c r="F14" s="287"/>
      <c r="G14" s="136">
        <f t="shared" si="0"/>
        <v>0</v>
      </c>
      <c r="H14" s="136">
        <f t="shared" si="1"/>
        <v>0</v>
      </c>
      <c r="I14" s="136">
        <f t="shared" si="2"/>
        <v>0</v>
      </c>
      <c r="J14" s="136">
        <f t="shared" si="3"/>
        <v>0</v>
      </c>
      <c r="K14" s="17"/>
      <c r="L14" s="8"/>
    </row>
    <row r="15" spans="1:12" ht="47.25" x14ac:dyDescent="0.25">
      <c r="A15" s="20" t="s">
        <v>30</v>
      </c>
      <c r="B15" s="287"/>
      <c r="C15" s="287"/>
      <c r="D15" s="287"/>
      <c r="E15" s="287"/>
      <c r="F15" s="287"/>
      <c r="G15" s="136">
        <f t="shared" si="0"/>
        <v>0</v>
      </c>
      <c r="H15" s="136">
        <f t="shared" si="1"/>
        <v>0</v>
      </c>
      <c r="I15" s="136">
        <f t="shared" si="2"/>
        <v>0</v>
      </c>
      <c r="J15" s="136">
        <f t="shared" si="3"/>
        <v>0</v>
      </c>
      <c r="K15" s="17"/>
      <c r="L15" s="8"/>
    </row>
    <row r="16" spans="1:12" x14ac:dyDescent="0.25">
      <c r="A16" s="20" t="s">
        <v>31</v>
      </c>
      <c r="B16" s="287"/>
      <c r="C16" s="287"/>
      <c r="D16" s="287"/>
      <c r="E16" s="287"/>
      <c r="F16" s="287"/>
      <c r="G16" s="136">
        <f t="shared" si="0"/>
        <v>0</v>
      </c>
      <c r="H16" s="136">
        <f t="shared" si="1"/>
        <v>0</v>
      </c>
      <c r="I16" s="136">
        <f t="shared" si="2"/>
        <v>0</v>
      </c>
      <c r="J16" s="136">
        <f t="shared" si="3"/>
        <v>0</v>
      </c>
      <c r="K16" s="17"/>
      <c r="L16" s="8"/>
    </row>
    <row r="17" spans="1:12" x14ac:dyDescent="0.25">
      <c r="A17" s="20" t="s">
        <v>32</v>
      </c>
      <c r="B17" s="287"/>
      <c r="C17" s="287"/>
      <c r="D17" s="287"/>
      <c r="E17" s="287"/>
      <c r="F17" s="287"/>
      <c r="G17" s="136">
        <f t="shared" si="0"/>
        <v>0</v>
      </c>
      <c r="H17" s="136">
        <f t="shared" si="1"/>
        <v>0</v>
      </c>
      <c r="I17" s="136">
        <f t="shared" si="2"/>
        <v>0</v>
      </c>
      <c r="J17" s="136">
        <f t="shared" si="3"/>
        <v>0</v>
      </c>
      <c r="K17" s="17"/>
      <c r="L17" s="8"/>
    </row>
    <row r="18" spans="1:12" x14ac:dyDescent="0.25">
      <c r="A18" s="20" t="s">
        <v>33</v>
      </c>
      <c r="B18" s="287"/>
      <c r="C18" s="287"/>
      <c r="D18" s="287"/>
      <c r="E18" s="287"/>
      <c r="F18" s="287"/>
      <c r="G18" s="136">
        <f t="shared" si="0"/>
        <v>0</v>
      </c>
      <c r="H18" s="136">
        <f t="shared" si="1"/>
        <v>0</v>
      </c>
      <c r="I18" s="136">
        <f t="shared" si="2"/>
        <v>0</v>
      </c>
      <c r="J18" s="136">
        <f t="shared" si="3"/>
        <v>0</v>
      </c>
      <c r="K18" s="17"/>
      <c r="L18" s="8"/>
    </row>
    <row r="19" spans="1:12" x14ac:dyDescent="0.25">
      <c r="A19" s="20" t="s">
        <v>34</v>
      </c>
      <c r="B19" s="287"/>
      <c r="C19" s="287"/>
      <c r="D19" s="287"/>
      <c r="E19" s="287"/>
      <c r="F19" s="287"/>
      <c r="G19" s="136">
        <f t="shared" si="0"/>
        <v>0</v>
      </c>
      <c r="H19" s="136">
        <f t="shared" si="1"/>
        <v>0</v>
      </c>
      <c r="I19" s="136">
        <f t="shared" si="2"/>
        <v>0</v>
      </c>
      <c r="J19" s="136">
        <f t="shared" si="3"/>
        <v>0</v>
      </c>
      <c r="K19" s="17"/>
      <c r="L19" s="8"/>
    </row>
    <row r="20" spans="1:12" x14ac:dyDescent="0.25">
      <c r="A20" s="20" t="s">
        <v>35</v>
      </c>
      <c r="B20" s="287"/>
      <c r="C20" s="287"/>
      <c r="D20" s="287"/>
      <c r="E20" s="287"/>
      <c r="F20" s="287"/>
      <c r="G20" s="136">
        <f t="shared" si="0"/>
        <v>0</v>
      </c>
      <c r="H20" s="136">
        <f t="shared" si="1"/>
        <v>0</v>
      </c>
      <c r="I20" s="136">
        <f t="shared" si="2"/>
        <v>0</v>
      </c>
      <c r="J20" s="136">
        <f t="shared" si="3"/>
        <v>0</v>
      </c>
      <c r="K20" s="12"/>
      <c r="L20" s="8"/>
    </row>
    <row r="21" spans="1:12" x14ac:dyDescent="0.25">
      <c r="A21" s="20" t="s">
        <v>36</v>
      </c>
      <c r="B21" s="287"/>
      <c r="C21" s="287"/>
      <c r="D21" s="287"/>
      <c r="E21" s="287"/>
      <c r="F21" s="287"/>
      <c r="G21" s="136">
        <f t="shared" si="0"/>
        <v>0</v>
      </c>
      <c r="H21" s="136">
        <f t="shared" si="1"/>
        <v>0</v>
      </c>
      <c r="I21" s="136">
        <f t="shared" si="2"/>
        <v>0</v>
      </c>
      <c r="J21" s="136">
        <f t="shared" si="3"/>
        <v>0</v>
      </c>
      <c r="K21" s="17"/>
      <c r="L21" s="8"/>
    </row>
    <row r="22" spans="1:12" x14ac:dyDescent="0.25">
      <c r="A22" s="20" t="s">
        <v>37</v>
      </c>
      <c r="B22" s="287"/>
      <c r="C22" s="287"/>
      <c r="D22" s="287"/>
      <c r="E22" s="287"/>
      <c r="F22" s="287"/>
      <c r="G22" s="136">
        <f t="shared" si="0"/>
        <v>0</v>
      </c>
      <c r="H22" s="136">
        <f t="shared" si="1"/>
        <v>0</v>
      </c>
      <c r="I22" s="136">
        <f t="shared" si="2"/>
        <v>0</v>
      </c>
      <c r="J22" s="136">
        <f t="shared" si="3"/>
        <v>0</v>
      </c>
      <c r="K22" s="17"/>
      <c r="L22" s="8"/>
    </row>
    <row r="23" spans="1:12" x14ac:dyDescent="0.25">
      <c r="A23" s="20" t="s">
        <v>38</v>
      </c>
      <c r="B23" s="287"/>
      <c r="C23" s="287"/>
      <c r="D23" s="287"/>
      <c r="E23" s="287"/>
      <c r="F23" s="287"/>
      <c r="G23" s="136">
        <f t="shared" ref="G23:G31" si="4">IFERROR(C23/B23,0)</f>
        <v>0</v>
      </c>
      <c r="H23" s="136">
        <f t="shared" ref="H23:H31" si="5">IFERROR(E23/D23,0)</f>
        <v>0</v>
      </c>
      <c r="I23" s="136">
        <f t="shared" ref="I23:I31" si="6">IFERROR(F23/E23,0)</f>
        <v>0</v>
      </c>
      <c r="J23" s="136">
        <f t="shared" ref="J23:J31" si="7">IFERROR(F23/B23,0)</f>
        <v>0</v>
      </c>
      <c r="K23" s="17"/>
      <c r="L23" s="8"/>
    </row>
    <row r="24" spans="1:12" x14ac:dyDescent="0.25">
      <c r="A24" s="20" t="s">
        <v>39</v>
      </c>
      <c r="B24" s="287"/>
      <c r="C24" s="287">
        <v>3</v>
      </c>
      <c r="D24" s="287">
        <v>2</v>
      </c>
      <c r="E24" s="287">
        <v>2</v>
      </c>
      <c r="F24" s="287">
        <v>2</v>
      </c>
      <c r="G24" s="136">
        <f t="shared" si="4"/>
        <v>0</v>
      </c>
      <c r="H24" s="136">
        <f t="shared" si="5"/>
        <v>1</v>
      </c>
      <c r="I24" s="136">
        <f t="shared" si="6"/>
        <v>1</v>
      </c>
      <c r="J24" s="136">
        <f t="shared" si="7"/>
        <v>0</v>
      </c>
      <c r="K24" s="17"/>
      <c r="L24" s="8"/>
    </row>
    <row r="25" spans="1:12" x14ac:dyDescent="0.25">
      <c r="A25" s="20" t="s">
        <v>40</v>
      </c>
      <c r="B25" s="287"/>
      <c r="C25" s="287"/>
      <c r="D25" s="287"/>
      <c r="E25" s="287"/>
      <c r="F25" s="287"/>
      <c r="G25" s="136">
        <f t="shared" si="4"/>
        <v>0</v>
      </c>
      <c r="H25" s="136">
        <f t="shared" si="5"/>
        <v>0</v>
      </c>
      <c r="I25" s="136">
        <f t="shared" si="6"/>
        <v>0</v>
      </c>
      <c r="J25" s="136">
        <f t="shared" si="7"/>
        <v>0</v>
      </c>
      <c r="K25" s="17"/>
      <c r="L25" s="8"/>
    </row>
    <row r="26" spans="1:12" x14ac:dyDescent="0.25">
      <c r="A26" s="20" t="s">
        <v>41</v>
      </c>
      <c r="B26" s="287"/>
      <c r="C26" s="287"/>
      <c r="D26" s="287"/>
      <c r="E26" s="287"/>
      <c r="F26" s="287"/>
      <c r="G26" s="136">
        <f t="shared" si="4"/>
        <v>0</v>
      </c>
      <c r="H26" s="136">
        <f t="shared" si="5"/>
        <v>0</v>
      </c>
      <c r="I26" s="136">
        <f t="shared" si="6"/>
        <v>0</v>
      </c>
      <c r="J26" s="136">
        <f t="shared" si="7"/>
        <v>0</v>
      </c>
      <c r="K26" s="17"/>
      <c r="L26" s="8"/>
    </row>
    <row r="27" spans="1:12" x14ac:dyDescent="0.25">
      <c r="A27" s="20" t="s">
        <v>42</v>
      </c>
      <c r="B27" s="287"/>
      <c r="C27" s="287"/>
      <c r="D27" s="287"/>
      <c r="E27" s="287"/>
      <c r="F27" s="287"/>
      <c r="G27" s="136">
        <f t="shared" si="4"/>
        <v>0</v>
      </c>
      <c r="H27" s="136">
        <f t="shared" si="5"/>
        <v>0</v>
      </c>
      <c r="I27" s="136">
        <f t="shared" si="6"/>
        <v>0</v>
      </c>
      <c r="J27" s="136">
        <f t="shared" si="7"/>
        <v>0</v>
      </c>
      <c r="K27" s="17"/>
      <c r="L27" s="8"/>
    </row>
    <row r="28" spans="1:12" x14ac:dyDescent="0.25">
      <c r="A28" s="20" t="s">
        <v>43</v>
      </c>
      <c r="B28" s="287"/>
      <c r="C28" s="287"/>
      <c r="D28" s="287"/>
      <c r="E28" s="287"/>
      <c r="F28" s="287"/>
      <c r="G28" s="136">
        <f t="shared" si="4"/>
        <v>0</v>
      </c>
      <c r="H28" s="136">
        <f t="shared" si="5"/>
        <v>0</v>
      </c>
      <c r="I28" s="136">
        <f t="shared" si="6"/>
        <v>0</v>
      </c>
      <c r="J28" s="136">
        <f t="shared" si="7"/>
        <v>0</v>
      </c>
      <c r="K28" s="17"/>
      <c r="L28" s="8"/>
    </row>
    <row r="29" spans="1:12" x14ac:dyDescent="0.25">
      <c r="A29" s="20" t="s">
        <v>44</v>
      </c>
      <c r="B29" s="289"/>
      <c r="C29" s="289">
        <v>1</v>
      </c>
      <c r="D29" s="289">
        <v>1</v>
      </c>
      <c r="E29" s="289">
        <v>1</v>
      </c>
      <c r="F29" s="289">
        <v>1</v>
      </c>
      <c r="G29" s="136">
        <f t="shared" si="4"/>
        <v>0</v>
      </c>
      <c r="H29" s="136">
        <f t="shared" si="5"/>
        <v>1</v>
      </c>
      <c r="I29" s="136">
        <f t="shared" si="6"/>
        <v>1</v>
      </c>
      <c r="J29" s="136">
        <f t="shared" si="7"/>
        <v>0</v>
      </c>
      <c r="K29" s="17"/>
      <c r="L29" s="8"/>
    </row>
    <row r="30" spans="1:12" ht="31.5" x14ac:dyDescent="0.25">
      <c r="A30" s="33" t="s">
        <v>45</v>
      </c>
      <c r="B30" s="289"/>
      <c r="C30" s="289">
        <v>4</v>
      </c>
      <c r="D30" s="289">
        <v>2</v>
      </c>
      <c r="E30" s="289">
        <v>2</v>
      </c>
      <c r="F30" s="289">
        <v>2</v>
      </c>
      <c r="G30" s="136">
        <f t="shared" si="4"/>
        <v>0</v>
      </c>
      <c r="H30" s="136">
        <f t="shared" si="5"/>
        <v>1</v>
      </c>
      <c r="I30" s="136">
        <f t="shared" si="6"/>
        <v>1</v>
      </c>
      <c r="J30" s="136">
        <f t="shared" si="7"/>
        <v>0</v>
      </c>
      <c r="K30" s="17"/>
      <c r="L30" s="8"/>
    </row>
    <row r="31" spans="1:12" x14ac:dyDescent="0.25">
      <c r="A31" s="133" t="s">
        <v>55</v>
      </c>
      <c r="B31" s="291">
        <f>SUM(B4:B30)</f>
        <v>0</v>
      </c>
      <c r="C31" s="291">
        <f>SUM(C4:C30)</f>
        <v>104</v>
      </c>
      <c r="D31" s="291">
        <f>SUM(D4:D30)</f>
        <v>90</v>
      </c>
      <c r="E31" s="291">
        <f>SUM(E4:E30)</f>
        <v>49</v>
      </c>
      <c r="F31" s="291">
        <f>SUM(F4:F30)</f>
        <v>47</v>
      </c>
      <c r="G31" s="136">
        <f t="shared" si="4"/>
        <v>0</v>
      </c>
      <c r="H31" s="136">
        <f t="shared" si="5"/>
        <v>0.5444444444444444</v>
      </c>
      <c r="I31" s="136">
        <f t="shared" si="6"/>
        <v>0.95918367346938771</v>
      </c>
      <c r="J31" s="136">
        <f t="shared" si="7"/>
        <v>0</v>
      </c>
      <c r="K31" s="17"/>
      <c r="L31" s="8"/>
    </row>
    <row r="32" spans="1:12" x14ac:dyDescent="0.25">
      <c r="A32" s="12"/>
      <c r="B32" s="8"/>
      <c r="C32" s="8"/>
      <c r="D32" s="8"/>
      <c r="E32" s="8"/>
      <c r="F32" s="8"/>
      <c r="G32" s="8"/>
      <c r="H32" s="8"/>
      <c r="I32" s="8"/>
      <c r="J32" s="8"/>
      <c r="K32" s="17"/>
      <c r="L32" s="8"/>
    </row>
    <row r="33" spans="1:12" ht="16.5" thickBot="1" x14ac:dyDescent="0.3">
      <c r="A33" s="424" t="s">
        <v>54</v>
      </c>
      <c r="B33" s="424"/>
      <c r="C33" s="424"/>
      <c r="D33" s="424"/>
      <c r="E33" s="424"/>
      <c r="F33" s="424"/>
      <c r="G33" s="424"/>
      <c r="H33" s="424"/>
      <c r="I33" s="424"/>
      <c r="J33" s="424"/>
      <c r="K33" s="17"/>
      <c r="L33" s="8"/>
    </row>
    <row r="34" spans="1:12" ht="32.25" thickBot="1" x14ac:dyDescent="0.3">
      <c r="A34" s="81" t="s">
        <v>66</v>
      </c>
      <c r="B34" s="82" t="s">
        <v>57</v>
      </c>
      <c r="C34" s="82" t="s">
        <v>58</v>
      </c>
      <c r="D34" s="83" t="s">
        <v>59</v>
      </c>
      <c r="E34" s="83" t="s">
        <v>60</v>
      </c>
      <c r="F34" s="83" t="s">
        <v>61</v>
      </c>
      <c r="G34" s="98" t="s">
        <v>62</v>
      </c>
      <c r="H34" s="98" t="s">
        <v>63</v>
      </c>
      <c r="I34" s="98" t="s">
        <v>64</v>
      </c>
      <c r="J34" s="99" t="s">
        <v>65</v>
      </c>
      <c r="K34" s="17"/>
      <c r="L34" s="8"/>
    </row>
    <row r="35" spans="1:12" ht="31.5" x14ac:dyDescent="0.25">
      <c r="A35" s="79" t="s">
        <v>19</v>
      </c>
      <c r="B35" s="80"/>
      <c r="C35" s="80">
        <v>14</v>
      </c>
      <c r="D35" s="80">
        <v>14</v>
      </c>
      <c r="E35" s="80">
        <v>12</v>
      </c>
      <c r="F35" s="80">
        <v>12</v>
      </c>
      <c r="G35" s="135">
        <f>IFERROR(C35/B35,0)</f>
        <v>0</v>
      </c>
      <c r="H35" s="135">
        <f>IFERROR(E35/D35,0)</f>
        <v>0.8571428571428571</v>
      </c>
      <c r="I35" s="135">
        <f>IFERROR(F35/E35,0)</f>
        <v>1</v>
      </c>
      <c r="J35" s="135">
        <f>IFERROR(F35/B35,0)</f>
        <v>0</v>
      </c>
      <c r="K35" s="17"/>
      <c r="L35" s="8"/>
    </row>
    <row r="36" spans="1:12" ht="20.25" customHeight="1" x14ac:dyDescent="0.25">
      <c r="A36" s="20" t="s">
        <v>20</v>
      </c>
      <c r="B36" s="3"/>
      <c r="C36" s="3">
        <v>11</v>
      </c>
      <c r="D36" s="3">
        <v>11</v>
      </c>
      <c r="E36" s="3">
        <v>9</v>
      </c>
      <c r="F36" s="3">
        <v>9</v>
      </c>
      <c r="G36" s="136">
        <f t="shared" ref="G36:G46" si="8">IFERROR(C36/B36,0)</f>
        <v>0</v>
      </c>
      <c r="H36" s="136">
        <f t="shared" ref="H36:H46" si="9">IFERROR(E36/D36,0)</f>
        <v>0.81818181818181823</v>
      </c>
      <c r="I36" s="136">
        <f t="shared" ref="I36:I46" si="10">IFERROR(F36/E36,0)</f>
        <v>1</v>
      </c>
      <c r="J36" s="136">
        <f t="shared" ref="J36:J46" si="11">IFERROR(F36/B36,0)</f>
        <v>0</v>
      </c>
      <c r="K36" s="17"/>
      <c r="L36" s="8"/>
    </row>
    <row r="37" spans="1:12" x14ac:dyDescent="0.25">
      <c r="A37" s="20" t="s">
        <v>21</v>
      </c>
      <c r="B37" s="3"/>
      <c r="C37" s="3"/>
      <c r="D37" s="3"/>
      <c r="E37" s="3"/>
      <c r="F37" s="3"/>
      <c r="G37" s="136">
        <f t="shared" si="8"/>
        <v>0</v>
      </c>
      <c r="H37" s="136">
        <f t="shared" si="9"/>
        <v>0</v>
      </c>
      <c r="I37" s="136">
        <f t="shared" si="10"/>
        <v>0</v>
      </c>
      <c r="J37" s="136">
        <f t="shared" si="11"/>
        <v>0</v>
      </c>
      <c r="K37" s="17"/>
      <c r="L37" s="8"/>
    </row>
    <row r="38" spans="1:12" ht="31.5" x14ac:dyDescent="0.25">
      <c r="A38" s="20" t="s">
        <v>22</v>
      </c>
      <c r="B38" s="3"/>
      <c r="C38" s="3">
        <v>4</v>
      </c>
      <c r="D38" s="3">
        <v>4</v>
      </c>
      <c r="E38" s="3">
        <v>3</v>
      </c>
      <c r="F38" s="3">
        <v>3</v>
      </c>
      <c r="G38" s="136">
        <f t="shared" si="8"/>
        <v>0</v>
      </c>
      <c r="H38" s="136">
        <f t="shared" si="9"/>
        <v>0.75</v>
      </c>
      <c r="I38" s="136">
        <f t="shared" si="10"/>
        <v>1</v>
      </c>
      <c r="J38" s="136">
        <f t="shared" si="11"/>
        <v>0</v>
      </c>
      <c r="K38" s="13"/>
    </row>
    <row r="39" spans="1:12" ht="19.5" customHeight="1" x14ac:dyDescent="0.25">
      <c r="A39" s="20" t="s">
        <v>23</v>
      </c>
      <c r="B39" s="3"/>
      <c r="C39" s="3">
        <v>1</v>
      </c>
      <c r="D39" s="3">
        <v>1</v>
      </c>
      <c r="E39" s="3">
        <v>1</v>
      </c>
      <c r="F39" s="3">
        <v>1</v>
      </c>
      <c r="G39" s="136">
        <f t="shared" si="8"/>
        <v>0</v>
      </c>
      <c r="H39" s="136">
        <f t="shared" si="9"/>
        <v>1</v>
      </c>
      <c r="I39" s="136">
        <f t="shared" si="10"/>
        <v>1</v>
      </c>
      <c r="J39" s="136">
        <f t="shared" si="11"/>
        <v>0</v>
      </c>
      <c r="K39" s="13"/>
    </row>
    <row r="40" spans="1:12" ht="20.25" customHeight="1" x14ac:dyDescent="0.25">
      <c r="A40" s="20" t="s">
        <v>24</v>
      </c>
      <c r="B40" s="3"/>
      <c r="C40" s="3"/>
      <c r="D40" s="3"/>
      <c r="E40" s="3"/>
      <c r="F40" s="3"/>
      <c r="G40" s="136">
        <f t="shared" si="8"/>
        <v>0</v>
      </c>
      <c r="H40" s="136">
        <f t="shared" si="9"/>
        <v>0</v>
      </c>
      <c r="I40" s="136">
        <f t="shared" si="10"/>
        <v>0</v>
      </c>
      <c r="J40" s="136">
        <f t="shared" si="11"/>
        <v>0</v>
      </c>
      <c r="K40" s="13"/>
    </row>
    <row r="41" spans="1:12" ht="19.5" customHeight="1" x14ac:dyDescent="0.25">
      <c r="A41" s="20" t="s">
        <v>25</v>
      </c>
      <c r="B41" s="3"/>
      <c r="C41" s="3"/>
      <c r="D41" s="3"/>
      <c r="E41" s="3"/>
      <c r="F41" s="3"/>
      <c r="G41" s="136">
        <f t="shared" si="8"/>
        <v>0</v>
      </c>
      <c r="H41" s="136">
        <f t="shared" si="9"/>
        <v>0</v>
      </c>
      <c r="I41" s="136">
        <f t="shared" si="10"/>
        <v>0</v>
      </c>
      <c r="J41" s="136">
        <f t="shared" si="11"/>
        <v>0</v>
      </c>
      <c r="K41" s="13"/>
    </row>
    <row r="42" spans="1:12" ht="18.75" customHeight="1" x14ac:dyDescent="0.25">
      <c r="A42" s="20" t="s">
        <v>26</v>
      </c>
      <c r="B42" s="3"/>
      <c r="C42" s="3">
        <v>1</v>
      </c>
      <c r="D42" s="3">
        <v>1</v>
      </c>
      <c r="E42" s="3">
        <v>1</v>
      </c>
      <c r="F42" s="3">
        <v>1</v>
      </c>
      <c r="G42" s="136">
        <f t="shared" si="8"/>
        <v>0</v>
      </c>
      <c r="H42" s="136">
        <f t="shared" si="9"/>
        <v>1</v>
      </c>
      <c r="I42" s="136">
        <f t="shared" si="10"/>
        <v>1</v>
      </c>
      <c r="J42" s="136">
        <f t="shared" si="11"/>
        <v>0</v>
      </c>
      <c r="K42" s="13"/>
    </row>
    <row r="43" spans="1:12" ht="21.75" customHeight="1" x14ac:dyDescent="0.25">
      <c r="A43" s="20" t="s">
        <v>27</v>
      </c>
      <c r="B43" s="32"/>
      <c r="C43" s="32"/>
      <c r="D43" s="32"/>
      <c r="E43" s="32"/>
      <c r="F43" s="32"/>
      <c r="G43" s="136">
        <f t="shared" si="8"/>
        <v>0</v>
      </c>
      <c r="H43" s="136">
        <f t="shared" si="9"/>
        <v>0</v>
      </c>
      <c r="I43" s="136">
        <f t="shared" si="10"/>
        <v>0</v>
      </c>
      <c r="J43" s="136">
        <f t="shared" si="11"/>
        <v>0</v>
      </c>
      <c r="K43" s="13"/>
    </row>
    <row r="44" spans="1:12" ht="31.5" x14ac:dyDescent="0.25">
      <c r="A44" s="20" t="s">
        <v>28</v>
      </c>
      <c r="B44" s="286"/>
      <c r="C44" s="286">
        <v>2</v>
      </c>
      <c r="D44" s="287">
        <v>2</v>
      </c>
      <c r="E44" s="287">
        <v>2</v>
      </c>
      <c r="F44" s="287">
        <v>2</v>
      </c>
      <c r="G44" s="136">
        <f t="shared" si="8"/>
        <v>0</v>
      </c>
      <c r="H44" s="136">
        <f t="shared" si="9"/>
        <v>1</v>
      </c>
      <c r="I44" s="136">
        <f t="shared" si="10"/>
        <v>1</v>
      </c>
      <c r="J44" s="136">
        <f t="shared" si="11"/>
        <v>0</v>
      </c>
      <c r="K44" s="13"/>
    </row>
    <row r="45" spans="1:12" x14ac:dyDescent="0.25">
      <c r="A45" s="20" t="s">
        <v>29</v>
      </c>
      <c r="B45" s="3"/>
      <c r="C45" s="3"/>
      <c r="D45" s="3"/>
      <c r="E45" s="3"/>
      <c r="F45" s="3"/>
      <c r="G45" s="136">
        <f t="shared" si="8"/>
        <v>0</v>
      </c>
      <c r="H45" s="136">
        <f t="shared" si="9"/>
        <v>0</v>
      </c>
      <c r="I45" s="136">
        <f t="shared" si="10"/>
        <v>0</v>
      </c>
      <c r="J45" s="136">
        <f t="shared" si="11"/>
        <v>0</v>
      </c>
      <c r="K45" s="13"/>
    </row>
    <row r="46" spans="1:12" ht="47.25" x14ac:dyDescent="0.25">
      <c r="A46" s="20" t="s">
        <v>30</v>
      </c>
      <c r="B46" s="3"/>
      <c r="C46" s="3"/>
      <c r="D46" s="3"/>
      <c r="E46" s="3"/>
      <c r="F46" s="3"/>
      <c r="G46" s="136">
        <f t="shared" si="8"/>
        <v>0</v>
      </c>
      <c r="H46" s="136">
        <f t="shared" si="9"/>
        <v>0</v>
      </c>
      <c r="I46" s="136">
        <f t="shared" si="10"/>
        <v>0</v>
      </c>
      <c r="J46" s="136">
        <f t="shared" si="11"/>
        <v>0</v>
      </c>
      <c r="K46" s="13"/>
    </row>
    <row r="47" spans="1:12" x14ac:dyDescent="0.25">
      <c r="A47" s="20" t="s">
        <v>31</v>
      </c>
      <c r="B47" s="3"/>
      <c r="C47" s="3"/>
      <c r="D47" s="3"/>
      <c r="E47" s="3"/>
      <c r="F47" s="3"/>
      <c r="G47" s="136">
        <f t="shared" ref="G47:G62" si="12">IFERROR(C47/B47,0)</f>
        <v>0</v>
      </c>
      <c r="H47" s="136">
        <f t="shared" ref="H47:H62" si="13">IFERROR(E47/D47,0)</f>
        <v>0</v>
      </c>
      <c r="I47" s="136">
        <f t="shared" ref="I47:I62" si="14">IFERROR(F47/E47,0)</f>
        <v>0</v>
      </c>
      <c r="J47" s="136">
        <f t="shared" ref="J47:J62" si="15">IFERROR(F47/B47,0)</f>
        <v>0</v>
      </c>
      <c r="K47" s="13"/>
    </row>
    <row r="48" spans="1:12" x14ac:dyDescent="0.25">
      <c r="A48" s="20" t="s">
        <v>32</v>
      </c>
      <c r="B48" s="3"/>
      <c r="C48" s="3"/>
      <c r="D48" s="3"/>
      <c r="E48" s="3"/>
      <c r="F48" s="3"/>
      <c r="G48" s="136">
        <f t="shared" si="12"/>
        <v>0</v>
      </c>
      <c r="H48" s="136">
        <f t="shared" si="13"/>
        <v>0</v>
      </c>
      <c r="I48" s="136">
        <f t="shared" si="14"/>
        <v>0</v>
      </c>
      <c r="J48" s="136">
        <f t="shared" si="15"/>
        <v>0</v>
      </c>
      <c r="K48" s="13"/>
    </row>
    <row r="49" spans="1:11" x14ac:dyDescent="0.25">
      <c r="A49" s="20" t="s">
        <v>33</v>
      </c>
      <c r="B49" s="3"/>
      <c r="C49" s="3"/>
      <c r="D49" s="3"/>
      <c r="E49" s="3"/>
      <c r="F49" s="3"/>
      <c r="G49" s="136">
        <f t="shared" si="12"/>
        <v>0</v>
      </c>
      <c r="H49" s="136">
        <f t="shared" si="13"/>
        <v>0</v>
      </c>
      <c r="I49" s="136">
        <f t="shared" si="14"/>
        <v>0</v>
      </c>
      <c r="J49" s="136">
        <f t="shared" si="15"/>
        <v>0</v>
      </c>
      <c r="K49" s="13"/>
    </row>
    <row r="50" spans="1:11" x14ac:dyDescent="0.25">
      <c r="A50" s="20" t="s">
        <v>34</v>
      </c>
      <c r="B50" s="3"/>
      <c r="C50" s="3"/>
      <c r="D50" s="3"/>
      <c r="E50" s="3"/>
      <c r="F50" s="3"/>
      <c r="G50" s="136">
        <f t="shared" si="12"/>
        <v>0</v>
      </c>
      <c r="H50" s="136">
        <f t="shared" si="13"/>
        <v>0</v>
      </c>
      <c r="I50" s="136">
        <f t="shared" si="14"/>
        <v>0</v>
      </c>
      <c r="J50" s="136">
        <f t="shared" si="15"/>
        <v>0</v>
      </c>
      <c r="K50" s="13"/>
    </row>
    <row r="51" spans="1:11" x14ac:dyDescent="0.25">
      <c r="A51" s="20" t="s">
        <v>35</v>
      </c>
      <c r="B51" s="3"/>
      <c r="C51" s="3"/>
      <c r="D51" s="3"/>
      <c r="E51" s="3"/>
      <c r="F51" s="3"/>
      <c r="G51" s="136">
        <f t="shared" si="12"/>
        <v>0</v>
      </c>
      <c r="H51" s="136">
        <f t="shared" si="13"/>
        <v>0</v>
      </c>
      <c r="I51" s="136">
        <f t="shared" si="14"/>
        <v>0</v>
      </c>
      <c r="J51" s="136">
        <f t="shared" si="15"/>
        <v>0</v>
      </c>
      <c r="K51" s="13"/>
    </row>
    <row r="52" spans="1:11" x14ac:dyDescent="0.25">
      <c r="A52" s="20" t="s">
        <v>36</v>
      </c>
      <c r="B52" s="3"/>
      <c r="C52" s="3"/>
      <c r="D52" s="3"/>
      <c r="E52" s="3"/>
      <c r="F52" s="3"/>
      <c r="G52" s="136">
        <f t="shared" si="12"/>
        <v>0</v>
      </c>
      <c r="H52" s="136">
        <f t="shared" si="13"/>
        <v>0</v>
      </c>
      <c r="I52" s="136">
        <f t="shared" si="14"/>
        <v>0</v>
      </c>
      <c r="J52" s="136">
        <f t="shared" si="15"/>
        <v>0</v>
      </c>
      <c r="K52" s="13"/>
    </row>
    <row r="53" spans="1:11" x14ac:dyDescent="0.25">
      <c r="A53" s="20" t="s">
        <v>37</v>
      </c>
      <c r="B53" s="3"/>
      <c r="C53" s="3"/>
      <c r="D53" s="3"/>
      <c r="E53" s="3"/>
      <c r="F53" s="3"/>
      <c r="G53" s="136">
        <f t="shared" si="12"/>
        <v>0</v>
      </c>
      <c r="H53" s="136">
        <f t="shared" si="13"/>
        <v>0</v>
      </c>
      <c r="I53" s="136">
        <f t="shared" si="14"/>
        <v>0</v>
      </c>
      <c r="J53" s="136">
        <f t="shared" si="15"/>
        <v>0</v>
      </c>
      <c r="K53" s="13"/>
    </row>
    <row r="54" spans="1:11" ht="20.25" customHeight="1" x14ac:dyDescent="0.25">
      <c r="A54" s="20" t="s">
        <v>38</v>
      </c>
      <c r="B54" s="3"/>
      <c r="C54" s="3"/>
      <c r="D54" s="3"/>
      <c r="E54" s="3"/>
      <c r="F54" s="3"/>
      <c r="G54" s="136">
        <f t="shared" si="12"/>
        <v>0</v>
      </c>
      <c r="H54" s="136">
        <f t="shared" si="13"/>
        <v>0</v>
      </c>
      <c r="I54" s="136">
        <f t="shared" si="14"/>
        <v>0</v>
      </c>
      <c r="J54" s="136">
        <f t="shared" si="15"/>
        <v>0</v>
      </c>
      <c r="K54" s="13"/>
    </row>
    <row r="55" spans="1:11" x14ac:dyDescent="0.25">
      <c r="A55" s="20" t="s">
        <v>39</v>
      </c>
      <c r="B55" s="3"/>
      <c r="C55" s="3">
        <v>2</v>
      </c>
      <c r="D55" s="3">
        <v>2</v>
      </c>
      <c r="E55" s="3">
        <v>1</v>
      </c>
      <c r="F55" s="3">
        <v>1</v>
      </c>
      <c r="G55" s="136">
        <f t="shared" si="12"/>
        <v>0</v>
      </c>
      <c r="H55" s="136">
        <f t="shared" si="13"/>
        <v>0.5</v>
      </c>
      <c r="I55" s="136">
        <f t="shared" si="14"/>
        <v>1</v>
      </c>
      <c r="J55" s="136">
        <f t="shared" si="15"/>
        <v>0</v>
      </c>
      <c r="K55" s="13"/>
    </row>
    <row r="56" spans="1:11" ht="20.25" customHeight="1" x14ac:dyDescent="0.25">
      <c r="A56" s="20" t="s">
        <v>40</v>
      </c>
      <c r="B56" s="3"/>
      <c r="C56" s="3"/>
      <c r="D56" s="3"/>
      <c r="E56" s="3"/>
      <c r="F56" s="3"/>
      <c r="G56" s="136">
        <f t="shared" si="12"/>
        <v>0</v>
      </c>
      <c r="H56" s="136">
        <f t="shared" si="13"/>
        <v>0</v>
      </c>
      <c r="I56" s="136">
        <f t="shared" si="14"/>
        <v>0</v>
      </c>
      <c r="J56" s="136">
        <f t="shared" si="15"/>
        <v>0</v>
      </c>
      <c r="K56" s="13"/>
    </row>
    <row r="57" spans="1:11" ht="18" customHeight="1" x14ac:dyDescent="0.25">
      <c r="A57" s="20" t="s">
        <v>41</v>
      </c>
      <c r="B57" s="3"/>
      <c r="C57" s="3"/>
      <c r="D57" s="3"/>
      <c r="E57" s="3"/>
      <c r="F57" s="3"/>
      <c r="G57" s="136">
        <f t="shared" si="12"/>
        <v>0</v>
      </c>
      <c r="H57" s="136">
        <f t="shared" si="13"/>
        <v>0</v>
      </c>
      <c r="I57" s="136">
        <f t="shared" si="14"/>
        <v>0</v>
      </c>
      <c r="J57" s="136">
        <f t="shared" si="15"/>
        <v>0</v>
      </c>
      <c r="K57" s="13"/>
    </row>
    <row r="58" spans="1:11" ht="17.25" customHeight="1" x14ac:dyDescent="0.25">
      <c r="A58" s="20" t="s">
        <v>42</v>
      </c>
      <c r="B58" s="3"/>
      <c r="C58" s="3"/>
      <c r="D58" s="3"/>
      <c r="E58" s="3"/>
      <c r="F58" s="3"/>
      <c r="G58" s="136">
        <f t="shared" si="12"/>
        <v>0</v>
      </c>
      <c r="H58" s="136">
        <f t="shared" si="13"/>
        <v>0</v>
      </c>
      <c r="I58" s="136">
        <f t="shared" si="14"/>
        <v>0</v>
      </c>
      <c r="J58" s="136">
        <f t="shared" si="15"/>
        <v>0</v>
      </c>
      <c r="K58" s="13"/>
    </row>
    <row r="59" spans="1:11" ht="18" customHeight="1" x14ac:dyDescent="0.25">
      <c r="A59" s="20" t="s">
        <v>43</v>
      </c>
      <c r="B59" s="3"/>
      <c r="C59" s="3"/>
      <c r="D59" s="3"/>
      <c r="E59" s="3"/>
      <c r="F59" s="3"/>
      <c r="G59" s="136">
        <f t="shared" si="12"/>
        <v>0</v>
      </c>
      <c r="H59" s="136">
        <f t="shared" si="13"/>
        <v>0</v>
      </c>
      <c r="I59" s="136">
        <f t="shared" si="14"/>
        <v>0</v>
      </c>
      <c r="J59" s="136">
        <f t="shared" si="15"/>
        <v>0</v>
      </c>
      <c r="K59" s="13"/>
    </row>
    <row r="60" spans="1:11" ht="18" customHeight="1" x14ac:dyDescent="0.25">
      <c r="A60" s="20" t="s">
        <v>44</v>
      </c>
      <c r="B60" s="3"/>
      <c r="C60" s="3">
        <v>1</v>
      </c>
      <c r="D60" s="3">
        <v>1</v>
      </c>
      <c r="E60" s="3">
        <v>0</v>
      </c>
      <c r="F60" s="3">
        <v>0</v>
      </c>
      <c r="G60" s="136">
        <f t="shared" si="12"/>
        <v>0</v>
      </c>
      <c r="H60" s="136">
        <f t="shared" si="13"/>
        <v>0</v>
      </c>
      <c r="I60" s="136">
        <f t="shared" si="14"/>
        <v>0</v>
      </c>
      <c r="J60" s="136">
        <f t="shared" si="15"/>
        <v>0</v>
      </c>
      <c r="K60" s="13"/>
    </row>
    <row r="61" spans="1:11" ht="31.5" x14ac:dyDescent="0.25">
      <c r="A61" s="33" t="s">
        <v>45</v>
      </c>
      <c r="B61" s="32"/>
      <c r="C61" s="287">
        <v>1</v>
      </c>
      <c r="D61" s="287">
        <v>1</v>
      </c>
      <c r="E61" s="287">
        <v>0</v>
      </c>
      <c r="F61" s="287">
        <v>0</v>
      </c>
      <c r="G61" s="136">
        <f t="shared" si="12"/>
        <v>0</v>
      </c>
      <c r="H61" s="136">
        <f t="shared" si="13"/>
        <v>0</v>
      </c>
      <c r="I61" s="136">
        <f t="shared" si="14"/>
        <v>0</v>
      </c>
      <c r="J61" s="136">
        <f t="shared" si="15"/>
        <v>0</v>
      </c>
      <c r="K61" s="13"/>
    </row>
    <row r="62" spans="1:11" x14ac:dyDescent="0.25">
      <c r="A62" s="133" t="s">
        <v>55</v>
      </c>
      <c r="B62" s="57">
        <f>SUM(B35:B61)</f>
        <v>0</v>
      </c>
      <c r="C62" s="57">
        <f>SUM(C35:C61)</f>
        <v>37</v>
      </c>
      <c r="D62" s="57">
        <f>SUM(D35:D61)</f>
        <v>37</v>
      </c>
      <c r="E62" s="57">
        <f>SUM(E35:E61)</f>
        <v>29</v>
      </c>
      <c r="F62" s="57">
        <f>SUM(F35:F61)</f>
        <v>29</v>
      </c>
      <c r="G62" s="136">
        <f t="shared" si="12"/>
        <v>0</v>
      </c>
      <c r="H62" s="136">
        <f t="shared" si="13"/>
        <v>0.78378378378378377</v>
      </c>
      <c r="I62" s="136">
        <f t="shared" si="14"/>
        <v>1</v>
      </c>
      <c r="J62" s="136">
        <f t="shared" si="15"/>
        <v>0</v>
      </c>
      <c r="K62" s="13"/>
    </row>
    <row r="63" spans="1:11" x14ac:dyDescent="0.25">
      <c r="K63" s="13"/>
    </row>
    <row r="64" spans="1:11" ht="16.5" thickBot="1" x14ac:dyDescent="0.3">
      <c r="A64" s="427" t="s">
        <v>123</v>
      </c>
      <c r="B64" s="428"/>
      <c r="C64" s="428"/>
      <c r="D64" s="428"/>
      <c r="E64" s="429"/>
      <c r="K64" s="13"/>
    </row>
    <row r="65" spans="1:11" ht="63.75" thickBot="1" x14ac:dyDescent="0.3">
      <c r="A65" s="93" t="s">
        <v>66</v>
      </c>
      <c r="B65" s="94" t="s">
        <v>58</v>
      </c>
      <c r="C65" s="95" t="s">
        <v>59</v>
      </c>
      <c r="D65" s="95" t="s">
        <v>60</v>
      </c>
      <c r="E65" s="95" t="s">
        <v>61</v>
      </c>
      <c r="F65" s="96" t="s">
        <v>141</v>
      </c>
      <c r="G65" s="96" t="s">
        <v>142</v>
      </c>
      <c r="H65" s="96" t="s">
        <v>143</v>
      </c>
      <c r="I65" s="97" t="s">
        <v>144</v>
      </c>
      <c r="K65" s="13"/>
    </row>
    <row r="66" spans="1:11" ht="31.5" x14ac:dyDescent="0.25">
      <c r="A66" s="79" t="s">
        <v>19</v>
      </c>
      <c r="B66" s="80">
        <v>8</v>
      </c>
      <c r="C66" s="80">
        <v>8</v>
      </c>
      <c r="D66" s="80">
        <v>4</v>
      </c>
      <c r="E66" s="80">
        <v>4</v>
      </c>
      <c r="F66" s="137">
        <f>+IFERROR(B66/(C4+C35),0)*100</f>
        <v>26.666666666666668</v>
      </c>
      <c r="G66" s="137">
        <f>+IFERROR(C66/(D4+D35),0)*100</f>
        <v>26.666666666666668</v>
      </c>
      <c r="H66" s="137">
        <f>+IFERROR(D66/(E4+E35),0)*100</f>
        <v>18.181818181818183</v>
      </c>
      <c r="I66" s="137">
        <f>+IFERROR(E66/(F4+F35),0)*100</f>
        <v>19.047619047619047</v>
      </c>
      <c r="K66" s="13"/>
    </row>
    <row r="67" spans="1:11" x14ac:dyDescent="0.25">
      <c r="A67" s="20" t="s">
        <v>20</v>
      </c>
      <c r="B67" s="3">
        <v>23</v>
      </c>
      <c r="C67" s="3">
        <v>22</v>
      </c>
      <c r="D67" s="3">
        <v>10</v>
      </c>
      <c r="E67" s="3">
        <v>10</v>
      </c>
      <c r="F67" s="138">
        <f t="shared" ref="F67:F77" si="16">+IFERROR(B67/(C5+C36),0)*100</f>
        <v>38.333333333333336</v>
      </c>
      <c r="G67" s="138">
        <f t="shared" ref="G67:G77" si="17">+IFERROR(C67/(D5+D36),0)*100</f>
        <v>39.285714285714285</v>
      </c>
      <c r="H67" s="138">
        <f t="shared" ref="H67:H78" si="18">+IFERROR(D67/(E5+E36),0)*100</f>
        <v>40</v>
      </c>
      <c r="I67" s="138">
        <f t="shared" ref="I67:I78" si="19">+IFERROR(E67/(F5+F36),0)*100</f>
        <v>41.666666666666671</v>
      </c>
      <c r="K67" s="13"/>
    </row>
    <row r="68" spans="1:11" x14ac:dyDescent="0.25">
      <c r="A68" s="20" t="s">
        <v>21</v>
      </c>
      <c r="B68" s="3"/>
      <c r="C68" s="3"/>
      <c r="D68" s="3"/>
      <c r="E68" s="3"/>
      <c r="F68" s="138">
        <f t="shared" si="16"/>
        <v>0</v>
      </c>
      <c r="G68" s="138">
        <f t="shared" si="17"/>
        <v>0</v>
      </c>
      <c r="H68" s="138">
        <f t="shared" si="18"/>
        <v>0</v>
      </c>
      <c r="I68" s="138">
        <f t="shared" si="19"/>
        <v>0</v>
      </c>
      <c r="K68" s="13"/>
    </row>
    <row r="69" spans="1:11" ht="31.5" x14ac:dyDescent="0.25">
      <c r="A69" s="20" t="s">
        <v>22</v>
      </c>
      <c r="B69" s="3">
        <v>5</v>
      </c>
      <c r="C69" s="3">
        <v>4</v>
      </c>
      <c r="D69" s="3">
        <v>3</v>
      </c>
      <c r="E69" s="3">
        <v>3</v>
      </c>
      <c r="F69" s="138">
        <f t="shared" si="16"/>
        <v>35.714285714285715</v>
      </c>
      <c r="G69" s="138">
        <f t="shared" si="17"/>
        <v>33.333333333333329</v>
      </c>
      <c r="H69" s="138">
        <f t="shared" si="18"/>
        <v>37.5</v>
      </c>
      <c r="I69" s="138">
        <f t="shared" si="19"/>
        <v>37.5</v>
      </c>
      <c r="K69" s="13"/>
    </row>
    <row r="70" spans="1:11" x14ac:dyDescent="0.25">
      <c r="A70" s="20" t="s">
        <v>23</v>
      </c>
      <c r="B70" s="3">
        <v>3</v>
      </c>
      <c r="C70" s="3">
        <v>2</v>
      </c>
      <c r="D70" s="3">
        <v>2</v>
      </c>
      <c r="E70" s="3">
        <v>2</v>
      </c>
      <c r="F70" s="138">
        <f t="shared" si="16"/>
        <v>60</v>
      </c>
      <c r="G70" s="138">
        <f t="shared" si="17"/>
        <v>50</v>
      </c>
      <c r="H70" s="138">
        <f t="shared" si="18"/>
        <v>66.666666666666657</v>
      </c>
      <c r="I70" s="138">
        <f t="shared" si="19"/>
        <v>66.666666666666657</v>
      </c>
      <c r="K70" s="13"/>
    </row>
    <row r="71" spans="1:11" x14ac:dyDescent="0.25">
      <c r="A71" s="20" t="s">
        <v>24</v>
      </c>
      <c r="B71" s="3"/>
      <c r="C71" s="3"/>
      <c r="D71" s="3"/>
      <c r="E71" s="3"/>
      <c r="F71" s="138">
        <f t="shared" si="16"/>
        <v>0</v>
      </c>
      <c r="G71" s="138">
        <f t="shared" si="17"/>
        <v>0</v>
      </c>
      <c r="H71" s="138">
        <f t="shared" si="18"/>
        <v>0</v>
      </c>
      <c r="I71" s="138">
        <f t="shared" si="19"/>
        <v>0</v>
      </c>
      <c r="K71" s="13"/>
    </row>
    <row r="72" spans="1:11" x14ac:dyDescent="0.25">
      <c r="A72" s="20" t="s">
        <v>25</v>
      </c>
      <c r="B72" s="3"/>
      <c r="C72" s="3"/>
      <c r="D72" s="3"/>
      <c r="E72" s="3"/>
      <c r="F72" s="138">
        <f t="shared" si="16"/>
        <v>0</v>
      </c>
      <c r="G72" s="138">
        <f t="shared" si="17"/>
        <v>0</v>
      </c>
      <c r="H72" s="138">
        <f t="shared" si="18"/>
        <v>0</v>
      </c>
      <c r="I72" s="138">
        <f t="shared" si="19"/>
        <v>0</v>
      </c>
      <c r="K72" s="13"/>
    </row>
    <row r="73" spans="1:11" x14ac:dyDescent="0.25">
      <c r="A73" s="20" t="s">
        <v>26</v>
      </c>
      <c r="B73" s="15">
        <v>2</v>
      </c>
      <c r="C73" s="15">
        <v>2</v>
      </c>
      <c r="D73" s="15">
        <v>2</v>
      </c>
      <c r="E73" s="15">
        <v>2</v>
      </c>
      <c r="F73" s="138">
        <f t="shared" si="16"/>
        <v>40</v>
      </c>
      <c r="G73" s="138">
        <f t="shared" si="17"/>
        <v>50</v>
      </c>
      <c r="H73" s="138">
        <f t="shared" si="18"/>
        <v>50</v>
      </c>
      <c r="I73" s="138">
        <f t="shared" si="19"/>
        <v>50</v>
      </c>
      <c r="K73" s="13"/>
    </row>
    <row r="74" spans="1:11" x14ac:dyDescent="0.25">
      <c r="A74" s="20" t="s">
        <v>27</v>
      </c>
      <c r="B74" s="189">
        <v>1</v>
      </c>
      <c r="C74" s="15">
        <v>1</v>
      </c>
      <c r="D74" s="15">
        <v>1</v>
      </c>
      <c r="E74" s="15">
        <v>1</v>
      </c>
      <c r="F74" s="138">
        <f t="shared" si="16"/>
        <v>50</v>
      </c>
      <c r="G74" s="138">
        <f t="shared" si="17"/>
        <v>50</v>
      </c>
      <c r="H74" s="138">
        <f t="shared" si="18"/>
        <v>50</v>
      </c>
      <c r="I74" s="138">
        <f t="shared" si="19"/>
        <v>50</v>
      </c>
      <c r="K74" s="13"/>
    </row>
    <row r="75" spans="1:11" ht="31.5" x14ac:dyDescent="0.25">
      <c r="A75" s="20" t="s">
        <v>28</v>
      </c>
      <c r="B75" s="15">
        <v>4</v>
      </c>
      <c r="C75" s="15">
        <v>4</v>
      </c>
      <c r="D75" s="15">
        <v>4</v>
      </c>
      <c r="E75" s="15">
        <v>4</v>
      </c>
      <c r="F75" s="138">
        <f t="shared" si="16"/>
        <v>30.76923076923077</v>
      </c>
      <c r="G75" s="138">
        <f t="shared" si="17"/>
        <v>40</v>
      </c>
      <c r="H75" s="138">
        <f t="shared" si="18"/>
        <v>50</v>
      </c>
      <c r="I75" s="138">
        <f t="shared" si="19"/>
        <v>50</v>
      </c>
      <c r="K75" s="13"/>
    </row>
    <row r="76" spans="1:11" x14ac:dyDescent="0.25">
      <c r="A76" s="20" t="s">
        <v>29</v>
      </c>
      <c r="B76" s="3"/>
      <c r="C76" s="3"/>
      <c r="D76" s="3"/>
      <c r="E76" s="3"/>
      <c r="F76" s="138">
        <f t="shared" si="16"/>
        <v>0</v>
      </c>
      <c r="G76" s="138">
        <f t="shared" si="17"/>
        <v>0</v>
      </c>
      <c r="H76" s="138">
        <f t="shared" si="18"/>
        <v>0</v>
      </c>
      <c r="I76" s="138">
        <f t="shared" si="19"/>
        <v>0</v>
      </c>
      <c r="K76" s="13"/>
    </row>
    <row r="77" spans="1:11" ht="47.25" x14ac:dyDescent="0.25">
      <c r="A77" s="20" t="s">
        <v>30</v>
      </c>
      <c r="B77" s="3"/>
      <c r="C77" s="3"/>
      <c r="D77" s="3"/>
      <c r="E77" s="3"/>
      <c r="F77" s="138">
        <f t="shared" si="16"/>
        <v>0</v>
      </c>
      <c r="G77" s="138">
        <f t="shared" si="17"/>
        <v>0</v>
      </c>
      <c r="H77" s="138">
        <f t="shared" si="18"/>
        <v>0</v>
      </c>
      <c r="I77" s="138">
        <f t="shared" si="19"/>
        <v>0</v>
      </c>
      <c r="K77" s="13"/>
    </row>
    <row r="78" spans="1:11" x14ac:dyDescent="0.25">
      <c r="A78" s="20" t="s">
        <v>31</v>
      </c>
      <c r="B78" s="3"/>
      <c r="C78" s="3"/>
      <c r="D78" s="3"/>
      <c r="E78" s="3"/>
      <c r="F78" s="138">
        <f t="shared" ref="F78:G89" si="20">+IFERROR(B78/(C16+C47),0)*100</f>
        <v>0</v>
      </c>
      <c r="G78" s="138">
        <f t="shared" si="20"/>
        <v>0</v>
      </c>
      <c r="H78" s="138">
        <f t="shared" si="18"/>
        <v>0</v>
      </c>
      <c r="I78" s="138">
        <f t="shared" si="19"/>
        <v>0</v>
      </c>
      <c r="K78" s="13"/>
    </row>
    <row r="79" spans="1:11" x14ac:dyDescent="0.25">
      <c r="A79" s="20" t="s">
        <v>32</v>
      </c>
      <c r="B79" s="3"/>
      <c r="C79" s="3"/>
      <c r="D79" s="3"/>
      <c r="E79" s="3"/>
      <c r="F79" s="138">
        <f t="shared" si="20"/>
        <v>0</v>
      </c>
      <c r="G79" s="138">
        <f t="shared" si="20"/>
        <v>0</v>
      </c>
      <c r="H79" s="138">
        <f t="shared" ref="H79:H93" si="21">+IFERROR(D79/(E17+E48),0)*100</f>
        <v>0</v>
      </c>
      <c r="I79" s="138">
        <f t="shared" ref="I79:I93" si="22">+IFERROR(E79/(F17+F48),0)*100</f>
        <v>0</v>
      </c>
      <c r="K79" s="13"/>
    </row>
    <row r="80" spans="1:11" x14ac:dyDescent="0.25">
      <c r="A80" s="20" t="s">
        <v>33</v>
      </c>
      <c r="B80" s="3"/>
      <c r="C80" s="3"/>
      <c r="D80" s="3"/>
      <c r="E80" s="3"/>
      <c r="F80" s="138">
        <f t="shared" si="20"/>
        <v>0</v>
      </c>
      <c r="G80" s="138">
        <f t="shared" si="20"/>
        <v>0</v>
      </c>
      <c r="H80" s="138">
        <f t="shared" si="21"/>
        <v>0</v>
      </c>
      <c r="I80" s="138">
        <f t="shared" si="22"/>
        <v>0</v>
      </c>
      <c r="K80" s="13"/>
    </row>
    <row r="81" spans="1:11" x14ac:dyDescent="0.25">
      <c r="A81" s="20" t="s">
        <v>34</v>
      </c>
      <c r="B81" s="3"/>
      <c r="C81" s="3"/>
      <c r="D81" s="3"/>
      <c r="E81" s="3"/>
      <c r="F81" s="138">
        <f t="shared" si="20"/>
        <v>0</v>
      </c>
      <c r="G81" s="138">
        <f t="shared" si="20"/>
        <v>0</v>
      </c>
      <c r="H81" s="138">
        <f t="shared" si="21"/>
        <v>0</v>
      </c>
      <c r="I81" s="138">
        <f t="shared" si="22"/>
        <v>0</v>
      </c>
      <c r="K81" s="13"/>
    </row>
    <row r="82" spans="1:11" x14ac:dyDescent="0.25">
      <c r="A82" s="20" t="s">
        <v>35</v>
      </c>
      <c r="B82" s="3"/>
      <c r="C82" s="3"/>
      <c r="D82" s="3"/>
      <c r="E82" s="3"/>
      <c r="F82" s="138">
        <f t="shared" si="20"/>
        <v>0</v>
      </c>
      <c r="G82" s="138">
        <f t="shared" si="20"/>
        <v>0</v>
      </c>
      <c r="H82" s="138">
        <f t="shared" si="21"/>
        <v>0</v>
      </c>
      <c r="I82" s="138">
        <f t="shared" si="22"/>
        <v>0</v>
      </c>
      <c r="K82" s="13"/>
    </row>
    <row r="83" spans="1:11" x14ac:dyDescent="0.25">
      <c r="A83" s="20" t="s">
        <v>36</v>
      </c>
      <c r="B83" s="3"/>
      <c r="C83" s="3"/>
      <c r="D83" s="3"/>
      <c r="E83" s="3"/>
      <c r="F83" s="138">
        <f t="shared" si="20"/>
        <v>0</v>
      </c>
      <c r="G83" s="138">
        <f t="shared" si="20"/>
        <v>0</v>
      </c>
      <c r="H83" s="138">
        <f t="shared" si="21"/>
        <v>0</v>
      </c>
      <c r="I83" s="138">
        <f t="shared" si="22"/>
        <v>0</v>
      </c>
      <c r="K83" s="13"/>
    </row>
    <row r="84" spans="1:11" x14ac:dyDescent="0.25">
      <c r="A84" s="20" t="s">
        <v>37</v>
      </c>
      <c r="B84" s="3"/>
      <c r="C84" s="3"/>
      <c r="D84" s="3"/>
      <c r="E84" s="3"/>
      <c r="F84" s="138">
        <f t="shared" si="20"/>
        <v>0</v>
      </c>
      <c r="G84" s="138">
        <f t="shared" si="20"/>
        <v>0</v>
      </c>
      <c r="H84" s="138">
        <f t="shared" si="21"/>
        <v>0</v>
      </c>
      <c r="I84" s="138">
        <f t="shared" si="22"/>
        <v>0</v>
      </c>
      <c r="K84" s="13"/>
    </row>
    <row r="85" spans="1:11" x14ac:dyDescent="0.25">
      <c r="A85" s="20" t="s">
        <v>38</v>
      </c>
      <c r="B85" s="3"/>
      <c r="C85" s="3"/>
      <c r="D85" s="3"/>
      <c r="E85" s="3"/>
      <c r="F85" s="138">
        <f t="shared" si="20"/>
        <v>0</v>
      </c>
      <c r="G85" s="138">
        <f t="shared" si="20"/>
        <v>0</v>
      </c>
      <c r="H85" s="138">
        <f t="shared" si="21"/>
        <v>0</v>
      </c>
      <c r="I85" s="138">
        <f t="shared" si="22"/>
        <v>0</v>
      </c>
      <c r="K85" s="13"/>
    </row>
    <row r="86" spans="1:11" x14ac:dyDescent="0.25">
      <c r="A86" s="20" t="s">
        <v>39</v>
      </c>
      <c r="B86" s="3">
        <v>1</v>
      </c>
      <c r="C86" s="3">
        <v>1</v>
      </c>
      <c r="D86" s="3">
        <v>1</v>
      </c>
      <c r="E86" s="3">
        <v>1</v>
      </c>
      <c r="F86" s="138">
        <f t="shared" si="20"/>
        <v>20</v>
      </c>
      <c r="G86" s="138">
        <f t="shared" si="20"/>
        <v>25</v>
      </c>
      <c r="H86" s="138">
        <f t="shared" si="21"/>
        <v>33.333333333333329</v>
      </c>
      <c r="I86" s="138">
        <f t="shared" si="22"/>
        <v>33.333333333333329</v>
      </c>
      <c r="K86" s="13"/>
    </row>
    <row r="87" spans="1:11" x14ac:dyDescent="0.25">
      <c r="A87" s="20" t="s">
        <v>40</v>
      </c>
      <c r="B87" s="3"/>
      <c r="C87" s="3"/>
      <c r="D87" s="3"/>
      <c r="E87" s="3"/>
      <c r="F87" s="138">
        <f t="shared" si="20"/>
        <v>0</v>
      </c>
      <c r="G87" s="138">
        <f t="shared" si="20"/>
        <v>0</v>
      </c>
      <c r="H87" s="138">
        <f t="shared" si="21"/>
        <v>0</v>
      </c>
      <c r="I87" s="138">
        <f t="shared" si="22"/>
        <v>0</v>
      </c>
      <c r="K87" s="13"/>
    </row>
    <row r="88" spans="1:11" x14ac:dyDescent="0.25">
      <c r="A88" s="20" t="s">
        <v>41</v>
      </c>
      <c r="B88" s="3"/>
      <c r="C88" s="3"/>
      <c r="D88" s="3"/>
      <c r="E88" s="3"/>
      <c r="F88" s="138">
        <f t="shared" si="20"/>
        <v>0</v>
      </c>
      <c r="G88" s="138">
        <f t="shared" si="20"/>
        <v>0</v>
      </c>
      <c r="H88" s="138">
        <f t="shared" si="21"/>
        <v>0</v>
      </c>
      <c r="I88" s="138">
        <f t="shared" si="22"/>
        <v>0</v>
      </c>
      <c r="K88" s="13"/>
    </row>
    <row r="89" spans="1:11" x14ac:dyDescent="0.25">
      <c r="A89" s="20" t="s">
        <v>42</v>
      </c>
      <c r="B89" s="3"/>
      <c r="C89" s="3"/>
      <c r="D89" s="3"/>
      <c r="E89" s="3"/>
      <c r="F89" s="138">
        <f t="shared" si="20"/>
        <v>0</v>
      </c>
      <c r="G89" s="138">
        <f t="shared" si="20"/>
        <v>0</v>
      </c>
      <c r="H89" s="138">
        <f t="shared" si="21"/>
        <v>0</v>
      </c>
      <c r="I89" s="138">
        <f t="shared" si="22"/>
        <v>0</v>
      </c>
      <c r="K89" s="13"/>
    </row>
    <row r="90" spans="1:11" x14ac:dyDescent="0.25">
      <c r="A90" s="20" t="s">
        <v>43</v>
      </c>
      <c r="B90" s="3"/>
      <c r="C90" s="3"/>
      <c r="D90" s="3"/>
      <c r="E90" s="3"/>
      <c r="F90" s="138">
        <f t="shared" ref="F90:G93" si="23">+IFERROR(B90/(C28+C59),0)*100</f>
        <v>0</v>
      </c>
      <c r="G90" s="138">
        <f t="shared" si="23"/>
        <v>0</v>
      </c>
      <c r="H90" s="138">
        <f t="shared" si="21"/>
        <v>0</v>
      </c>
      <c r="I90" s="138">
        <f t="shared" si="22"/>
        <v>0</v>
      </c>
      <c r="K90" s="13"/>
    </row>
    <row r="91" spans="1:11" x14ac:dyDescent="0.25">
      <c r="A91" s="20" t="s">
        <v>44</v>
      </c>
      <c r="B91" s="3">
        <v>1</v>
      </c>
      <c r="C91" s="3">
        <v>1</v>
      </c>
      <c r="D91" s="3">
        <v>1</v>
      </c>
      <c r="E91" s="3">
        <v>1</v>
      </c>
      <c r="F91" s="138">
        <f t="shared" si="23"/>
        <v>50</v>
      </c>
      <c r="G91" s="138">
        <f t="shared" si="23"/>
        <v>50</v>
      </c>
      <c r="H91" s="138">
        <f t="shared" si="21"/>
        <v>100</v>
      </c>
      <c r="I91" s="138">
        <f t="shared" si="22"/>
        <v>100</v>
      </c>
      <c r="K91" s="13"/>
    </row>
    <row r="92" spans="1:11" ht="31.5" x14ac:dyDescent="0.25">
      <c r="A92" s="33" t="s">
        <v>45</v>
      </c>
      <c r="B92" s="3">
        <v>3</v>
      </c>
      <c r="C92" s="3">
        <v>1</v>
      </c>
      <c r="D92" s="3">
        <v>1</v>
      </c>
      <c r="E92" s="3">
        <v>1</v>
      </c>
      <c r="F92" s="138">
        <f>+IFERROR(B92/(C30+C61),0)*100</f>
        <v>60</v>
      </c>
      <c r="G92" s="138">
        <f t="shared" si="23"/>
        <v>33.333333333333329</v>
      </c>
      <c r="H92" s="138">
        <f t="shared" si="21"/>
        <v>50</v>
      </c>
      <c r="I92" s="138">
        <f t="shared" si="22"/>
        <v>50</v>
      </c>
      <c r="K92" s="13"/>
    </row>
    <row r="93" spans="1:11" x14ac:dyDescent="0.25">
      <c r="A93" s="133" t="s">
        <v>55</v>
      </c>
      <c r="B93" s="57">
        <f>SUM(B66:B92)</f>
        <v>51</v>
      </c>
      <c r="C93" s="57">
        <f>SUM(C66:C92)</f>
        <v>46</v>
      </c>
      <c r="D93" s="57">
        <f>SUM(D66:D92)</f>
        <v>29</v>
      </c>
      <c r="E93" s="57">
        <f>SUM(E66:E92)</f>
        <v>29</v>
      </c>
      <c r="F93" s="138">
        <f t="shared" si="23"/>
        <v>36.170212765957451</v>
      </c>
      <c r="G93" s="138">
        <f t="shared" si="23"/>
        <v>36.220472440944881</v>
      </c>
      <c r="H93" s="138">
        <f t="shared" si="21"/>
        <v>37.179487179487182</v>
      </c>
      <c r="I93" s="138">
        <f t="shared" si="22"/>
        <v>38.15789473684211</v>
      </c>
      <c r="K93" s="13"/>
    </row>
    <row r="94" spans="1:11" x14ac:dyDescent="0.25">
      <c r="A94" s="8"/>
      <c r="B94" s="8"/>
      <c r="C94" s="8"/>
      <c r="E94" s="8"/>
      <c r="I94" s="40"/>
      <c r="K94" s="13"/>
    </row>
    <row r="95" spans="1:11" x14ac:dyDescent="0.25">
      <c r="A95" s="17"/>
      <c r="B95" s="17"/>
      <c r="C95" s="17"/>
      <c r="D95" s="17"/>
      <c r="E95" s="17"/>
      <c r="K95" s="13"/>
    </row>
    <row r="96" spans="1:11" ht="17.25" customHeight="1" thickBot="1" x14ac:dyDescent="0.3">
      <c r="A96" s="430" t="s">
        <v>124</v>
      </c>
      <c r="B96" s="430"/>
      <c r="C96" s="430"/>
      <c r="D96" s="430"/>
      <c r="E96" s="430"/>
      <c r="F96" s="8"/>
      <c r="G96" s="8"/>
      <c r="H96" s="8"/>
      <c r="I96" s="8"/>
      <c r="K96" s="13"/>
    </row>
    <row r="97" spans="1:11" ht="63.75" thickBot="1" x14ac:dyDescent="0.3">
      <c r="A97" s="93" t="s">
        <v>66</v>
      </c>
      <c r="B97" s="94" t="s">
        <v>58</v>
      </c>
      <c r="C97" s="95" t="s">
        <v>59</v>
      </c>
      <c r="D97" s="95" t="s">
        <v>60</v>
      </c>
      <c r="E97" s="95" t="s">
        <v>61</v>
      </c>
      <c r="F97" s="96" t="s">
        <v>141</v>
      </c>
      <c r="G97" s="96" t="s">
        <v>142</v>
      </c>
      <c r="H97" s="96" t="s">
        <v>143</v>
      </c>
      <c r="I97" s="97" t="s">
        <v>144</v>
      </c>
      <c r="K97" s="13"/>
    </row>
    <row r="98" spans="1:11" ht="31.5" x14ac:dyDescent="0.25">
      <c r="A98" s="79" t="s">
        <v>19</v>
      </c>
      <c r="B98" s="80">
        <v>1</v>
      </c>
      <c r="C98" s="80">
        <v>1</v>
      </c>
      <c r="D98" s="80">
        <v>1</v>
      </c>
      <c r="E98" s="80">
        <v>1</v>
      </c>
      <c r="F98" s="137">
        <f t="shared" ref="F98:F110" si="24">+IFERROR(B98/(C4+C35),0)*100</f>
        <v>3.3333333333333335</v>
      </c>
      <c r="G98" s="137">
        <f t="shared" ref="G98:G110" si="25">+IFERROR(C98/(D4+D35),0)*100</f>
        <v>3.3333333333333335</v>
      </c>
      <c r="H98" s="137">
        <f t="shared" ref="H98:H110" si="26">+IFERROR(D98/(E4+E35),0)*100</f>
        <v>4.5454545454545459</v>
      </c>
      <c r="I98" s="137">
        <f t="shared" ref="I98:I110" si="27">+IFERROR(E98/(F4+F35),0)*100</f>
        <v>4.7619047619047619</v>
      </c>
      <c r="K98" s="13"/>
    </row>
    <row r="99" spans="1:11" x14ac:dyDescent="0.25">
      <c r="A99" s="20" t="s">
        <v>20</v>
      </c>
      <c r="B99" s="3">
        <v>4</v>
      </c>
      <c r="C99" s="3">
        <v>4</v>
      </c>
      <c r="D99" s="3">
        <v>3</v>
      </c>
      <c r="E99" s="3">
        <v>2</v>
      </c>
      <c r="F99" s="138">
        <f t="shared" si="24"/>
        <v>6.666666666666667</v>
      </c>
      <c r="G99" s="138">
        <f t="shared" si="25"/>
        <v>7.1428571428571423</v>
      </c>
      <c r="H99" s="138">
        <f t="shared" si="26"/>
        <v>12</v>
      </c>
      <c r="I99" s="138">
        <f t="shared" si="27"/>
        <v>8.3333333333333321</v>
      </c>
      <c r="K99" s="13"/>
    </row>
    <row r="100" spans="1:11" x14ac:dyDescent="0.25">
      <c r="A100" s="20" t="s">
        <v>21</v>
      </c>
      <c r="B100" s="3"/>
      <c r="C100" s="3"/>
      <c r="D100" s="3"/>
      <c r="E100" s="3"/>
      <c r="F100" s="138">
        <f t="shared" si="24"/>
        <v>0</v>
      </c>
      <c r="G100" s="138">
        <f t="shared" si="25"/>
        <v>0</v>
      </c>
      <c r="H100" s="138">
        <f t="shared" si="26"/>
        <v>0</v>
      </c>
      <c r="I100" s="138">
        <f t="shared" si="27"/>
        <v>0</v>
      </c>
      <c r="K100" s="13"/>
    </row>
    <row r="101" spans="1:11" ht="31.5" x14ac:dyDescent="0.25">
      <c r="A101" s="20" t="s">
        <v>22</v>
      </c>
      <c r="B101" s="3"/>
      <c r="C101" s="3"/>
      <c r="D101" s="3"/>
      <c r="E101" s="3"/>
      <c r="F101" s="138">
        <f t="shared" si="24"/>
        <v>0</v>
      </c>
      <c r="G101" s="138">
        <f t="shared" si="25"/>
        <v>0</v>
      </c>
      <c r="H101" s="138">
        <f t="shared" si="26"/>
        <v>0</v>
      </c>
      <c r="I101" s="138">
        <f t="shared" si="27"/>
        <v>0</v>
      </c>
      <c r="K101" s="13"/>
    </row>
    <row r="102" spans="1:11" x14ac:dyDescent="0.25">
      <c r="A102" s="20" t="s">
        <v>23</v>
      </c>
      <c r="B102" s="3"/>
      <c r="C102" s="3"/>
      <c r="D102" s="3"/>
      <c r="E102" s="3"/>
      <c r="F102" s="138">
        <f t="shared" si="24"/>
        <v>0</v>
      </c>
      <c r="G102" s="138">
        <f t="shared" si="25"/>
        <v>0</v>
      </c>
      <c r="H102" s="138">
        <f t="shared" si="26"/>
        <v>0</v>
      </c>
      <c r="I102" s="138">
        <f t="shared" si="27"/>
        <v>0</v>
      </c>
      <c r="K102" s="13"/>
    </row>
    <row r="103" spans="1:11" x14ac:dyDescent="0.25">
      <c r="A103" s="20" t="s">
        <v>24</v>
      </c>
      <c r="B103" s="3"/>
      <c r="C103" s="3"/>
      <c r="D103" s="3"/>
      <c r="E103" s="3"/>
      <c r="F103" s="138">
        <f t="shared" si="24"/>
        <v>0</v>
      </c>
      <c r="G103" s="138">
        <f t="shared" si="25"/>
        <v>0</v>
      </c>
      <c r="H103" s="138">
        <f t="shared" si="26"/>
        <v>0</v>
      </c>
      <c r="I103" s="138">
        <f t="shared" si="27"/>
        <v>0</v>
      </c>
      <c r="K103" s="13"/>
    </row>
    <row r="104" spans="1:11" x14ac:dyDescent="0.25">
      <c r="A104" s="20" t="s">
        <v>25</v>
      </c>
      <c r="B104" s="3"/>
      <c r="C104" s="3"/>
      <c r="D104" s="3"/>
      <c r="E104" s="3"/>
      <c r="F104" s="138">
        <f t="shared" si="24"/>
        <v>0</v>
      </c>
      <c r="G104" s="138">
        <f t="shared" si="25"/>
        <v>0</v>
      </c>
      <c r="H104" s="138">
        <f t="shared" si="26"/>
        <v>0</v>
      </c>
      <c r="I104" s="138">
        <f t="shared" si="27"/>
        <v>0</v>
      </c>
      <c r="K104" s="13"/>
    </row>
    <row r="105" spans="1:11" x14ac:dyDescent="0.25">
      <c r="A105" s="20" t="s">
        <v>26</v>
      </c>
      <c r="B105" s="3">
        <v>1</v>
      </c>
      <c r="C105" s="3">
        <v>0</v>
      </c>
      <c r="D105" s="3">
        <v>0</v>
      </c>
      <c r="E105" s="3">
        <v>0</v>
      </c>
      <c r="F105" s="138">
        <f t="shared" si="24"/>
        <v>20</v>
      </c>
      <c r="G105" s="138">
        <f t="shared" si="25"/>
        <v>0</v>
      </c>
      <c r="H105" s="138">
        <f t="shared" si="26"/>
        <v>0</v>
      </c>
      <c r="I105" s="138">
        <f t="shared" si="27"/>
        <v>0</v>
      </c>
      <c r="K105" s="13"/>
    </row>
    <row r="106" spans="1:11" x14ac:dyDescent="0.25">
      <c r="A106" s="20" t="s">
        <v>27</v>
      </c>
      <c r="B106" s="3"/>
      <c r="C106" s="3"/>
      <c r="D106" s="3"/>
      <c r="E106" s="3"/>
      <c r="F106" s="138">
        <f t="shared" si="24"/>
        <v>0</v>
      </c>
      <c r="G106" s="138">
        <f t="shared" si="25"/>
        <v>0</v>
      </c>
      <c r="H106" s="138">
        <f t="shared" si="26"/>
        <v>0</v>
      </c>
      <c r="I106" s="138">
        <f t="shared" si="27"/>
        <v>0</v>
      </c>
      <c r="K106" s="13"/>
    </row>
    <row r="107" spans="1:11" ht="31.5" x14ac:dyDescent="0.25">
      <c r="A107" s="20" t="s">
        <v>28</v>
      </c>
      <c r="B107" s="3">
        <v>2</v>
      </c>
      <c r="C107" s="3">
        <v>1</v>
      </c>
      <c r="D107" s="3">
        <v>1</v>
      </c>
      <c r="E107" s="3">
        <v>1</v>
      </c>
      <c r="F107" s="138">
        <f t="shared" si="24"/>
        <v>15.384615384615385</v>
      </c>
      <c r="G107" s="138">
        <f t="shared" si="25"/>
        <v>10</v>
      </c>
      <c r="H107" s="138">
        <f t="shared" si="26"/>
        <v>12.5</v>
      </c>
      <c r="I107" s="138">
        <f t="shared" si="27"/>
        <v>12.5</v>
      </c>
      <c r="K107" s="13"/>
    </row>
    <row r="108" spans="1:11" x14ac:dyDescent="0.25">
      <c r="A108" s="20" t="s">
        <v>29</v>
      </c>
      <c r="B108" s="3"/>
      <c r="C108" s="3"/>
      <c r="D108" s="3"/>
      <c r="E108" s="3"/>
      <c r="F108" s="138">
        <f t="shared" si="24"/>
        <v>0</v>
      </c>
      <c r="G108" s="138">
        <f t="shared" si="25"/>
        <v>0</v>
      </c>
      <c r="H108" s="138">
        <f t="shared" si="26"/>
        <v>0</v>
      </c>
      <c r="I108" s="138">
        <f t="shared" si="27"/>
        <v>0</v>
      </c>
      <c r="K108" s="13"/>
    </row>
    <row r="109" spans="1:11" ht="47.25" x14ac:dyDescent="0.25">
      <c r="A109" s="20" t="s">
        <v>30</v>
      </c>
      <c r="B109" s="3"/>
      <c r="C109" s="3"/>
      <c r="D109" s="3"/>
      <c r="E109" s="3"/>
      <c r="F109" s="138">
        <f t="shared" si="24"/>
        <v>0</v>
      </c>
      <c r="G109" s="138">
        <f t="shared" si="25"/>
        <v>0</v>
      </c>
      <c r="H109" s="138">
        <f t="shared" si="26"/>
        <v>0</v>
      </c>
      <c r="I109" s="138">
        <f t="shared" si="27"/>
        <v>0</v>
      </c>
      <c r="K109" s="13"/>
    </row>
    <row r="110" spans="1:11" x14ac:dyDescent="0.25">
      <c r="A110" s="20" t="s">
        <v>31</v>
      </c>
      <c r="B110" s="3"/>
      <c r="C110" s="3"/>
      <c r="D110" s="3"/>
      <c r="E110" s="3"/>
      <c r="F110" s="138">
        <f t="shared" si="24"/>
        <v>0</v>
      </c>
      <c r="G110" s="138">
        <f t="shared" si="25"/>
        <v>0</v>
      </c>
      <c r="H110" s="138">
        <f t="shared" si="26"/>
        <v>0</v>
      </c>
      <c r="I110" s="138">
        <f t="shared" si="27"/>
        <v>0</v>
      </c>
      <c r="K110" s="13"/>
    </row>
    <row r="111" spans="1:11" x14ac:dyDescent="0.25">
      <c r="A111" s="20" t="s">
        <v>32</v>
      </c>
      <c r="B111" s="3"/>
      <c r="C111" s="3"/>
      <c r="D111" s="3"/>
      <c r="E111" s="3"/>
      <c r="F111" s="138">
        <f t="shared" ref="F111:I123" si="28">+IFERROR(B111/(C17+C48),0)*100</f>
        <v>0</v>
      </c>
      <c r="G111" s="138">
        <f t="shared" si="28"/>
        <v>0</v>
      </c>
      <c r="H111" s="138">
        <f t="shared" si="28"/>
        <v>0</v>
      </c>
      <c r="I111" s="138">
        <f t="shared" si="28"/>
        <v>0</v>
      </c>
      <c r="K111" s="13"/>
    </row>
    <row r="112" spans="1:11" x14ac:dyDescent="0.25">
      <c r="A112" s="20" t="s">
        <v>33</v>
      </c>
      <c r="B112" s="3"/>
      <c r="C112" s="3"/>
      <c r="D112" s="3"/>
      <c r="E112" s="3"/>
      <c r="F112" s="138">
        <f t="shared" si="28"/>
        <v>0</v>
      </c>
      <c r="G112" s="138">
        <f t="shared" si="28"/>
        <v>0</v>
      </c>
      <c r="H112" s="138">
        <f t="shared" si="28"/>
        <v>0</v>
      </c>
      <c r="I112" s="138">
        <f t="shared" si="28"/>
        <v>0</v>
      </c>
      <c r="K112" s="13"/>
    </row>
    <row r="113" spans="1:11" x14ac:dyDescent="0.25">
      <c r="A113" s="20" t="s">
        <v>34</v>
      </c>
      <c r="B113" s="3"/>
      <c r="C113" s="3"/>
      <c r="D113" s="3"/>
      <c r="E113" s="3"/>
      <c r="F113" s="138">
        <f t="shared" si="28"/>
        <v>0</v>
      </c>
      <c r="G113" s="138">
        <f t="shared" si="28"/>
        <v>0</v>
      </c>
      <c r="H113" s="138">
        <f t="shared" si="28"/>
        <v>0</v>
      </c>
      <c r="I113" s="138">
        <f t="shared" si="28"/>
        <v>0</v>
      </c>
      <c r="K113" s="13"/>
    </row>
    <row r="114" spans="1:11" x14ac:dyDescent="0.25">
      <c r="A114" s="20" t="s">
        <v>35</v>
      </c>
      <c r="B114" s="3"/>
      <c r="C114" s="3"/>
      <c r="D114" s="3"/>
      <c r="E114" s="3"/>
      <c r="F114" s="138">
        <f t="shared" si="28"/>
        <v>0</v>
      </c>
      <c r="G114" s="138">
        <f t="shared" si="28"/>
        <v>0</v>
      </c>
      <c r="H114" s="138">
        <f t="shared" si="28"/>
        <v>0</v>
      </c>
      <c r="I114" s="138">
        <f t="shared" si="28"/>
        <v>0</v>
      </c>
      <c r="K114" s="13"/>
    </row>
    <row r="115" spans="1:11" x14ac:dyDescent="0.25">
      <c r="A115" s="20" t="s">
        <v>36</v>
      </c>
      <c r="B115" s="3"/>
      <c r="C115" s="3"/>
      <c r="D115" s="3"/>
      <c r="E115" s="3"/>
      <c r="F115" s="138">
        <f t="shared" si="28"/>
        <v>0</v>
      </c>
      <c r="G115" s="138">
        <f t="shared" si="28"/>
        <v>0</v>
      </c>
      <c r="H115" s="138">
        <f t="shared" si="28"/>
        <v>0</v>
      </c>
      <c r="I115" s="138">
        <f t="shared" si="28"/>
        <v>0</v>
      </c>
      <c r="K115" s="13"/>
    </row>
    <row r="116" spans="1:11" x14ac:dyDescent="0.25">
      <c r="A116" s="20" t="s">
        <v>37</v>
      </c>
      <c r="B116" s="3"/>
      <c r="C116" s="3"/>
      <c r="D116" s="3"/>
      <c r="E116" s="3"/>
      <c r="F116" s="138">
        <f t="shared" si="28"/>
        <v>0</v>
      </c>
      <c r="G116" s="138">
        <f t="shared" si="28"/>
        <v>0</v>
      </c>
      <c r="H116" s="138">
        <f t="shared" si="28"/>
        <v>0</v>
      </c>
      <c r="I116" s="138">
        <f t="shared" si="28"/>
        <v>0</v>
      </c>
      <c r="K116" s="13"/>
    </row>
    <row r="117" spans="1:11" x14ac:dyDescent="0.25">
      <c r="A117" s="20" t="s">
        <v>38</v>
      </c>
      <c r="B117" s="3"/>
      <c r="C117" s="3"/>
      <c r="D117" s="3"/>
      <c r="E117" s="3"/>
      <c r="F117" s="138">
        <f t="shared" si="28"/>
        <v>0</v>
      </c>
      <c r="G117" s="138">
        <f t="shared" si="28"/>
        <v>0</v>
      </c>
      <c r="H117" s="138">
        <f t="shared" si="28"/>
        <v>0</v>
      </c>
      <c r="I117" s="138">
        <f t="shared" si="28"/>
        <v>0</v>
      </c>
      <c r="K117" s="13"/>
    </row>
    <row r="118" spans="1:11" x14ac:dyDescent="0.25">
      <c r="A118" s="20" t="s">
        <v>39</v>
      </c>
      <c r="B118" s="3"/>
      <c r="C118" s="3"/>
      <c r="D118" s="3"/>
      <c r="E118" s="3"/>
      <c r="F118" s="138">
        <f t="shared" si="28"/>
        <v>0</v>
      </c>
      <c r="G118" s="138">
        <f t="shared" si="28"/>
        <v>0</v>
      </c>
      <c r="H118" s="138">
        <f t="shared" si="28"/>
        <v>0</v>
      </c>
      <c r="I118" s="138">
        <f t="shared" si="28"/>
        <v>0</v>
      </c>
      <c r="K118" s="13"/>
    </row>
    <row r="119" spans="1:11" x14ac:dyDescent="0.25">
      <c r="A119" s="20" t="s">
        <v>40</v>
      </c>
      <c r="B119" s="3"/>
      <c r="C119" s="3"/>
      <c r="D119" s="3"/>
      <c r="E119" s="3"/>
      <c r="F119" s="138">
        <f t="shared" si="28"/>
        <v>0</v>
      </c>
      <c r="G119" s="138">
        <f t="shared" si="28"/>
        <v>0</v>
      </c>
      <c r="H119" s="138">
        <f t="shared" si="28"/>
        <v>0</v>
      </c>
      <c r="I119" s="138">
        <f t="shared" si="28"/>
        <v>0</v>
      </c>
      <c r="K119" s="13"/>
    </row>
    <row r="120" spans="1:11" x14ac:dyDescent="0.25">
      <c r="A120" s="20" t="s">
        <v>41</v>
      </c>
      <c r="B120" s="3"/>
      <c r="C120" s="3"/>
      <c r="D120" s="3"/>
      <c r="E120" s="3"/>
      <c r="F120" s="138">
        <f t="shared" si="28"/>
        <v>0</v>
      </c>
      <c r="G120" s="138">
        <f t="shared" si="28"/>
        <v>0</v>
      </c>
      <c r="H120" s="138">
        <f t="shared" si="28"/>
        <v>0</v>
      </c>
      <c r="I120" s="138">
        <f t="shared" si="28"/>
        <v>0</v>
      </c>
      <c r="K120" s="13"/>
    </row>
    <row r="121" spans="1:11" x14ac:dyDescent="0.25">
      <c r="A121" s="20" t="s">
        <v>42</v>
      </c>
      <c r="B121" s="3"/>
      <c r="C121" s="3"/>
      <c r="D121" s="3"/>
      <c r="E121" s="3"/>
      <c r="F121" s="138">
        <f t="shared" si="28"/>
        <v>0</v>
      </c>
      <c r="G121" s="138">
        <f t="shared" si="28"/>
        <v>0</v>
      </c>
      <c r="H121" s="138">
        <f t="shared" si="28"/>
        <v>0</v>
      </c>
      <c r="I121" s="138">
        <f t="shared" si="28"/>
        <v>0</v>
      </c>
      <c r="K121" s="13"/>
    </row>
    <row r="122" spans="1:11" x14ac:dyDescent="0.25">
      <c r="A122" s="20" t="s">
        <v>43</v>
      </c>
      <c r="B122" s="3"/>
      <c r="C122" s="3"/>
      <c r="D122" s="3"/>
      <c r="E122" s="3"/>
      <c r="F122" s="138">
        <f t="shared" si="28"/>
        <v>0</v>
      </c>
      <c r="G122" s="138">
        <f t="shared" si="28"/>
        <v>0</v>
      </c>
      <c r="H122" s="138">
        <f t="shared" si="28"/>
        <v>0</v>
      </c>
      <c r="I122" s="138">
        <f t="shared" si="28"/>
        <v>0</v>
      </c>
      <c r="K122" s="13"/>
    </row>
    <row r="123" spans="1:11" x14ac:dyDescent="0.25">
      <c r="A123" s="20" t="s">
        <v>44</v>
      </c>
      <c r="B123" s="3"/>
      <c r="C123" s="3"/>
      <c r="D123" s="3"/>
      <c r="E123" s="3"/>
      <c r="F123" s="138">
        <f t="shared" si="28"/>
        <v>0</v>
      </c>
      <c r="G123" s="138">
        <f t="shared" si="28"/>
        <v>0</v>
      </c>
      <c r="H123" s="138">
        <f t="shared" si="28"/>
        <v>0</v>
      </c>
      <c r="I123" s="138">
        <f t="shared" si="28"/>
        <v>0</v>
      </c>
      <c r="K123" s="13"/>
    </row>
    <row r="124" spans="1:11" ht="31.5" x14ac:dyDescent="0.25">
      <c r="A124" s="33" t="s">
        <v>45</v>
      </c>
      <c r="B124" s="3"/>
      <c r="C124" s="3"/>
      <c r="D124" s="3"/>
      <c r="E124" s="3"/>
      <c r="F124" s="138">
        <f t="shared" ref="F124:I125" si="29">+IFERROR(B124/(C30+C61),0)*100</f>
        <v>0</v>
      </c>
      <c r="G124" s="138">
        <f t="shared" si="29"/>
        <v>0</v>
      </c>
      <c r="H124" s="138">
        <f t="shared" si="29"/>
        <v>0</v>
      </c>
      <c r="I124" s="138">
        <f t="shared" si="29"/>
        <v>0</v>
      </c>
      <c r="K124" s="13"/>
    </row>
    <row r="125" spans="1:11" x14ac:dyDescent="0.25">
      <c r="A125" s="133" t="s">
        <v>55</v>
      </c>
      <c r="B125" s="57">
        <f>SUM(B98:B124)</f>
        <v>8</v>
      </c>
      <c r="C125" s="57">
        <f>SUM(C98:C124)</f>
        <v>6</v>
      </c>
      <c r="D125" s="57">
        <f>SUM(D98:D124)</f>
        <v>5</v>
      </c>
      <c r="E125" s="57">
        <f>SUM(E98:E124)</f>
        <v>4</v>
      </c>
      <c r="F125" s="138">
        <f t="shared" si="29"/>
        <v>5.6737588652482271</v>
      </c>
      <c r="G125" s="138">
        <f t="shared" si="29"/>
        <v>4.7244094488188972</v>
      </c>
      <c r="H125" s="138">
        <f t="shared" si="29"/>
        <v>6.4102564102564097</v>
      </c>
      <c r="I125" s="138">
        <f t="shared" si="29"/>
        <v>5.2631578947368416</v>
      </c>
      <c r="K125" s="13"/>
    </row>
    <row r="126" spans="1:11" x14ac:dyDescent="0.25">
      <c r="A126" s="13"/>
      <c r="B126" s="13"/>
      <c r="C126" s="13"/>
      <c r="D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9.5" customWidth="1"/>
    <col min="7" max="7" width="12.625" customWidth="1"/>
    <col min="8" max="8" width="10.875" customWidth="1"/>
  </cols>
  <sheetData>
    <row r="1" spans="1:10" ht="20.25" customHeight="1" thickBot="1" x14ac:dyDescent="0.35">
      <c r="A1" s="426" t="s">
        <v>269</v>
      </c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75" customHeight="1" x14ac:dyDescent="0.25">
      <c r="A2" s="434" t="s">
        <v>67</v>
      </c>
      <c r="B2" s="432" t="s">
        <v>68</v>
      </c>
      <c r="C2" s="433"/>
      <c r="D2" s="53"/>
      <c r="E2" s="100"/>
      <c r="F2" s="100"/>
      <c r="G2" s="432" t="s">
        <v>69</v>
      </c>
      <c r="H2" s="438"/>
      <c r="I2" s="439" t="s">
        <v>70</v>
      </c>
      <c r="J2" s="442" t="s">
        <v>71</v>
      </c>
    </row>
    <row r="3" spans="1:10" ht="15.75" customHeight="1" x14ac:dyDescent="0.25">
      <c r="A3" s="435"/>
      <c r="B3" s="60"/>
      <c r="C3" s="61"/>
      <c r="D3" s="44" t="s">
        <v>125</v>
      </c>
      <c r="E3" s="44"/>
      <c r="F3" s="44"/>
      <c r="G3" s="60"/>
      <c r="H3" s="63"/>
      <c r="I3" s="440"/>
      <c r="J3" s="443"/>
    </row>
    <row r="4" spans="1:10" s="5" customFormat="1" ht="94.5" x14ac:dyDescent="0.25">
      <c r="A4" s="436"/>
      <c r="B4" s="149" t="s">
        <v>2</v>
      </c>
      <c r="C4" s="149" t="s">
        <v>277</v>
      </c>
      <c r="D4" s="149" t="s">
        <v>121</v>
      </c>
      <c r="E4" s="149" t="s">
        <v>122</v>
      </c>
      <c r="F4" s="149" t="s">
        <v>118</v>
      </c>
      <c r="G4" s="149" t="s">
        <v>117</v>
      </c>
      <c r="H4" s="149" t="s">
        <v>116</v>
      </c>
      <c r="I4" s="441"/>
      <c r="J4" s="444"/>
    </row>
    <row r="5" spans="1:10" x14ac:dyDescent="0.25">
      <c r="A5" s="150" t="s">
        <v>53</v>
      </c>
      <c r="B5" s="59">
        <v>1</v>
      </c>
      <c r="C5" s="3">
        <v>451</v>
      </c>
      <c r="D5" s="3">
        <v>0</v>
      </c>
      <c r="E5" s="3">
        <v>469</v>
      </c>
      <c r="F5" s="3">
        <v>8</v>
      </c>
      <c r="G5" s="3">
        <v>25</v>
      </c>
      <c r="H5" s="3">
        <v>5</v>
      </c>
      <c r="I5" s="3">
        <v>38</v>
      </c>
      <c r="J5" s="3">
        <v>31</v>
      </c>
    </row>
    <row r="6" spans="1:10" x14ac:dyDescent="0.25">
      <c r="A6" s="148"/>
      <c r="B6" s="59">
        <v>2</v>
      </c>
      <c r="C6" s="3">
        <v>80</v>
      </c>
      <c r="D6" s="3">
        <v>0</v>
      </c>
      <c r="E6" s="3">
        <v>79</v>
      </c>
      <c r="F6" s="3">
        <v>2</v>
      </c>
      <c r="G6" s="3">
        <v>2</v>
      </c>
      <c r="H6" s="3">
        <v>1</v>
      </c>
      <c r="I6" s="3">
        <v>7</v>
      </c>
      <c r="J6" s="3">
        <v>4</v>
      </c>
    </row>
    <row r="7" spans="1:10" x14ac:dyDescent="0.25">
      <c r="A7" s="148"/>
      <c r="B7" s="59">
        <v>3</v>
      </c>
      <c r="C7" s="3">
        <v>7</v>
      </c>
      <c r="D7" s="3">
        <v>0</v>
      </c>
      <c r="E7" s="3">
        <v>7</v>
      </c>
      <c r="F7" s="3">
        <v>0</v>
      </c>
      <c r="G7" s="3">
        <v>0</v>
      </c>
      <c r="H7" s="3">
        <v>1</v>
      </c>
      <c r="I7" s="3">
        <v>0</v>
      </c>
      <c r="J7" s="3">
        <v>1</v>
      </c>
    </row>
    <row r="8" spans="1:10" x14ac:dyDescent="0.25">
      <c r="A8" s="77" t="s">
        <v>158</v>
      </c>
      <c r="B8" s="133"/>
      <c r="C8" s="57">
        <f>SUM(C5:C7)</f>
        <v>538</v>
      </c>
      <c r="D8" s="57">
        <v>0</v>
      </c>
      <c r="E8" s="57">
        <f t="shared" ref="E8:J8" si="0">SUM(E5:E7)</f>
        <v>555</v>
      </c>
      <c r="F8" s="57">
        <f t="shared" si="0"/>
        <v>10</v>
      </c>
      <c r="G8" s="57">
        <f t="shared" si="0"/>
        <v>27</v>
      </c>
      <c r="H8" s="57">
        <f t="shared" si="0"/>
        <v>7</v>
      </c>
      <c r="I8" s="57">
        <f t="shared" si="0"/>
        <v>45</v>
      </c>
      <c r="J8" s="57">
        <f t="shared" si="0"/>
        <v>36</v>
      </c>
    </row>
    <row r="9" spans="1:10" x14ac:dyDescent="0.25">
      <c r="A9" s="148" t="s">
        <v>54</v>
      </c>
      <c r="B9" s="59">
        <v>1</v>
      </c>
      <c r="C9" s="3">
        <v>1118</v>
      </c>
      <c r="D9" s="3">
        <v>1118</v>
      </c>
      <c r="E9" s="3">
        <v>45</v>
      </c>
      <c r="F9" s="3">
        <v>2</v>
      </c>
      <c r="G9" s="3">
        <v>7</v>
      </c>
      <c r="H9" s="3">
        <v>7</v>
      </c>
      <c r="I9" s="3">
        <v>14</v>
      </c>
      <c r="J9" s="3">
        <v>10</v>
      </c>
    </row>
    <row r="10" spans="1:10" x14ac:dyDescent="0.25">
      <c r="A10" s="148"/>
      <c r="B10" s="59">
        <v>2</v>
      </c>
      <c r="C10" s="3">
        <v>560</v>
      </c>
      <c r="D10" s="3">
        <v>560</v>
      </c>
      <c r="E10" s="3">
        <v>32</v>
      </c>
      <c r="F10" s="3">
        <v>1</v>
      </c>
      <c r="G10" s="3">
        <v>6</v>
      </c>
      <c r="H10" s="3">
        <v>9</v>
      </c>
      <c r="I10" s="3">
        <v>13</v>
      </c>
      <c r="J10" s="3">
        <v>16</v>
      </c>
    </row>
    <row r="11" spans="1:10" x14ac:dyDescent="0.25">
      <c r="A11" s="148"/>
      <c r="B11" s="59">
        <v>3</v>
      </c>
      <c r="C11" s="3">
        <v>78</v>
      </c>
      <c r="D11" s="3">
        <v>78</v>
      </c>
      <c r="E11" s="3">
        <v>13</v>
      </c>
      <c r="F11" s="3">
        <v>6</v>
      </c>
      <c r="G11" s="3">
        <v>1</v>
      </c>
      <c r="H11" s="3">
        <v>2</v>
      </c>
      <c r="I11" s="3">
        <v>5</v>
      </c>
      <c r="J11" s="3">
        <v>4</v>
      </c>
    </row>
    <row r="12" spans="1:10" x14ac:dyDescent="0.25">
      <c r="A12" s="139" t="s">
        <v>159</v>
      </c>
      <c r="B12" s="140"/>
      <c r="C12" s="141">
        <f t="shared" ref="C12:J12" si="1">SUM(C9:C11)</f>
        <v>1756</v>
      </c>
      <c r="D12" s="141">
        <f t="shared" si="1"/>
        <v>1756</v>
      </c>
      <c r="E12" s="141">
        <f t="shared" si="1"/>
        <v>90</v>
      </c>
      <c r="F12" s="141">
        <f t="shared" si="1"/>
        <v>9</v>
      </c>
      <c r="G12" s="141">
        <f t="shared" si="1"/>
        <v>14</v>
      </c>
      <c r="H12" s="141">
        <f t="shared" si="1"/>
        <v>18</v>
      </c>
      <c r="I12" s="141">
        <f t="shared" si="1"/>
        <v>32</v>
      </c>
      <c r="J12" s="141">
        <f t="shared" si="1"/>
        <v>30</v>
      </c>
    </row>
    <row r="13" spans="1:10" x14ac:dyDescent="0.25">
      <c r="A13" s="144" t="s">
        <v>160</v>
      </c>
      <c r="B13" s="133">
        <v>1</v>
      </c>
      <c r="C13" s="57">
        <f>C5+C9</f>
        <v>1569</v>
      </c>
      <c r="D13" s="57">
        <v>1118</v>
      </c>
      <c r="E13" s="57">
        <f t="shared" ref="E13:J15" si="2">E5+E9</f>
        <v>514</v>
      </c>
      <c r="F13" s="57">
        <f t="shared" si="2"/>
        <v>10</v>
      </c>
      <c r="G13" s="57">
        <f t="shared" si="2"/>
        <v>32</v>
      </c>
      <c r="H13" s="57">
        <f t="shared" si="2"/>
        <v>12</v>
      </c>
      <c r="I13" s="57">
        <f t="shared" si="2"/>
        <v>52</v>
      </c>
      <c r="J13" s="57">
        <f t="shared" si="2"/>
        <v>41</v>
      </c>
    </row>
    <row r="14" spans="1:10" x14ac:dyDescent="0.25">
      <c r="A14" s="145"/>
      <c r="B14" s="133">
        <v>2</v>
      </c>
      <c r="C14" s="57">
        <f>C6+C10</f>
        <v>640</v>
      </c>
      <c r="D14" s="57">
        <v>560</v>
      </c>
      <c r="E14" s="57">
        <f t="shared" si="2"/>
        <v>111</v>
      </c>
      <c r="F14" s="57">
        <f t="shared" si="2"/>
        <v>3</v>
      </c>
      <c r="G14" s="57">
        <f t="shared" si="2"/>
        <v>8</v>
      </c>
      <c r="H14" s="57">
        <f t="shared" si="2"/>
        <v>10</v>
      </c>
      <c r="I14" s="57">
        <f t="shared" si="2"/>
        <v>20</v>
      </c>
      <c r="J14" s="57">
        <f t="shared" si="2"/>
        <v>20</v>
      </c>
    </row>
    <row r="15" spans="1:10" x14ac:dyDescent="0.25">
      <c r="A15" s="146"/>
      <c r="B15" s="133">
        <v>3</v>
      </c>
      <c r="C15" s="57">
        <f>C7+C11</f>
        <v>85</v>
      </c>
      <c r="D15" s="57">
        <v>78</v>
      </c>
      <c r="E15" s="57">
        <f t="shared" si="2"/>
        <v>20</v>
      </c>
      <c r="F15" s="57">
        <f t="shared" si="2"/>
        <v>6</v>
      </c>
      <c r="G15" s="57">
        <f t="shared" si="2"/>
        <v>1</v>
      </c>
      <c r="H15" s="57">
        <f t="shared" si="2"/>
        <v>3</v>
      </c>
      <c r="I15" s="57">
        <f t="shared" si="2"/>
        <v>5</v>
      </c>
      <c r="J15" s="57">
        <f t="shared" si="2"/>
        <v>5</v>
      </c>
    </row>
    <row r="16" spans="1:10" x14ac:dyDescent="0.25">
      <c r="A16" s="142" t="s">
        <v>55</v>
      </c>
      <c r="B16" s="133"/>
      <c r="C16" s="57">
        <f t="shared" ref="C16:I16" si="3">SUM(C13:C15)</f>
        <v>2294</v>
      </c>
      <c r="D16" s="57">
        <f t="shared" si="3"/>
        <v>1756</v>
      </c>
      <c r="E16" s="57">
        <f t="shared" si="3"/>
        <v>645</v>
      </c>
      <c r="F16" s="57">
        <f t="shared" si="3"/>
        <v>19</v>
      </c>
      <c r="G16" s="57">
        <f t="shared" si="3"/>
        <v>41</v>
      </c>
      <c r="H16" s="57">
        <f t="shared" si="3"/>
        <v>25</v>
      </c>
      <c r="I16" s="57">
        <f t="shared" si="3"/>
        <v>77</v>
      </c>
      <c r="J16" s="57">
        <f>SUM(J12:J15)</f>
        <v>96</v>
      </c>
    </row>
    <row r="17" spans="1:10" x14ac:dyDescent="0.25">
      <c r="A17" s="8"/>
      <c r="B17" s="42"/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8"/>
      <c r="B18" s="12"/>
      <c r="C18" s="8"/>
      <c r="D18" s="8"/>
      <c r="E18" s="8"/>
      <c r="F18" s="8"/>
      <c r="G18" s="8"/>
      <c r="H18" s="8"/>
    </row>
    <row r="19" spans="1:10" x14ac:dyDescent="0.25">
      <c r="A19" s="8"/>
      <c r="B19" s="12"/>
      <c r="C19" s="8"/>
      <c r="D19" s="8"/>
      <c r="E19" s="8"/>
      <c r="F19" s="8"/>
      <c r="G19" s="8"/>
      <c r="H19" s="8"/>
    </row>
  </sheetData>
  <mergeCells count="6">
    <mergeCell ref="B2:C2"/>
    <mergeCell ref="A2:A4"/>
    <mergeCell ref="A1:J1"/>
    <mergeCell ref="G2:H2"/>
    <mergeCell ref="I2:I4"/>
    <mergeCell ref="J2:J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3"/>
  <sheetViews>
    <sheetView workbookViewId="0">
      <selection sqref="A1:I1"/>
    </sheetView>
  </sheetViews>
  <sheetFormatPr defaultRowHeight="15.75" x14ac:dyDescent="0.25"/>
  <cols>
    <col min="1" max="1" width="25.75" customWidth="1"/>
    <col min="2" max="2" width="11.125" customWidth="1"/>
    <col min="7" max="7" width="8.375" customWidth="1"/>
    <col min="8" max="8" width="8.875" customWidth="1"/>
    <col min="9" max="9" width="9.25" customWidth="1"/>
  </cols>
  <sheetData>
    <row r="1" spans="1:10" ht="67.5" customHeight="1" x14ac:dyDescent="0.25">
      <c r="A1" s="431" t="s">
        <v>265</v>
      </c>
      <c r="B1" s="431"/>
      <c r="C1" s="431"/>
      <c r="D1" s="431"/>
      <c r="E1" s="431"/>
      <c r="F1" s="431"/>
      <c r="G1" s="431"/>
      <c r="H1" s="431"/>
      <c r="I1" s="431"/>
      <c r="J1" s="54"/>
    </row>
    <row r="2" spans="1:10" s="8" customFormat="1" ht="16.5" thickBot="1" x14ac:dyDescent="0.3">
      <c r="A2" s="62"/>
      <c r="B2" s="101"/>
      <c r="C2" s="445" t="s">
        <v>140</v>
      </c>
      <c r="D2" s="446"/>
      <c r="E2" s="446"/>
      <c r="F2" s="446"/>
      <c r="G2" s="446"/>
      <c r="H2" s="446"/>
      <c r="I2" s="447"/>
      <c r="J2" s="50"/>
    </row>
    <row r="3" spans="1:10" s="8" customFormat="1" ht="55.5" customHeight="1" thickBot="1" x14ac:dyDescent="0.3">
      <c r="A3" s="102" t="s">
        <v>66</v>
      </c>
      <c r="B3" s="82" t="s">
        <v>139</v>
      </c>
      <c r="C3" s="82" t="s">
        <v>67</v>
      </c>
      <c r="D3" s="82" t="s">
        <v>264</v>
      </c>
      <c r="E3" s="82" t="s">
        <v>223</v>
      </c>
      <c r="F3" s="82" t="s">
        <v>218</v>
      </c>
      <c r="G3" s="82" t="s">
        <v>216</v>
      </c>
      <c r="H3" s="82" t="s">
        <v>196</v>
      </c>
      <c r="I3" s="82" t="s">
        <v>182</v>
      </c>
      <c r="J3" s="51"/>
    </row>
    <row r="4" spans="1:10" s="8" customFormat="1" x14ac:dyDescent="0.25">
      <c r="A4" s="305" t="s">
        <v>41</v>
      </c>
      <c r="B4" s="305" t="s">
        <v>272</v>
      </c>
      <c r="C4" s="305" t="s">
        <v>275</v>
      </c>
      <c r="D4" s="306">
        <v>0</v>
      </c>
      <c r="E4" s="306">
        <v>0</v>
      </c>
      <c r="F4" s="306">
        <v>51.52</v>
      </c>
      <c r="G4" s="306">
        <v>55.56</v>
      </c>
      <c r="H4" s="306">
        <v>71.150000000000006</v>
      </c>
      <c r="I4" s="306">
        <v>82.5</v>
      </c>
    </row>
    <row r="5" spans="1:10" s="8" customFormat="1" x14ac:dyDescent="0.25">
      <c r="A5" s="305" t="s">
        <v>41</v>
      </c>
      <c r="B5" s="305" t="s">
        <v>272</v>
      </c>
      <c r="C5" s="305" t="s">
        <v>276</v>
      </c>
      <c r="D5" s="306">
        <v>66.67</v>
      </c>
      <c r="E5" s="306">
        <v>4.17</v>
      </c>
      <c r="F5" s="306">
        <v>44</v>
      </c>
      <c r="G5" s="306">
        <v>65.38</v>
      </c>
      <c r="H5" s="306">
        <v>81.48</v>
      </c>
      <c r="I5" s="306">
        <v>96.15</v>
      </c>
    </row>
    <row r="6" spans="1:10" s="8" customFormat="1" x14ac:dyDescent="0.25">
      <c r="A6" s="305" t="s">
        <v>28</v>
      </c>
      <c r="B6" s="305" t="s">
        <v>272</v>
      </c>
      <c r="C6" s="305" t="s">
        <v>275</v>
      </c>
      <c r="D6" s="306">
        <v>27.27</v>
      </c>
      <c r="E6" s="306">
        <v>0</v>
      </c>
      <c r="F6" s="306">
        <v>58.82</v>
      </c>
      <c r="G6" s="306">
        <v>61.54</v>
      </c>
      <c r="H6" s="306">
        <v>63.89</v>
      </c>
      <c r="I6" s="306">
        <v>58.23</v>
      </c>
    </row>
    <row r="7" spans="1:10" s="8" customFormat="1" x14ac:dyDescent="0.25">
      <c r="A7" s="305" t="s">
        <v>28</v>
      </c>
      <c r="B7" s="305" t="s">
        <v>272</v>
      </c>
      <c r="C7" s="305" t="s">
        <v>276</v>
      </c>
      <c r="D7" s="306">
        <v>0</v>
      </c>
      <c r="E7" s="306">
        <v>0</v>
      </c>
      <c r="F7" s="306">
        <v>0</v>
      </c>
      <c r="G7" s="306">
        <v>33.33</v>
      </c>
      <c r="H7" s="306">
        <v>55.56</v>
      </c>
      <c r="I7" s="306">
        <v>62.5</v>
      </c>
    </row>
    <row r="8" spans="1:10" s="8" customFormat="1" x14ac:dyDescent="0.25">
      <c r="A8" s="305" t="s">
        <v>28</v>
      </c>
      <c r="B8" s="305" t="s">
        <v>273</v>
      </c>
      <c r="C8" s="305" t="s">
        <v>275</v>
      </c>
      <c r="D8" s="306">
        <v>0</v>
      </c>
      <c r="E8" s="306">
        <v>79.17</v>
      </c>
      <c r="F8" s="306">
        <v>87.5</v>
      </c>
      <c r="G8" s="306">
        <v>100</v>
      </c>
      <c r="H8" s="306">
        <v>97.22</v>
      </c>
      <c r="I8" s="306">
        <v>96.3</v>
      </c>
    </row>
    <row r="9" spans="1:10" s="8" customFormat="1" x14ac:dyDescent="0.25">
      <c r="A9" s="305" t="s">
        <v>28</v>
      </c>
      <c r="B9" s="305" t="s">
        <v>273</v>
      </c>
      <c r="C9" s="305" t="s">
        <v>276</v>
      </c>
      <c r="D9" s="306">
        <v>0</v>
      </c>
      <c r="E9" s="306">
        <v>75</v>
      </c>
      <c r="F9" s="306">
        <v>85.71</v>
      </c>
      <c r="G9" s="306">
        <v>100</v>
      </c>
      <c r="H9" s="306">
        <v>66.67</v>
      </c>
      <c r="I9" s="306">
        <v>100</v>
      </c>
    </row>
    <row r="10" spans="1:10" s="8" customFormat="1" x14ac:dyDescent="0.25">
      <c r="A10" s="305" t="s">
        <v>28</v>
      </c>
      <c r="B10" s="305" t="s">
        <v>274</v>
      </c>
      <c r="C10" s="305" t="s">
        <v>275</v>
      </c>
      <c r="D10" s="306">
        <v>0</v>
      </c>
      <c r="E10" s="306">
        <v>0</v>
      </c>
      <c r="F10" s="306">
        <v>0</v>
      </c>
      <c r="G10" s="306">
        <v>66.67</v>
      </c>
      <c r="H10" s="306">
        <v>66.67</v>
      </c>
      <c r="I10" s="306">
        <v>81.819999999999993</v>
      </c>
    </row>
    <row r="11" spans="1:10" s="8" customFormat="1" x14ac:dyDescent="0.25">
      <c r="A11" s="305" t="s">
        <v>28</v>
      </c>
      <c r="B11" s="305" t="s">
        <v>274</v>
      </c>
      <c r="C11" s="305" t="s">
        <v>276</v>
      </c>
      <c r="D11" s="306">
        <v>0</v>
      </c>
      <c r="E11" s="306">
        <v>0</v>
      </c>
      <c r="F11" s="306">
        <v>0</v>
      </c>
      <c r="G11" s="306">
        <v>66.67</v>
      </c>
      <c r="H11" s="306">
        <v>75</v>
      </c>
      <c r="I11" s="306">
        <v>100</v>
      </c>
    </row>
    <row r="12" spans="1:10" s="8" customFormat="1" x14ac:dyDescent="0.25">
      <c r="A12" s="305" t="s">
        <v>20</v>
      </c>
      <c r="B12" s="305" t="s">
        <v>272</v>
      </c>
      <c r="C12" s="305" t="s">
        <v>275</v>
      </c>
      <c r="D12" s="306">
        <v>0</v>
      </c>
      <c r="E12" s="306">
        <v>0</v>
      </c>
      <c r="F12" s="306">
        <v>0</v>
      </c>
      <c r="G12" s="306">
        <v>0</v>
      </c>
      <c r="H12" s="306">
        <v>60</v>
      </c>
      <c r="I12" s="306">
        <v>56.25</v>
      </c>
    </row>
    <row r="13" spans="1:10" s="8" customFormat="1" x14ac:dyDescent="0.25">
      <c r="A13" s="305" t="s">
        <v>20</v>
      </c>
      <c r="B13" s="305" t="s">
        <v>272</v>
      </c>
      <c r="C13" s="305" t="s">
        <v>275</v>
      </c>
      <c r="D13" s="306">
        <v>3.57</v>
      </c>
      <c r="E13" s="306">
        <v>6.25</v>
      </c>
      <c r="F13" s="306">
        <v>52.94</v>
      </c>
      <c r="G13" s="306">
        <v>0</v>
      </c>
      <c r="H13" s="306">
        <v>0</v>
      </c>
      <c r="I13" s="306">
        <v>0</v>
      </c>
    </row>
    <row r="14" spans="1:10" s="8" customFormat="1" x14ac:dyDescent="0.25">
      <c r="A14" s="305" t="s">
        <v>20</v>
      </c>
      <c r="B14" s="305" t="s">
        <v>272</v>
      </c>
      <c r="C14" s="305" t="s">
        <v>275</v>
      </c>
      <c r="D14" s="306">
        <v>0</v>
      </c>
      <c r="E14" s="306">
        <v>0</v>
      </c>
      <c r="F14" s="306">
        <v>50</v>
      </c>
      <c r="G14" s="306">
        <v>38.24</v>
      </c>
      <c r="H14" s="306">
        <v>48.28</v>
      </c>
      <c r="I14" s="306">
        <v>54.17</v>
      </c>
    </row>
    <row r="15" spans="1:10" s="8" customFormat="1" x14ac:dyDescent="0.25">
      <c r="A15" s="305" t="s">
        <v>20</v>
      </c>
      <c r="B15" s="305" t="s">
        <v>272</v>
      </c>
      <c r="C15" s="305" t="s">
        <v>275</v>
      </c>
      <c r="D15" s="306">
        <v>0</v>
      </c>
      <c r="E15" s="306">
        <v>0</v>
      </c>
      <c r="F15" s="306">
        <v>22.22</v>
      </c>
      <c r="G15" s="306">
        <v>60</v>
      </c>
      <c r="H15" s="306">
        <v>58.82</v>
      </c>
      <c r="I15" s="306">
        <v>85.71</v>
      </c>
    </row>
    <row r="16" spans="1:10" s="8" customFormat="1" x14ac:dyDescent="0.25">
      <c r="A16" s="305" t="s">
        <v>20</v>
      </c>
      <c r="B16" s="305" t="s">
        <v>272</v>
      </c>
      <c r="C16" s="305" t="s">
        <v>275</v>
      </c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</row>
    <row r="17" spans="1:9" s="8" customFormat="1" x14ac:dyDescent="0.25">
      <c r="A17" s="305" t="s">
        <v>20</v>
      </c>
      <c r="B17" s="305" t="s">
        <v>272</v>
      </c>
      <c r="C17" s="305" t="s">
        <v>275</v>
      </c>
      <c r="D17" s="306">
        <v>0</v>
      </c>
      <c r="E17" s="306">
        <v>10.53</v>
      </c>
      <c r="F17" s="306">
        <v>60</v>
      </c>
      <c r="G17" s="306">
        <v>69.23</v>
      </c>
      <c r="H17" s="306">
        <v>0</v>
      </c>
      <c r="I17" s="306">
        <v>0</v>
      </c>
    </row>
    <row r="18" spans="1:9" x14ac:dyDescent="0.25">
      <c r="A18" s="305" t="s">
        <v>20</v>
      </c>
      <c r="B18" s="305" t="s">
        <v>272</v>
      </c>
      <c r="C18" s="305" t="s">
        <v>275</v>
      </c>
      <c r="D18" s="306">
        <v>0</v>
      </c>
      <c r="E18" s="306">
        <v>0.92</v>
      </c>
      <c r="F18" s="306">
        <v>42.17</v>
      </c>
      <c r="G18" s="306">
        <v>51.04</v>
      </c>
      <c r="H18" s="306">
        <v>55.68</v>
      </c>
      <c r="I18" s="306">
        <v>70.27</v>
      </c>
    </row>
    <row r="19" spans="1:9" x14ac:dyDescent="0.25">
      <c r="A19" s="305" t="s">
        <v>20</v>
      </c>
      <c r="B19" s="305" t="s">
        <v>272</v>
      </c>
      <c r="C19" s="305" t="s">
        <v>275</v>
      </c>
      <c r="D19" s="306">
        <v>0</v>
      </c>
      <c r="E19" s="306">
        <v>6.25</v>
      </c>
      <c r="F19" s="306">
        <v>53.19</v>
      </c>
      <c r="G19" s="306">
        <v>78.63</v>
      </c>
      <c r="H19" s="306">
        <v>82.54</v>
      </c>
      <c r="I19" s="306">
        <v>77.78</v>
      </c>
    </row>
    <row r="20" spans="1:9" x14ac:dyDescent="0.25">
      <c r="A20" s="305" t="s">
        <v>20</v>
      </c>
      <c r="B20" s="305" t="s">
        <v>272</v>
      </c>
      <c r="C20" s="305" t="s">
        <v>275</v>
      </c>
      <c r="D20" s="306">
        <v>0</v>
      </c>
      <c r="E20" s="306">
        <v>23.08</v>
      </c>
      <c r="F20" s="306">
        <v>55.56</v>
      </c>
      <c r="G20" s="306">
        <v>75</v>
      </c>
      <c r="H20" s="306">
        <v>54.17</v>
      </c>
      <c r="I20" s="306">
        <v>68.75</v>
      </c>
    </row>
    <row r="21" spans="1:9" x14ac:dyDescent="0.25">
      <c r="A21" s="305" t="s">
        <v>20</v>
      </c>
      <c r="B21" s="305" t="s">
        <v>272</v>
      </c>
      <c r="C21" s="305" t="s">
        <v>275</v>
      </c>
      <c r="D21" s="306">
        <v>0</v>
      </c>
      <c r="E21" s="306">
        <v>0</v>
      </c>
      <c r="F21" s="306">
        <v>37.5</v>
      </c>
      <c r="G21" s="306">
        <v>41.38</v>
      </c>
      <c r="H21" s="306">
        <v>60</v>
      </c>
      <c r="I21" s="306">
        <v>54.05</v>
      </c>
    </row>
    <row r="22" spans="1:9" x14ac:dyDescent="0.25">
      <c r="A22" s="305" t="s">
        <v>20</v>
      </c>
      <c r="B22" s="305" t="s">
        <v>272</v>
      </c>
      <c r="C22" s="305" t="s">
        <v>275</v>
      </c>
      <c r="D22" s="306">
        <v>0</v>
      </c>
      <c r="E22" s="306">
        <v>0</v>
      </c>
      <c r="F22" s="306">
        <v>43.33</v>
      </c>
      <c r="G22" s="306">
        <v>38.71</v>
      </c>
      <c r="H22" s="306">
        <v>61.29</v>
      </c>
      <c r="I22" s="306">
        <v>70.27</v>
      </c>
    </row>
    <row r="23" spans="1:9" x14ac:dyDescent="0.25">
      <c r="A23" s="305" t="s">
        <v>20</v>
      </c>
      <c r="B23" s="305" t="s">
        <v>272</v>
      </c>
      <c r="C23" s="305" t="s">
        <v>275</v>
      </c>
      <c r="D23" s="306">
        <v>0</v>
      </c>
      <c r="E23" s="306">
        <v>11.11</v>
      </c>
      <c r="F23" s="306">
        <v>87.5</v>
      </c>
      <c r="G23" s="306">
        <v>11.11</v>
      </c>
      <c r="H23" s="306">
        <v>64.709999999999994</v>
      </c>
      <c r="I23" s="306">
        <v>66.67</v>
      </c>
    </row>
    <row r="24" spans="1:9" x14ac:dyDescent="0.25">
      <c r="A24" s="305" t="s">
        <v>20</v>
      </c>
      <c r="B24" s="305" t="s">
        <v>272</v>
      </c>
      <c r="C24" s="305" t="s">
        <v>275</v>
      </c>
      <c r="D24" s="306">
        <v>0</v>
      </c>
      <c r="E24" s="306">
        <v>8.6999999999999993</v>
      </c>
      <c r="F24" s="306">
        <v>31.25</v>
      </c>
      <c r="G24" s="306">
        <v>66.67</v>
      </c>
      <c r="H24" s="306">
        <v>72.22</v>
      </c>
      <c r="I24" s="306">
        <v>74.290000000000006</v>
      </c>
    </row>
    <row r="25" spans="1:9" x14ac:dyDescent="0.25">
      <c r="A25" s="305" t="s">
        <v>20</v>
      </c>
      <c r="B25" s="305" t="s">
        <v>272</v>
      </c>
      <c r="C25" s="305" t="s">
        <v>275</v>
      </c>
      <c r="D25" s="306">
        <v>0</v>
      </c>
      <c r="E25" s="306">
        <v>0</v>
      </c>
      <c r="F25" s="306">
        <v>0</v>
      </c>
      <c r="G25" s="306">
        <v>0</v>
      </c>
      <c r="H25" s="306">
        <v>0</v>
      </c>
      <c r="I25" s="306">
        <v>75</v>
      </c>
    </row>
    <row r="26" spans="1:9" x14ac:dyDescent="0.25">
      <c r="A26" s="305" t="s">
        <v>20</v>
      </c>
      <c r="B26" s="305" t="s">
        <v>272</v>
      </c>
      <c r="C26" s="305" t="s">
        <v>275</v>
      </c>
      <c r="D26" s="306">
        <v>0</v>
      </c>
      <c r="E26" s="306">
        <v>0</v>
      </c>
      <c r="F26" s="306">
        <v>0</v>
      </c>
      <c r="G26" s="306">
        <v>0</v>
      </c>
      <c r="H26" s="306">
        <v>0</v>
      </c>
      <c r="I26" s="306">
        <v>0</v>
      </c>
    </row>
    <row r="27" spans="1:9" x14ac:dyDescent="0.25">
      <c r="A27" s="305" t="s">
        <v>20</v>
      </c>
      <c r="B27" s="305" t="s">
        <v>272</v>
      </c>
      <c r="C27" s="305" t="s">
        <v>275</v>
      </c>
      <c r="D27" s="306">
        <v>0</v>
      </c>
      <c r="E27" s="306">
        <v>0</v>
      </c>
      <c r="F27" s="306">
        <v>0</v>
      </c>
      <c r="G27" s="306">
        <v>25</v>
      </c>
      <c r="H27" s="306">
        <v>41.67</v>
      </c>
      <c r="I27" s="306">
        <v>43.75</v>
      </c>
    </row>
    <row r="28" spans="1:9" x14ac:dyDescent="0.25">
      <c r="A28" s="305" t="s">
        <v>20</v>
      </c>
      <c r="B28" s="305" t="s">
        <v>272</v>
      </c>
      <c r="C28" s="305" t="s">
        <v>275</v>
      </c>
      <c r="D28" s="306">
        <v>0</v>
      </c>
      <c r="E28" s="306">
        <v>0</v>
      </c>
      <c r="F28" s="306">
        <v>21.43</v>
      </c>
      <c r="G28" s="306">
        <v>17.649999999999999</v>
      </c>
      <c r="H28" s="306">
        <v>28.57</v>
      </c>
      <c r="I28" s="306">
        <v>31.25</v>
      </c>
    </row>
    <row r="29" spans="1:9" x14ac:dyDescent="0.25">
      <c r="A29" s="305" t="s">
        <v>20</v>
      </c>
      <c r="B29" s="305" t="s">
        <v>272</v>
      </c>
      <c r="C29" s="305" t="s">
        <v>275</v>
      </c>
      <c r="D29" s="306">
        <v>0</v>
      </c>
      <c r="E29" s="306">
        <v>0</v>
      </c>
      <c r="F29" s="306">
        <v>0</v>
      </c>
      <c r="G29" s="306">
        <v>22.22</v>
      </c>
      <c r="H29" s="306">
        <v>18.18</v>
      </c>
      <c r="I29" s="306">
        <v>0</v>
      </c>
    </row>
    <row r="30" spans="1:9" x14ac:dyDescent="0.25">
      <c r="A30" s="305" t="s">
        <v>20</v>
      </c>
      <c r="B30" s="305" t="s">
        <v>272</v>
      </c>
      <c r="C30" s="305" t="s">
        <v>276</v>
      </c>
      <c r="D30" s="306">
        <v>0</v>
      </c>
      <c r="E30" s="306">
        <v>0</v>
      </c>
      <c r="F30" s="306">
        <v>44.44</v>
      </c>
      <c r="G30" s="306">
        <v>50</v>
      </c>
      <c r="H30" s="306">
        <v>42.11</v>
      </c>
      <c r="I30" s="306">
        <v>36.11</v>
      </c>
    </row>
    <row r="31" spans="1:9" x14ac:dyDescent="0.25">
      <c r="A31" s="305" t="s">
        <v>20</v>
      </c>
      <c r="B31" s="305" t="s">
        <v>272</v>
      </c>
      <c r="C31" s="305" t="s">
        <v>276</v>
      </c>
      <c r="D31" s="306">
        <v>0</v>
      </c>
      <c r="E31" s="306">
        <v>0</v>
      </c>
      <c r="F31" s="306">
        <v>100</v>
      </c>
      <c r="G31" s="306">
        <v>0</v>
      </c>
      <c r="H31" s="306">
        <v>62.5</v>
      </c>
      <c r="I31" s="306">
        <v>66.67</v>
      </c>
    </row>
    <row r="32" spans="1:9" x14ac:dyDescent="0.25">
      <c r="A32" s="305" t="s">
        <v>20</v>
      </c>
      <c r="B32" s="305" t="s">
        <v>272</v>
      </c>
      <c r="C32" s="305" t="s">
        <v>276</v>
      </c>
      <c r="D32" s="306">
        <v>0</v>
      </c>
      <c r="E32" s="306">
        <v>0</v>
      </c>
      <c r="F32" s="306">
        <v>0</v>
      </c>
      <c r="G32" s="306">
        <v>16.670000000000002</v>
      </c>
      <c r="H32" s="306">
        <v>75</v>
      </c>
      <c r="I32" s="306">
        <v>61.29</v>
      </c>
    </row>
    <row r="33" spans="1:9" x14ac:dyDescent="0.25">
      <c r="A33" s="305" t="s">
        <v>20</v>
      </c>
      <c r="B33" s="305" t="s">
        <v>272</v>
      </c>
      <c r="C33" s="305" t="s">
        <v>276</v>
      </c>
      <c r="D33" s="306">
        <v>0</v>
      </c>
      <c r="E33" s="306">
        <v>5.88</v>
      </c>
      <c r="F33" s="306">
        <v>74.55</v>
      </c>
      <c r="G33" s="306">
        <v>84.62</v>
      </c>
      <c r="H33" s="306">
        <v>86.36</v>
      </c>
      <c r="I33" s="306">
        <v>86.61</v>
      </c>
    </row>
    <row r="34" spans="1:9" x14ac:dyDescent="0.25">
      <c r="A34" s="305" t="s">
        <v>20</v>
      </c>
      <c r="B34" s="305" t="s">
        <v>272</v>
      </c>
      <c r="C34" s="305" t="s">
        <v>276</v>
      </c>
      <c r="D34" s="306">
        <v>100</v>
      </c>
      <c r="E34" s="306">
        <v>9.09</v>
      </c>
      <c r="F34" s="306">
        <v>44.44</v>
      </c>
      <c r="G34" s="306">
        <v>25</v>
      </c>
      <c r="H34" s="306">
        <v>0</v>
      </c>
      <c r="I34" s="306">
        <v>0</v>
      </c>
    </row>
    <row r="35" spans="1:9" x14ac:dyDescent="0.25">
      <c r="A35" s="305" t="s">
        <v>20</v>
      </c>
      <c r="B35" s="305" t="s">
        <v>272</v>
      </c>
      <c r="C35" s="305" t="s">
        <v>276</v>
      </c>
      <c r="D35" s="306">
        <v>0</v>
      </c>
      <c r="E35" s="306">
        <v>0</v>
      </c>
      <c r="F35" s="306">
        <v>0</v>
      </c>
      <c r="G35" s="306">
        <v>0</v>
      </c>
      <c r="H35" s="306">
        <v>0</v>
      </c>
      <c r="I35" s="306">
        <v>40</v>
      </c>
    </row>
    <row r="36" spans="1:9" x14ac:dyDescent="0.25">
      <c r="A36" s="305" t="s">
        <v>20</v>
      </c>
      <c r="B36" s="305" t="s">
        <v>272</v>
      </c>
      <c r="C36" s="305" t="s">
        <v>276</v>
      </c>
      <c r="D36" s="306">
        <v>0</v>
      </c>
      <c r="E36" s="306">
        <v>11.11</v>
      </c>
      <c r="F36" s="306">
        <v>11.11</v>
      </c>
      <c r="G36" s="306">
        <v>25</v>
      </c>
      <c r="H36" s="306">
        <v>50</v>
      </c>
      <c r="I36" s="306">
        <v>36.36</v>
      </c>
    </row>
    <row r="37" spans="1:9" x14ac:dyDescent="0.25">
      <c r="A37" s="305" t="s">
        <v>20</v>
      </c>
      <c r="B37" s="305" t="s">
        <v>272</v>
      </c>
      <c r="C37" s="305" t="s">
        <v>276</v>
      </c>
      <c r="D37" s="306">
        <v>0</v>
      </c>
      <c r="E37" s="306">
        <v>0</v>
      </c>
      <c r="F37" s="306">
        <v>0</v>
      </c>
      <c r="G37" s="306">
        <v>71.430000000000007</v>
      </c>
      <c r="H37" s="306">
        <v>0</v>
      </c>
      <c r="I37" s="306">
        <v>0</v>
      </c>
    </row>
    <row r="38" spans="1:9" x14ac:dyDescent="0.25">
      <c r="A38" s="305" t="s">
        <v>20</v>
      </c>
      <c r="B38" s="305" t="s">
        <v>272</v>
      </c>
      <c r="C38" s="305" t="s">
        <v>276</v>
      </c>
      <c r="D38" s="306">
        <v>0</v>
      </c>
      <c r="E38" s="306">
        <v>0</v>
      </c>
      <c r="F38" s="306">
        <v>0</v>
      </c>
      <c r="G38" s="306">
        <v>0</v>
      </c>
      <c r="H38" s="306">
        <v>0</v>
      </c>
      <c r="I38" s="306">
        <v>57.14</v>
      </c>
    </row>
    <row r="39" spans="1:9" x14ac:dyDescent="0.25">
      <c r="A39" s="305" t="s">
        <v>20</v>
      </c>
      <c r="B39" s="305" t="s">
        <v>272</v>
      </c>
      <c r="C39" s="305" t="s">
        <v>276</v>
      </c>
      <c r="D39" s="306">
        <v>0</v>
      </c>
      <c r="E39" s="306">
        <v>0</v>
      </c>
      <c r="F39" s="306">
        <v>0</v>
      </c>
      <c r="G39" s="306">
        <v>0</v>
      </c>
      <c r="H39" s="306">
        <v>0</v>
      </c>
      <c r="I39" s="306">
        <v>0</v>
      </c>
    </row>
    <row r="40" spans="1:9" x14ac:dyDescent="0.25">
      <c r="A40" s="305" t="s">
        <v>20</v>
      </c>
      <c r="B40" s="305" t="s">
        <v>273</v>
      </c>
      <c r="C40" s="305" t="s">
        <v>275</v>
      </c>
      <c r="D40" s="306">
        <v>0</v>
      </c>
      <c r="E40" s="306">
        <v>81.25</v>
      </c>
      <c r="F40" s="306">
        <v>88.89</v>
      </c>
      <c r="G40" s="306">
        <v>86.67</v>
      </c>
      <c r="H40" s="306">
        <v>0</v>
      </c>
      <c r="I40" s="306">
        <v>92.86</v>
      </c>
    </row>
    <row r="41" spans="1:9" x14ac:dyDescent="0.25">
      <c r="A41" s="305" t="s">
        <v>20</v>
      </c>
      <c r="B41" s="305" t="s">
        <v>273</v>
      </c>
      <c r="C41" s="305" t="s">
        <v>275</v>
      </c>
      <c r="D41" s="306">
        <v>0</v>
      </c>
      <c r="E41" s="306">
        <v>100</v>
      </c>
      <c r="F41" s="306">
        <v>57.14</v>
      </c>
      <c r="G41" s="306">
        <v>87.5</v>
      </c>
      <c r="H41" s="306">
        <v>100</v>
      </c>
      <c r="I41" s="306">
        <v>75</v>
      </c>
    </row>
    <row r="42" spans="1:9" x14ac:dyDescent="0.25">
      <c r="A42" s="305" t="s">
        <v>20</v>
      </c>
      <c r="B42" s="305" t="s">
        <v>273</v>
      </c>
      <c r="C42" s="305" t="s">
        <v>275</v>
      </c>
      <c r="D42" s="306">
        <v>0</v>
      </c>
      <c r="E42" s="306">
        <v>0</v>
      </c>
      <c r="F42" s="306">
        <v>0</v>
      </c>
      <c r="G42" s="306">
        <v>0</v>
      </c>
      <c r="H42" s="306">
        <v>0</v>
      </c>
      <c r="I42" s="306">
        <v>0</v>
      </c>
    </row>
    <row r="43" spans="1:9" x14ac:dyDescent="0.25">
      <c r="A43" s="305" t="s">
        <v>20</v>
      </c>
      <c r="B43" s="305" t="s">
        <v>273</v>
      </c>
      <c r="C43" s="305" t="s">
        <v>275</v>
      </c>
      <c r="D43" s="306">
        <v>0</v>
      </c>
      <c r="E43" s="306">
        <v>77.27</v>
      </c>
      <c r="F43" s="306">
        <v>0</v>
      </c>
      <c r="G43" s="306">
        <v>0</v>
      </c>
      <c r="H43" s="306">
        <v>0</v>
      </c>
      <c r="I43" s="306">
        <v>0</v>
      </c>
    </row>
    <row r="44" spans="1:9" x14ac:dyDescent="0.25">
      <c r="A44" s="305" t="s">
        <v>20</v>
      </c>
      <c r="B44" s="305" t="s">
        <v>273</v>
      </c>
      <c r="C44" s="305" t="s">
        <v>275</v>
      </c>
      <c r="D44" s="306">
        <v>0</v>
      </c>
      <c r="E44" s="306">
        <v>0</v>
      </c>
      <c r="F44" s="306">
        <v>37.5</v>
      </c>
      <c r="G44" s="306">
        <v>50</v>
      </c>
      <c r="H44" s="306">
        <v>100</v>
      </c>
      <c r="I44" s="306">
        <v>100</v>
      </c>
    </row>
    <row r="45" spans="1:9" x14ac:dyDescent="0.25">
      <c r="A45" s="305" t="s">
        <v>20</v>
      </c>
      <c r="B45" s="305" t="s">
        <v>273</v>
      </c>
      <c r="C45" s="305" t="s">
        <v>275</v>
      </c>
      <c r="D45" s="306">
        <v>0</v>
      </c>
      <c r="E45" s="306">
        <v>100</v>
      </c>
      <c r="F45" s="306">
        <v>95.65</v>
      </c>
      <c r="G45" s="306">
        <v>96.55</v>
      </c>
      <c r="H45" s="306">
        <v>80</v>
      </c>
      <c r="I45" s="306">
        <v>66.67</v>
      </c>
    </row>
    <row r="46" spans="1:9" x14ac:dyDescent="0.25">
      <c r="A46" s="305" t="s">
        <v>20</v>
      </c>
      <c r="B46" s="305" t="s">
        <v>273</v>
      </c>
      <c r="C46" s="305" t="s">
        <v>275</v>
      </c>
      <c r="D46" s="306">
        <v>0</v>
      </c>
      <c r="E46" s="306">
        <v>75</v>
      </c>
      <c r="F46" s="306">
        <v>83.33</v>
      </c>
      <c r="G46" s="306">
        <v>92.86</v>
      </c>
      <c r="H46" s="306">
        <v>81.25</v>
      </c>
      <c r="I46" s="306">
        <v>85.71</v>
      </c>
    </row>
    <row r="47" spans="1:9" x14ac:dyDescent="0.25">
      <c r="A47" s="305" t="s">
        <v>20</v>
      </c>
      <c r="B47" s="305" t="s">
        <v>273</v>
      </c>
      <c r="C47" s="305" t="s">
        <v>275</v>
      </c>
      <c r="D47" s="306">
        <v>0</v>
      </c>
      <c r="E47" s="306">
        <v>50</v>
      </c>
      <c r="F47" s="306">
        <v>72.73</v>
      </c>
      <c r="G47" s="306">
        <v>77.78</v>
      </c>
      <c r="H47" s="306">
        <v>80</v>
      </c>
      <c r="I47" s="306">
        <v>84.62</v>
      </c>
    </row>
    <row r="48" spans="1:9" x14ac:dyDescent="0.25">
      <c r="A48" s="305" t="s">
        <v>20</v>
      </c>
      <c r="B48" s="305" t="s">
        <v>273</v>
      </c>
      <c r="C48" s="305" t="s">
        <v>275</v>
      </c>
      <c r="D48" s="306">
        <v>2.63</v>
      </c>
      <c r="E48" s="306">
        <v>91.67</v>
      </c>
      <c r="F48" s="306">
        <v>87.8</v>
      </c>
      <c r="G48" s="306">
        <v>85.16</v>
      </c>
      <c r="H48" s="306">
        <v>0</v>
      </c>
      <c r="I48" s="306">
        <v>0</v>
      </c>
    </row>
    <row r="49" spans="1:9" x14ac:dyDescent="0.25">
      <c r="A49" s="305" t="s">
        <v>20</v>
      </c>
      <c r="B49" s="305" t="s">
        <v>273</v>
      </c>
      <c r="C49" s="305" t="s">
        <v>275</v>
      </c>
      <c r="D49" s="306">
        <v>0</v>
      </c>
      <c r="E49" s="306">
        <v>0</v>
      </c>
      <c r="F49" s="306">
        <v>0</v>
      </c>
      <c r="G49" s="306">
        <v>100</v>
      </c>
      <c r="H49" s="306">
        <v>100</v>
      </c>
      <c r="I49" s="306">
        <v>100</v>
      </c>
    </row>
    <row r="50" spans="1:9" x14ac:dyDescent="0.25">
      <c r="A50" s="305" t="s">
        <v>20</v>
      </c>
      <c r="B50" s="305" t="s">
        <v>273</v>
      </c>
      <c r="C50" s="305" t="s">
        <v>275</v>
      </c>
      <c r="D50" s="306">
        <v>0</v>
      </c>
      <c r="E50" s="306">
        <v>93.33</v>
      </c>
      <c r="F50" s="306">
        <v>90.48</v>
      </c>
      <c r="G50" s="306">
        <v>91.67</v>
      </c>
      <c r="H50" s="306">
        <v>76.47</v>
      </c>
      <c r="I50" s="306">
        <v>86.67</v>
      </c>
    </row>
    <row r="51" spans="1:9" x14ac:dyDescent="0.25">
      <c r="A51" s="305" t="s">
        <v>20</v>
      </c>
      <c r="B51" s="305" t="s">
        <v>273</v>
      </c>
      <c r="C51" s="305" t="s">
        <v>275</v>
      </c>
      <c r="D51" s="306">
        <v>0</v>
      </c>
      <c r="E51" s="306">
        <v>83.33</v>
      </c>
      <c r="F51" s="306">
        <v>88.24</v>
      </c>
      <c r="G51" s="306">
        <v>91.89</v>
      </c>
      <c r="H51" s="306">
        <v>86.96</v>
      </c>
      <c r="I51" s="306">
        <v>92.31</v>
      </c>
    </row>
    <row r="52" spans="1:9" x14ac:dyDescent="0.25">
      <c r="A52" s="305" t="s">
        <v>20</v>
      </c>
      <c r="B52" s="305" t="s">
        <v>273</v>
      </c>
      <c r="C52" s="305" t="s">
        <v>275</v>
      </c>
      <c r="D52" s="306">
        <v>0</v>
      </c>
      <c r="E52" s="306">
        <v>100</v>
      </c>
      <c r="F52" s="306">
        <v>83.33</v>
      </c>
      <c r="G52" s="306">
        <v>80</v>
      </c>
      <c r="H52" s="306">
        <v>90</v>
      </c>
      <c r="I52" s="306">
        <v>85.71</v>
      </c>
    </row>
    <row r="53" spans="1:9" x14ac:dyDescent="0.25">
      <c r="A53" s="305" t="s">
        <v>20</v>
      </c>
      <c r="B53" s="305" t="s">
        <v>273</v>
      </c>
      <c r="C53" s="305" t="s">
        <v>275</v>
      </c>
      <c r="D53" s="306">
        <v>0</v>
      </c>
      <c r="E53" s="306">
        <v>82.22</v>
      </c>
      <c r="F53" s="306">
        <v>95.24</v>
      </c>
      <c r="G53" s="306">
        <v>92.86</v>
      </c>
      <c r="H53" s="306">
        <v>100</v>
      </c>
      <c r="I53" s="306">
        <v>90.7</v>
      </c>
    </row>
    <row r="54" spans="1:9" x14ac:dyDescent="0.25">
      <c r="A54" s="305" t="s">
        <v>20</v>
      </c>
      <c r="B54" s="305" t="s">
        <v>273</v>
      </c>
      <c r="C54" s="305" t="s">
        <v>275</v>
      </c>
      <c r="D54" s="306">
        <v>0</v>
      </c>
      <c r="E54" s="306">
        <v>84.62</v>
      </c>
      <c r="F54" s="306">
        <v>84.62</v>
      </c>
      <c r="G54" s="306">
        <v>92.31</v>
      </c>
      <c r="H54" s="306">
        <v>100</v>
      </c>
      <c r="I54" s="306">
        <v>100</v>
      </c>
    </row>
    <row r="55" spans="1:9" x14ac:dyDescent="0.25">
      <c r="A55" s="305" t="s">
        <v>20</v>
      </c>
      <c r="B55" s="305" t="s">
        <v>273</v>
      </c>
      <c r="C55" s="305" t="s">
        <v>275</v>
      </c>
      <c r="D55" s="306">
        <v>0</v>
      </c>
      <c r="E55" s="306">
        <v>100</v>
      </c>
      <c r="F55" s="306">
        <v>85.71</v>
      </c>
      <c r="G55" s="306">
        <v>50</v>
      </c>
      <c r="H55" s="306">
        <v>94.12</v>
      </c>
      <c r="I55" s="306">
        <v>100</v>
      </c>
    </row>
    <row r="56" spans="1:9" x14ac:dyDescent="0.25">
      <c r="A56" s="305" t="s">
        <v>20</v>
      </c>
      <c r="B56" s="305" t="s">
        <v>273</v>
      </c>
      <c r="C56" s="305" t="s">
        <v>276</v>
      </c>
      <c r="D56" s="306">
        <v>0</v>
      </c>
      <c r="E56" s="306">
        <v>0</v>
      </c>
      <c r="F56" s="306">
        <v>33.33</v>
      </c>
      <c r="G56" s="306">
        <v>88.89</v>
      </c>
      <c r="H56" s="306">
        <v>0</v>
      </c>
      <c r="I56" s="306">
        <v>0</v>
      </c>
    </row>
    <row r="57" spans="1:9" x14ac:dyDescent="0.25">
      <c r="A57" s="305" t="s">
        <v>20</v>
      </c>
      <c r="B57" s="305" t="s">
        <v>273</v>
      </c>
      <c r="C57" s="305" t="s">
        <v>276</v>
      </c>
      <c r="D57" s="306">
        <v>0</v>
      </c>
      <c r="E57" s="306">
        <v>69.23</v>
      </c>
      <c r="F57" s="306">
        <v>100</v>
      </c>
      <c r="G57" s="306">
        <v>83.33</v>
      </c>
      <c r="H57" s="306">
        <v>75</v>
      </c>
      <c r="I57" s="306">
        <v>100</v>
      </c>
    </row>
    <row r="58" spans="1:9" x14ac:dyDescent="0.25">
      <c r="A58" s="305" t="s">
        <v>20</v>
      </c>
      <c r="B58" s="305" t="s">
        <v>273</v>
      </c>
      <c r="C58" s="305" t="s">
        <v>276</v>
      </c>
      <c r="D58" s="306">
        <v>0</v>
      </c>
      <c r="E58" s="306">
        <v>37.5</v>
      </c>
      <c r="F58" s="306">
        <v>0</v>
      </c>
      <c r="G58" s="306">
        <v>66.67</v>
      </c>
      <c r="H58" s="306">
        <v>83.33</v>
      </c>
      <c r="I58" s="306">
        <v>64.709999999999994</v>
      </c>
    </row>
    <row r="59" spans="1:9" x14ac:dyDescent="0.25">
      <c r="A59" s="305" t="s">
        <v>20</v>
      </c>
      <c r="B59" s="305" t="s">
        <v>273</v>
      </c>
      <c r="C59" s="305" t="s">
        <v>276</v>
      </c>
      <c r="D59" s="306">
        <v>0</v>
      </c>
      <c r="E59" s="306">
        <v>0</v>
      </c>
      <c r="F59" s="306">
        <v>44.44</v>
      </c>
      <c r="G59" s="306">
        <v>0</v>
      </c>
      <c r="H59" s="306">
        <v>0</v>
      </c>
      <c r="I59" s="306">
        <v>0</v>
      </c>
    </row>
    <row r="60" spans="1:9" x14ac:dyDescent="0.25">
      <c r="A60" s="305" t="s">
        <v>20</v>
      </c>
      <c r="B60" s="305" t="s">
        <v>273</v>
      </c>
      <c r="C60" s="305" t="s">
        <v>276</v>
      </c>
      <c r="D60" s="306">
        <v>0</v>
      </c>
      <c r="E60" s="306">
        <v>25</v>
      </c>
      <c r="F60" s="306">
        <v>0</v>
      </c>
      <c r="G60" s="306">
        <v>0</v>
      </c>
      <c r="H60" s="306">
        <v>0</v>
      </c>
      <c r="I60" s="306">
        <v>50</v>
      </c>
    </row>
    <row r="61" spans="1:9" x14ac:dyDescent="0.25">
      <c r="A61" s="305" t="s">
        <v>20</v>
      </c>
      <c r="B61" s="305" t="s">
        <v>273</v>
      </c>
      <c r="C61" s="305" t="s">
        <v>276</v>
      </c>
      <c r="D61" s="306">
        <v>0</v>
      </c>
      <c r="E61" s="306">
        <v>0</v>
      </c>
      <c r="F61" s="306">
        <v>0</v>
      </c>
      <c r="G61" s="306">
        <v>0</v>
      </c>
      <c r="H61" s="306">
        <v>0</v>
      </c>
      <c r="I61" s="306">
        <v>87.5</v>
      </c>
    </row>
    <row r="62" spans="1:9" x14ac:dyDescent="0.25">
      <c r="A62" s="305" t="s">
        <v>20</v>
      </c>
      <c r="B62" s="305" t="s">
        <v>273</v>
      </c>
      <c r="C62" s="305" t="s">
        <v>276</v>
      </c>
      <c r="D62" s="306">
        <v>0</v>
      </c>
      <c r="E62" s="306">
        <v>76.19</v>
      </c>
      <c r="F62" s="306">
        <v>95.35</v>
      </c>
      <c r="G62" s="306">
        <v>90.63</v>
      </c>
      <c r="H62" s="306">
        <v>94.38</v>
      </c>
      <c r="I62" s="306">
        <v>93.3</v>
      </c>
    </row>
    <row r="63" spans="1:9" x14ac:dyDescent="0.25">
      <c r="A63" s="305" t="s">
        <v>20</v>
      </c>
      <c r="B63" s="305" t="s">
        <v>273</v>
      </c>
      <c r="C63" s="305" t="s">
        <v>276</v>
      </c>
      <c r="D63" s="306">
        <v>0</v>
      </c>
      <c r="E63" s="306">
        <v>0</v>
      </c>
      <c r="F63" s="306">
        <v>86.67</v>
      </c>
      <c r="G63" s="306">
        <v>50</v>
      </c>
      <c r="H63" s="306">
        <v>0</v>
      </c>
      <c r="I63" s="306">
        <v>100</v>
      </c>
    </row>
    <row r="64" spans="1:9" x14ac:dyDescent="0.25">
      <c r="A64" s="305" t="s">
        <v>20</v>
      </c>
      <c r="B64" s="305" t="s">
        <v>273</v>
      </c>
      <c r="C64" s="305" t="s">
        <v>276</v>
      </c>
      <c r="D64" s="306">
        <v>0</v>
      </c>
      <c r="E64" s="306">
        <v>90.91</v>
      </c>
      <c r="F64" s="306">
        <v>0</v>
      </c>
      <c r="G64" s="306">
        <v>0</v>
      </c>
      <c r="H64" s="306">
        <v>0</v>
      </c>
      <c r="I64" s="306">
        <v>100</v>
      </c>
    </row>
    <row r="65" spans="1:9" x14ac:dyDescent="0.25">
      <c r="A65" s="305" t="s">
        <v>20</v>
      </c>
      <c r="B65" s="305" t="s">
        <v>274</v>
      </c>
      <c r="C65" s="305" t="s">
        <v>275</v>
      </c>
      <c r="D65" s="306">
        <v>0</v>
      </c>
      <c r="E65" s="306">
        <v>20</v>
      </c>
      <c r="F65" s="306">
        <v>0</v>
      </c>
      <c r="G65" s="306">
        <v>100</v>
      </c>
      <c r="H65" s="306">
        <v>100</v>
      </c>
      <c r="I65" s="306">
        <v>100</v>
      </c>
    </row>
    <row r="66" spans="1:9" x14ac:dyDescent="0.25">
      <c r="A66" s="305" t="s">
        <v>20</v>
      </c>
      <c r="B66" s="305" t="s">
        <v>274</v>
      </c>
      <c r="C66" s="305" t="s">
        <v>275</v>
      </c>
      <c r="D66" s="306">
        <v>0</v>
      </c>
      <c r="E66" s="306">
        <v>0</v>
      </c>
      <c r="F66" s="306">
        <v>0</v>
      </c>
      <c r="G66" s="306">
        <v>100</v>
      </c>
      <c r="H66" s="306">
        <v>100</v>
      </c>
      <c r="I66" s="306">
        <v>100</v>
      </c>
    </row>
    <row r="67" spans="1:9" x14ac:dyDescent="0.25">
      <c r="A67" s="305" t="s">
        <v>20</v>
      </c>
      <c r="B67" s="305" t="s">
        <v>274</v>
      </c>
      <c r="C67" s="305" t="s">
        <v>275</v>
      </c>
      <c r="D67" s="306">
        <v>0</v>
      </c>
      <c r="E67" s="306">
        <v>0</v>
      </c>
      <c r="F67" s="306">
        <v>0</v>
      </c>
      <c r="G67" s="306">
        <v>0</v>
      </c>
      <c r="H67" s="306">
        <v>0</v>
      </c>
      <c r="I67" s="306">
        <v>100</v>
      </c>
    </row>
    <row r="68" spans="1:9" x14ac:dyDescent="0.25">
      <c r="A68" s="305" t="s">
        <v>20</v>
      </c>
      <c r="B68" s="305" t="s">
        <v>274</v>
      </c>
      <c r="C68" s="305" t="s">
        <v>275</v>
      </c>
      <c r="D68" s="306">
        <v>0</v>
      </c>
      <c r="E68" s="306">
        <v>0</v>
      </c>
      <c r="F68" s="306">
        <v>33.33</v>
      </c>
      <c r="G68" s="306">
        <v>75</v>
      </c>
      <c r="H68" s="306">
        <v>66.67</v>
      </c>
      <c r="I68" s="306">
        <v>25</v>
      </c>
    </row>
    <row r="69" spans="1:9" x14ac:dyDescent="0.25">
      <c r="A69" s="305" t="s">
        <v>20</v>
      </c>
      <c r="B69" s="305" t="s">
        <v>274</v>
      </c>
      <c r="C69" s="305" t="s">
        <v>275</v>
      </c>
      <c r="D69" s="306">
        <v>0</v>
      </c>
      <c r="E69" s="306">
        <v>55.56</v>
      </c>
      <c r="F69" s="306">
        <v>0</v>
      </c>
      <c r="G69" s="306">
        <v>0</v>
      </c>
      <c r="H69" s="306">
        <v>0</v>
      </c>
      <c r="I69" s="306">
        <v>100</v>
      </c>
    </row>
    <row r="70" spans="1:9" x14ac:dyDescent="0.25">
      <c r="A70" s="305" t="s">
        <v>20</v>
      </c>
      <c r="B70" s="305" t="s">
        <v>274</v>
      </c>
      <c r="C70" s="305" t="s">
        <v>275</v>
      </c>
      <c r="D70" s="306">
        <v>0</v>
      </c>
      <c r="E70" s="306">
        <v>60</v>
      </c>
      <c r="F70" s="306">
        <v>0</v>
      </c>
      <c r="G70" s="306">
        <v>0</v>
      </c>
      <c r="H70" s="306">
        <v>0</v>
      </c>
      <c r="I70" s="306">
        <v>0</v>
      </c>
    </row>
    <row r="71" spans="1:9" x14ac:dyDescent="0.25">
      <c r="A71" s="305" t="s">
        <v>20</v>
      </c>
      <c r="B71" s="305" t="s">
        <v>274</v>
      </c>
      <c r="C71" s="305" t="s">
        <v>275</v>
      </c>
      <c r="D71" s="306">
        <v>0</v>
      </c>
      <c r="E71" s="306">
        <v>25</v>
      </c>
      <c r="F71" s="306">
        <v>50</v>
      </c>
      <c r="G71" s="306">
        <v>50</v>
      </c>
      <c r="H71" s="306">
        <v>0</v>
      </c>
      <c r="I71" s="306">
        <v>100</v>
      </c>
    </row>
    <row r="72" spans="1:9" x14ac:dyDescent="0.25">
      <c r="A72" s="305" t="s">
        <v>20</v>
      </c>
      <c r="B72" s="305" t="s">
        <v>274</v>
      </c>
      <c r="C72" s="305" t="s">
        <v>275</v>
      </c>
      <c r="D72" s="306">
        <v>0</v>
      </c>
      <c r="E72" s="306">
        <v>0</v>
      </c>
      <c r="F72" s="306">
        <v>100</v>
      </c>
      <c r="G72" s="306">
        <v>100</v>
      </c>
      <c r="H72" s="306">
        <v>100</v>
      </c>
      <c r="I72" s="306">
        <v>100</v>
      </c>
    </row>
    <row r="73" spans="1:9" x14ac:dyDescent="0.25">
      <c r="A73" s="305" t="s">
        <v>20</v>
      </c>
      <c r="B73" s="305" t="s">
        <v>274</v>
      </c>
      <c r="C73" s="305" t="s">
        <v>275</v>
      </c>
      <c r="D73" s="306">
        <v>0</v>
      </c>
      <c r="E73" s="306">
        <v>0</v>
      </c>
      <c r="F73" s="306">
        <v>100</v>
      </c>
      <c r="G73" s="306">
        <v>100</v>
      </c>
      <c r="H73" s="306">
        <v>0</v>
      </c>
      <c r="I73" s="306">
        <v>100</v>
      </c>
    </row>
    <row r="74" spans="1:9" x14ac:dyDescent="0.25">
      <c r="A74" s="305" t="s">
        <v>20</v>
      </c>
      <c r="B74" s="305" t="s">
        <v>274</v>
      </c>
      <c r="C74" s="305" t="s">
        <v>275</v>
      </c>
      <c r="D74" s="306">
        <v>0</v>
      </c>
      <c r="E74" s="306">
        <v>0</v>
      </c>
      <c r="F74" s="306">
        <v>50</v>
      </c>
      <c r="G74" s="306">
        <v>33.33</v>
      </c>
      <c r="H74" s="306">
        <v>33.33</v>
      </c>
      <c r="I74" s="306">
        <v>100</v>
      </c>
    </row>
    <row r="75" spans="1:9" x14ac:dyDescent="0.25">
      <c r="A75" s="305" t="s">
        <v>20</v>
      </c>
      <c r="B75" s="305" t="s">
        <v>274</v>
      </c>
      <c r="C75" s="305" t="s">
        <v>275</v>
      </c>
      <c r="D75" s="306">
        <v>0</v>
      </c>
      <c r="E75" s="306">
        <v>0</v>
      </c>
      <c r="F75" s="306">
        <v>0</v>
      </c>
      <c r="G75" s="306">
        <v>50</v>
      </c>
      <c r="H75" s="306">
        <v>100</v>
      </c>
      <c r="I75" s="306">
        <v>100</v>
      </c>
    </row>
    <row r="76" spans="1:9" x14ac:dyDescent="0.25">
      <c r="A76" s="305" t="s">
        <v>20</v>
      </c>
      <c r="B76" s="305" t="s">
        <v>274</v>
      </c>
      <c r="C76" s="305" t="s">
        <v>275</v>
      </c>
      <c r="D76" s="306">
        <v>0</v>
      </c>
      <c r="E76" s="306">
        <v>0</v>
      </c>
      <c r="F76" s="306">
        <v>0</v>
      </c>
      <c r="G76" s="306">
        <v>0</v>
      </c>
      <c r="H76" s="306">
        <v>100</v>
      </c>
      <c r="I76" s="306">
        <v>50</v>
      </c>
    </row>
    <row r="77" spans="1:9" x14ac:dyDescent="0.25">
      <c r="A77" s="305" t="s">
        <v>20</v>
      </c>
      <c r="B77" s="305" t="s">
        <v>274</v>
      </c>
      <c r="C77" s="305" t="s">
        <v>276</v>
      </c>
      <c r="D77" s="306">
        <v>0</v>
      </c>
      <c r="E77" s="306">
        <v>0</v>
      </c>
      <c r="F77" s="306">
        <v>0</v>
      </c>
      <c r="G77" s="306">
        <v>100</v>
      </c>
      <c r="H77" s="306">
        <v>0</v>
      </c>
      <c r="I77" s="306">
        <v>75</v>
      </c>
    </row>
    <row r="78" spans="1:9" x14ac:dyDescent="0.25">
      <c r="A78" s="305" t="s">
        <v>20</v>
      </c>
      <c r="B78" s="305" t="s">
        <v>274</v>
      </c>
      <c r="C78" s="305" t="s">
        <v>276</v>
      </c>
      <c r="D78" s="306">
        <v>0</v>
      </c>
      <c r="E78" s="306">
        <v>25</v>
      </c>
      <c r="F78" s="306">
        <v>0</v>
      </c>
      <c r="G78" s="306">
        <v>100</v>
      </c>
      <c r="H78" s="306">
        <v>0</v>
      </c>
      <c r="I78" s="306">
        <v>83.33</v>
      </c>
    </row>
    <row r="79" spans="1:9" x14ac:dyDescent="0.25">
      <c r="A79" s="305" t="s">
        <v>20</v>
      </c>
      <c r="B79" s="305" t="s">
        <v>274</v>
      </c>
      <c r="C79" s="305" t="s">
        <v>276</v>
      </c>
      <c r="D79" s="306">
        <v>0</v>
      </c>
      <c r="E79" s="306">
        <v>0</v>
      </c>
      <c r="F79" s="306">
        <v>0</v>
      </c>
      <c r="G79" s="306">
        <v>0</v>
      </c>
      <c r="H79" s="306">
        <v>66.67</v>
      </c>
      <c r="I79" s="306">
        <v>33.33</v>
      </c>
    </row>
    <row r="80" spans="1:9" x14ac:dyDescent="0.25">
      <c r="A80" s="305" t="s">
        <v>20</v>
      </c>
      <c r="B80" s="305" t="s">
        <v>274</v>
      </c>
      <c r="C80" s="305" t="s">
        <v>276</v>
      </c>
      <c r="D80" s="306">
        <v>0</v>
      </c>
      <c r="E80" s="306">
        <v>66.67</v>
      </c>
      <c r="F80" s="306">
        <v>0</v>
      </c>
      <c r="G80" s="306">
        <v>0</v>
      </c>
      <c r="H80" s="306">
        <v>0</v>
      </c>
      <c r="I80" s="306">
        <v>0</v>
      </c>
    </row>
    <row r="81" spans="1:9" x14ac:dyDescent="0.25">
      <c r="A81" s="305" t="s">
        <v>20</v>
      </c>
      <c r="B81" s="305" t="s">
        <v>274</v>
      </c>
      <c r="C81" s="305" t="s">
        <v>276</v>
      </c>
      <c r="D81" s="306">
        <v>0</v>
      </c>
      <c r="E81" s="306">
        <v>0</v>
      </c>
      <c r="F81" s="306">
        <v>50</v>
      </c>
      <c r="G81" s="306">
        <v>0</v>
      </c>
      <c r="H81" s="306">
        <v>0</v>
      </c>
      <c r="I81" s="306">
        <v>0</v>
      </c>
    </row>
    <row r="82" spans="1:9" x14ac:dyDescent="0.25">
      <c r="A82" s="305" t="s">
        <v>20</v>
      </c>
      <c r="B82" s="305" t="s">
        <v>274</v>
      </c>
      <c r="C82" s="305" t="s">
        <v>276</v>
      </c>
      <c r="D82" s="306">
        <v>0</v>
      </c>
      <c r="E82" s="306">
        <v>0</v>
      </c>
      <c r="F82" s="306">
        <v>0</v>
      </c>
      <c r="G82" s="306">
        <v>0</v>
      </c>
      <c r="H82" s="306">
        <v>0</v>
      </c>
      <c r="I82" s="306">
        <v>50</v>
      </c>
    </row>
    <row r="83" spans="1:9" x14ac:dyDescent="0.25">
      <c r="A83" s="305" t="s">
        <v>20</v>
      </c>
      <c r="B83" s="305" t="s">
        <v>274</v>
      </c>
      <c r="C83" s="305" t="s">
        <v>276</v>
      </c>
      <c r="D83" s="306">
        <v>0</v>
      </c>
      <c r="E83" s="306">
        <v>0</v>
      </c>
      <c r="F83" s="306">
        <v>0</v>
      </c>
      <c r="G83" s="306">
        <v>0</v>
      </c>
      <c r="H83" s="306">
        <v>0</v>
      </c>
      <c r="I83" s="306">
        <v>0</v>
      </c>
    </row>
    <row r="84" spans="1:9" x14ac:dyDescent="0.25">
      <c r="A84" s="305" t="s">
        <v>20</v>
      </c>
      <c r="B84" s="305" t="s">
        <v>274</v>
      </c>
      <c r="C84" s="305" t="s">
        <v>276</v>
      </c>
      <c r="D84" s="306">
        <v>0</v>
      </c>
      <c r="E84" s="306">
        <v>0</v>
      </c>
      <c r="F84" s="306">
        <v>0</v>
      </c>
      <c r="G84" s="306">
        <v>0</v>
      </c>
      <c r="H84" s="306">
        <v>50</v>
      </c>
      <c r="I84" s="306">
        <v>0</v>
      </c>
    </row>
    <row r="85" spans="1:9" x14ac:dyDescent="0.25">
      <c r="A85" s="305" t="s">
        <v>20</v>
      </c>
      <c r="B85" s="305" t="s">
        <v>274</v>
      </c>
      <c r="C85" s="305" t="s">
        <v>276</v>
      </c>
      <c r="D85" s="306">
        <v>0</v>
      </c>
      <c r="E85" s="306">
        <v>0</v>
      </c>
      <c r="F85" s="306">
        <v>0</v>
      </c>
      <c r="G85" s="306">
        <v>0</v>
      </c>
      <c r="H85" s="306">
        <v>0</v>
      </c>
      <c r="I85" s="306">
        <v>0</v>
      </c>
    </row>
    <row r="86" spans="1:9" x14ac:dyDescent="0.25">
      <c r="A86" s="305" t="s">
        <v>20</v>
      </c>
      <c r="B86" s="305" t="s">
        <v>274</v>
      </c>
      <c r="C86" s="305" t="s">
        <v>276</v>
      </c>
      <c r="D86" s="306">
        <v>0</v>
      </c>
      <c r="E86" s="306">
        <v>0</v>
      </c>
      <c r="F86" s="306">
        <v>0</v>
      </c>
      <c r="G86" s="306">
        <v>0</v>
      </c>
      <c r="H86" s="306">
        <v>0</v>
      </c>
      <c r="I86" s="306">
        <v>50</v>
      </c>
    </row>
    <row r="87" spans="1:9" x14ac:dyDescent="0.25">
      <c r="A87" s="305" t="s">
        <v>20</v>
      </c>
      <c r="B87" s="305" t="s">
        <v>274</v>
      </c>
      <c r="C87" s="305" t="s">
        <v>276</v>
      </c>
      <c r="D87" s="306">
        <v>0</v>
      </c>
      <c r="E87" s="306">
        <v>0</v>
      </c>
      <c r="F87" s="306">
        <v>0</v>
      </c>
      <c r="G87" s="306">
        <v>0</v>
      </c>
      <c r="H87" s="306">
        <v>0</v>
      </c>
      <c r="I87" s="306">
        <v>0</v>
      </c>
    </row>
    <row r="88" spans="1:9" x14ac:dyDescent="0.25">
      <c r="A88" s="305" t="s">
        <v>20</v>
      </c>
      <c r="B88" s="305" t="s">
        <v>274</v>
      </c>
      <c r="C88" s="305" t="s">
        <v>276</v>
      </c>
      <c r="D88" s="306">
        <v>0</v>
      </c>
      <c r="E88" s="306">
        <v>0</v>
      </c>
      <c r="F88" s="306">
        <v>0</v>
      </c>
      <c r="G88" s="306">
        <v>0</v>
      </c>
      <c r="H88" s="306">
        <v>0</v>
      </c>
      <c r="I88" s="306">
        <v>0</v>
      </c>
    </row>
    <row r="89" spans="1:9" x14ac:dyDescent="0.25">
      <c r="A89" s="305" t="s">
        <v>45</v>
      </c>
      <c r="B89" s="305" t="s">
        <v>272</v>
      </c>
      <c r="C89" s="305" t="s">
        <v>275</v>
      </c>
      <c r="D89" s="306">
        <v>0</v>
      </c>
      <c r="E89" s="306">
        <v>1.33</v>
      </c>
      <c r="F89" s="306">
        <v>52.63</v>
      </c>
      <c r="G89" s="306">
        <v>60</v>
      </c>
      <c r="H89" s="306">
        <v>68</v>
      </c>
      <c r="I89" s="306">
        <v>81.25</v>
      </c>
    </row>
    <row r="90" spans="1:9" x14ac:dyDescent="0.25">
      <c r="A90" s="305" t="s">
        <v>45</v>
      </c>
      <c r="B90" s="305" t="s">
        <v>272</v>
      </c>
      <c r="C90" s="305" t="s">
        <v>276</v>
      </c>
      <c r="D90" s="306">
        <v>0</v>
      </c>
      <c r="E90" s="306">
        <v>0</v>
      </c>
      <c r="F90" s="306">
        <v>40</v>
      </c>
      <c r="G90" s="306">
        <v>50</v>
      </c>
      <c r="H90" s="306">
        <v>37.5</v>
      </c>
      <c r="I90" s="306">
        <v>51.92</v>
      </c>
    </row>
    <row r="91" spans="1:9" x14ac:dyDescent="0.25">
      <c r="A91" s="305" t="s">
        <v>45</v>
      </c>
      <c r="B91" s="305" t="s">
        <v>273</v>
      </c>
      <c r="C91" s="305" t="s">
        <v>275</v>
      </c>
      <c r="D91" s="306">
        <v>0</v>
      </c>
      <c r="E91" s="306">
        <v>84.62</v>
      </c>
      <c r="F91" s="306">
        <v>78.569999999999993</v>
      </c>
      <c r="G91" s="306">
        <v>95.45</v>
      </c>
      <c r="H91" s="306">
        <v>76</v>
      </c>
      <c r="I91" s="306">
        <v>92.11</v>
      </c>
    </row>
    <row r="92" spans="1:9" x14ac:dyDescent="0.25">
      <c r="A92" s="305" t="s">
        <v>45</v>
      </c>
      <c r="B92" s="305" t="s">
        <v>273</v>
      </c>
      <c r="C92" s="305" t="s">
        <v>276</v>
      </c>
      <c r="D92" s="306">
        <v>0</v>
      </c>
      <c r="E92" s="306">
        <v>64.709999999999994</v>
      </c>
      <c r="F92" s="306">
        <v>83.33</v>
      </c>
      <c r="G92" s="306">
        <v>65</v>
      </c>
      <c r="H92" s="306">
        <v>88.89</v>
      </c>
      <c r="I92" s="306">
        <v>95</v>
      </c>
    </row>
    <row r="93" spans="1:9" x14ac:dyDescent="0.25">
      <c r="A93" s="305" t="s">
        <v>45</v>
      </c>
      <c r="B93" s="305" t="s">
        <v>274</v>
      </c>
      <c r="C93" s="305" t="s">
        <v>275</v>
      </c>
      <c r="D93" s="306">
        <v>0</v>
      </c>
      <c r="E93" s="306">
        <v>0</v>
      </c>
      <c r="F93" s="306">
        <v>0</v>
      </c>
      <c r="G93" s="306">
        <v>0</v>
      </c>
      <c r="H93" s="306">
        <v>0</v>
      </c>
      <c r="I93" s="306">
        <v>0</v>
      </c>
    </row>
    <row r="94" spans="1:9" x14ac:dyDescent="0.25">
      <c r="A94" s="305" t="s">
        <v>45</v>
      </c>
      <c r="B94" s="305" t="s">
        <v>274</v>
      </c>
      <c r="C94" s="305" t="s">
        <v>276</v>
      </c>
      <c r="D94" s="306">
        <v>0</v>
      </c>
      <c r="E94" s="306">
        <v>0</v>
      </c>
      <c r="F94" s="306">
        <v>0</v>
      </c>
      <c r="G94" s="306">
        <v>0</v>
      </c>
      <c r="H94" s="306">
        <v>0</v>
      </c>
      <c r="I94" s="306">
        <v>0</v>
      </c>
    </row>
    <row r="95" spans="1:9" x14ac:dyDescent="0.25">
      <c r="A95" s="305" t="s">
        <v>44</v>
      </c>
      <c r="B95" s="305" t="s">
        <v>272</v>
      </c>
      <c r="C95" s="305" t="s">
        <v>275</v>
      </c>
      <c r="D95" s="306">
        <v>0</v>
      </c>
      <c r="E95" s="306">
        <v>0</v>
      </c>
      <c r="F95" s="306">
        <v>0</v>
      </c>
      <c r="G95" s="306">
        <v>0</v>
      </c>
      <c r="H95" s="306">
        <v>33.33</v>
      </c>
      <c r="I95" s="306">
        <v>60</v>
      </c>
    </row>
    <row r="96" spans="1:9" x14ac:dyDescent="0.25">
      <c r="A96" s="305" t="s">
        <v>44</v>
      </c>
      <c r="B96" s="305" t="s">
        <v>272</v>
      </c>
      <c r="C96" s="305" t="s">
        <v>275</v>
      </c>
      <c r="D96" s="306">
        <v>0</v>
      </c>
      <c r="E96" s="306">
        <v>0</v>
      </c>
      <c r="F96" s="306">
        <v>80</v>
      </c>
      <c r="G96" s="306">
        <v>87.5</v>
      </c>
      <c r="H96" s="306">
        <v>0</v>
      </c>
      <c r="I96" s="306">
        <v>0</v>
      </c>
    </row>
    <row r="97" spans="1:9" x14ac:dyDescent="0.25">
      <c r="A97" s="305" t="s">
        <v>44</v>
      </c>
      <c r="B97" s="305" t="s">
        <v>272</v>
      </c>
      <c r="C97" s="305" t="s">
        <v>276</v>
      </c>
      <c r="D97" s="306">
        <v>0</v>
      </c>
      <c r="E97" s="306">
        <v>0</v>
      </c>
      <c r="F97" s="306">
        <v>0</v>
      </c>
      <c r="G97" s="306">
        <v>100</v>
      </c>
      <c r="H97" s="306">
        <v>0</v>
      </c>
      <c r="I97" s="306">
        <v>0</v>
      </c>
    </row>
    <row r="98" spans="1:9" x14ac:dyDescent="0.25">
      <c r="A98" s="305" t="s">
        <v>44</v>
      </c>
      <c r="B98" s="305" t="s">
        <v>273</v>
      </c>
      <c r="C98" s="305" t="s">
        <v>275</v>
      </c>
      <c r="D98" s="306">
        <v>0</v>
      </c>
      <c r="E98" s="306">
        <v>50</v>
      </c>
      <c r="F98" s="306">
        <v>100</v>
      </c>
      <c r="G98" s="306">
        <v>0</v>
      </c>
      <c r="H98" s="306">
        <v>0</v>
      </c>
      <c r="I98" s="306">
        <v>0</v>
      </c>
    </row>
    <row r="99" spans="1:9" x14ac:dyDescent="0.25">
      <c r="A99" s="305" t="s">
        <v>44</v>
      </c>
      <c r="B99" s="305" t="s">
        <v>273</v>
      </c>
      <c r="C99" s="305" t="s">
        <v>276</v>
      </c>
      <c r="D99" s="306">
        <v>0</v>
      </c>
      <c r="E99" s="306">
        <v>0</v>
      </c>
      <c r="F99" s="306">
        <v>75</v>
      </c>
      <c r="G99" s="306">
        <v>0</v>
      </c>
      <c r="H99" s="306">
        <v>0</v>
      </c>
      <c r="I99" s="306">
        <v>0</v>
      </c>
    </row>
    <row r="100" spans="1:9" x14ac:dyDescent="0.25">
      <c r="A100" s="305" t="s">
        <v>44</v>
      </c>
      <c r="B100" s="305" t="s">
        <v>274</v>
      </c>
      <c r="C100" s="305" t="s">
        <v>275</v>
      </c>
      <c r="D100" s="306">
        <v>0</v>
      </c>
      <c r="E100" s="306">
        <v>0</v>
      </c>
      <c r="F100" s="306">
        <v>0</v>
      </c>
      <c r="G100" s="306">
        <v>100</v>
      </c>
      <c r="H100" s="306">
        <v>100</v>
      </c>
      <c r="I100" s="306">
        <v>75</v>
      </c>
    </row>
    <row r="101" spans="1:9" x14ac:dyDescent="0.25">
      <c r="A101" s="305" t="s">
        <v>44</v>
      </c>
      <c r="B101" s="305" t="s">
        <v>274</v>
      </c>
      <c r="C101" s="305" t="s">
        <v>276</v>
      </c>
      <c r="D101" s="306">
        <v>0</v>
      </c>
      <c r="E101" s="306">
        <v>0</v>
      </c>
      <c r="F101" s="306">
        <v>0</v>
      </c>
      <c r="G101" s="306">
        <v>50</v>
      </c>
      <c r="H101" s="306">
        <v>100</v>
      </c>
      <c r="I101" s="306">
        <v>66.67</v>
      </c>
    </row>
    <row r="102" spans="1:9" x14ac:dyDescent="0.25">
      <c r="A102" s="305" t="s">
        <v>38</v>
      </c>
      <c r="B102" s="305" t="s">
        <v>272</v>
      </c>
      <c r="C102" s="305" t="s">
        <v>275</v>
      </c>
      <c r="D102" s="306">
        <v>0</v>
      </c>
      <c r="E102" s="306">
        <v>1.43</v>
      </c>
      <c r="F102" s="306">
        <v>71.88</v>
      </c>
      <c r="G102" s="306">
        <v>77.27</v>
      </c>
      <c r="H102" s="306">
        <v>78.38</v>
      </c>
      <c r="I102" s="306">
        <v>75.56</v>
      </c>
    </row>
    <row r="103" spans="1:9" x14ac:dyDescent="0.25">
      <c r="A103" s="305" t="s">
        <v>38</v>
      </c>
      <c r="B103" s="305" t="s">
        <v>272</v>
      </c>
      <c r="C103" s="305" t="s">
        <v>275</v>
      </c>
      <c r="D103" s="306">
        <v>0</v>
      </c>
      <c r="E103" s="306">
        <v>0</v>
      </c>
      <c r="F103" s="306">
        <v>54</v>
      </c>
      <c r="G103" s="306">
        <v>78.05</v>
      </c>
      <c r="H103" s="306">
        <v>73.81</v>
      </c>
      <c r="I103" s="306">
        <v>68.09</v>
      </c>
    </row>
    <row r="104" spans="1:9" x14ac:dyDescent="0.25">
      <c r="A104" s="305" t="s">
        <v>38</v>
      </c>
      <c r="B104" s="305" t="s">
        <v>272</v>
      </c>
      <c r="C104" s="305" t="s">
        <v>276</v>
      </c>
      <c r="D104" s="306">
        <v>0</v>
      </c>
      <c r="E104" s="306">
        <v>0</v>
      </c>
      <c r="F104" s="306">
        <v>0</v>
      </c>
      <c r="G104" s="306">
        <v>0</v>
      </c>
      <c r="H104" s="306">
        <v>0</v>
      </c>
      <c r="I104" s="306">
        <v>0</v>
      </c>
    </row>
    <row r="105" spans="1:9" x14ac:dyDescent="0.25">
      <c r="A105" s="305" t="s">
        <v>38</v>
      </c>
      <c r="B105" s="305" t="s">
        <v>272</v>
      </c>
      <c r="C105" s="305" t="s">
        <v>276</v>
      </c>
      <c r="D105" s="306">
        <v>0</v>
      </c>
      <c r="E105" s="306">
        <v>0</v>
      </c>
      <c r="F105" s="306">
        <v>0</v>
      </c>
      <c r="G105" s="306">
        <v>0</v>
      </c>
      <c r="H105" s="306">
        <v>61.9</v>
      </c>
      <c r="I105" s="306">
        <v>0</v>
      </c>
    </row>
    <row r="106" spans="1:9" x14ac:dyDescent="0.25">
      <c r="A106" s="305" t="s">
        <v>38</v>
      </c>
      <c r="B106" s="305" t="s">
        <v>273</v>
      </c>
      <c r="C106" s="305" t="s">
        <v>276</v>
      </c>
      <c r="D106" s="306">
        <v>0</v>
      </c>
      <c r="E106" s="306">
        <v>0</v>
      </c>
      <c r="F106" s="306">
        <v>0</v>
      </c>
      <c r="G106" s="306">
        <v>100</v>
      </c>
      <c r="H106" s="306">
        <v>96.55</v>
      </c>
      <c r="I106" s="306">
        <v>100</v>
      </c>
    </row>
    <row r="107" spans="1:9" x14ac:dyDescent="0.25">
      <c r="A107" s="305" t="s">
        <v>39</v>
      </c>
      <c r="B107" s="305" t="s">
        <v>272</v>
      </c>
      <c r="C107" s="305" t="s">
        <v>275</v>
      </c>
      <c r="D107" s="306">
        <v>0</v>
      </c>
      <c r="E107" s="306">
        <v>54.24</v>
      </c>
      <c r="F107" s="306">
        <v>0</v>
      </c>
      <c r="G107" s="306">
        <v>0</v>
      </c>
      <c r="H107" s="306">
        <v>0</v>
      </c>
      <c r="I107" s="306">
        <v>0</v>
      </c>
    </row>
    <row r="108" spans="1:9" x14ac:dyDescent="0.25">
      <c r="A108" s="305" t="s">
        <v>39</v>
      </c>
      <c r="B108" s="305" t="s">
        <v>272</v>
      </c>
      <c r="C108" s="305" t="s">
        <v>275</v>
      </c>
      <c r="D108" s="306">
        <v>0</v>
      </c>
      <c r="E108" s="306">
        <v>0</v>
      </c>
      <c r="F108" s="306">
        <v>38.46</v>
      </c>
      <c r="G108" s="306">
        <v>55.56</v>
      </c>
      <c r="H108" s="306">
        <v>50</v>
      </c>
      <c r="I108" s="306">
        <v>70</v>
      </c>
    </row>
    <row r="109" spans="1:9" x14ac:dyDescent="0.25">
      <c r="A109" s="305" t="s">
        <v>39</v>
      </c>
      <c r="B109" s="305" t="s">
        <v>273</v>
      </c>
      <c r="C109" s="305" t="s">
        <v>275</v>
      </c>
      <c r="D109" s="306">
        <v>0</v>
      </c>
      <c r="E109" s="306">
        <v>63.16</v>
      </c>
      <c r="F109" s="306">
        <v>0</v>
      </c>
      <c r="G109" s="306">
        <v>0</v>
      </c>
      <c r="H109" s="306">
        <v>0</v>
      </c>
      <c r="I109" s="306">
        <v>0</v>
      </c>
    </row>
    <row r="110" spans="1:9" x14ac:dyDescent="0.25">
      <c r="A110" s="305" t="s">
        <v>39</v>
      </c>
      <c r="B110" s="305" t="s">
        <v>274</v>
      </c>
      <c r="C110" s="305" t="s">
        <v>275</v>
      </c>
      <c r="D110" s="306">
        <v>0</v>
      </c>
      <c r="E110" s="306">
        <v>0</v>
      </c>
      <c r="F110" s="306">
        <v>0</v>
      </c>
      <c r="G110" s="306">
        <v>0</v>
      </c>
      <c r="H110" s="306">
        <v>0</v>
      </c>
      <c r="I110" s="306">
        <v>0</v>
      </c>
    </row>
    <row r="111" spans="1:9" x14ac:dyDescent="0.25">
      <c r="A111" s="305" t="s">
        <v>39</v>
      </c>
      <c r="B111" s="305" t="s">
        <v>274</v>
      </c>
      <c r="C111" s="305" t="s">
        <v>276</v>
      </c>
      <c r="D111" s="306">
        <v>0</v>
      </c>
      <c r="E111" s="306">
        <v>0</v>
      </c>
      <c r="F111" s="306">
        <v>0</v>
      </c>
      <c r="G111" s="306">
        <v>0</v>
      </c>
      <c r="H111" s="306">
        <v>0</v>
      </c>
      <c r="I111" s="306">
        <v>0</v>
      </c>
    </row>
    <row r="112" spans="1:9" x14ac:dyDescent="0.25">
      <c r="A112" s="305" t="s">
        <v>22</v>
      </c>
      <c r="B112" s="305" t="s">
        <v>272</v>
      </c>
      <c r="C112" s="305" t="s">
        <v>275</v>
      </c>
      <c r="D112" s="306">
        <v>0</v>
      </c>
      <c r="E112" s="306">
        <v>0</v>
      </c>
      <c r="F112" s="306">
        <v>0</v>
      </c>
      <c r="G112" s="306">
        <v>0</v>
      </c>
      <c r="H112" s="306">
        <v>7.32</v>
      </c>
      <c r="I112" s="306">
        <v>0</v>
      </c>
    </row>
    <row r="113" spans="1:9" x14ac:dyDescent="0.25">
      <c r="A113" s="305" t="s">
        <v>22</v>
      </c>
      <c r="B113" s="305" t="s">
        <v>272</v>
      </c>
      <c r="C113" s="305" t="s">
        <v>275</v>
      </c>
      <c r="D113" s="306">
        <v>0</v>
      </c>
      <c r="E113" s="306">
        <v>0</v>
      </c>
      <c r="F113" s="306">
        <v>51.52</v>
      </c>
      <c r="G113" s="306">
        <v>75</v>
      </c>
      <c r="H113" s="306">
        <v>85.71</v>
      </c>
      <c r="I113" s="306">
        <v>84.38</v>
      </c>
    </row>
    <row r="114" spans="1:9" x14ac:dyDescent="0.25">
      <c r="A114" s="305" t="s">
        <v>22</v>
      </c>
      <c r="B114" s="305" t="s">
        <v>272</v>
      </c>
      <c r="C114" s="305" t="s">
        <v>275</v>
      </c>
      <c r="D114" s="306">
        <v>0</v>
      </c>
      <c r="E114" s="306">
        <v>51.85</v>
      </c>
      <c r="F114" s="306">
        <v>20.69</v>
      </c>
      <c r="G114" s="306">
        <v>30.95</v>
      </c>
      <c r="H114" s="306">
        <v>62.79</v>
      </c>
      <c r="I114" s="306">
        <v>69.7</v>
      </c>
    </row>
    <row r="115" spans="1:9" x14ac:dyDescent="0.25">
      <c r="A115" s="305" t="s">
        <v>22</v>
      </c>
      <c r="B115" s="305" t="s">
        <v>272</v>
      </c>
      <c r="C115" s="305" t="s">
        <v>275</v>
      </c>
      <c r="D115" s="306">
        <v>0</v>
      </c>
      <c r="E115" s="306">
        <v>5.97</v>
      </c>
      <c r="F115" s="306">
        <v>52.43</v>
      </c>
      <c r="G115" s="306">
        <v>52.69</v>
      </c>
      <c r="H115" s="306">
        <v>78.22</v>
      </c>
      <c r="I115" s="306">
        <v>83.16</v>
      </c>
    </row>
    <row r="116" spans="1:9" x14ac:dyDescent="0.25">
      <c r="A116" s="305" t="s">
        <v>22</v>
      </c>
      <c r="B116" s="305" t="s">
        <v>272</v>
      </c>
      <c r="C116" s="305" t="s">
        <v>275</v>
      </c>
      <c r="D116" s="306">
        <v>0</v>
      </c>
      <c r="E116" s="306">
        <v>0</v>
      </c>
      <c r="F116" s="306">
        <v>50</v>
      </c>
      <c r="G116" s="306">
        <v>56</v>
      </c>
      <c r="H116" s="306">
        <v>55.56</v>
      </c>
      <c r="I116" s="306">
        <v>35.29</v>
      </c>
    </row>
    <row r="117" spans="1:9" x14ac:dyDescent="0.25">
      <c r="A117" s="305" t="s">
        <v>22</v>
      </c>
      <c r="B117" s="305" t="s">
        <v>272</v>
      </c>
      <c r="C117" s="305" t="s">
        <v>275</v>
      </c>
      <c r="D117" s="306">
        <v>0</v>
      </c>
      <c r="E117" s="306">
        <v>0</v>
      </c>
      <c r="F117" s="306">
        <v>64</v>
      </c>
      <c r="G117" s="306">
        <v>69.23</v>
      </c>
      <c r="H117" s="306">
        <v>76.19</v>
      </c>
      <c r="I117" s="306">
        <v>78.05</v>
      </c>
    </row>
    <row r="118" spans="1:9" x14ac:dyDescent="0.25">
      <c r="A118" s="305" t="s">
        <v>22</v>
      </c>
      <c r="B118" s="305" t="s">
        <v>272</v>
      </c>
      <c r="C118" s="305" t="s">
        <v>275</v>
      </c>
      <c r="D118" s="306">
        <v>0</v>
      </c>
      <c r="E118" s="306">
        <v>41.84</v>
      </c>
      <c r="F118" s="306">
        <v>77.08</v>
      </c>
      <c r="G118" s="306">
        <v>75.56</v>
      </c>
      <c r="H118" s="306">
        <v>95</v>
      </c>
      <c r="I118" s="306">
        <v>92.86</v>
      </c>
    </row>
    <row r="119" spans="1:9" x14ac:dyDescent="0.25">
      <c r="A119" s="305" t="s">
        <v>22</v>
      </c>
      <c r="B119" s="305" t="s">
        <v>272</v>
      </c>
      <c r="C119" s="305" t="s">
        <v>275</v>
      </c>
      <c r="D119" s="306">
        <v>0</v>
      </c>
      <c r="E119" s="306">
        <v>2.17</v>
      </c>
      <c r="F119" s="306">
        <v>64.44</v>
      </c>
      <c r="G119" s="306">
        <v>77.08</v>
      </c>
      <c r="H119" s="306">
        <v>79.31</v>
      </c>
      <c r="I119" s="306">
        <v>75</v>
      </c>
    </row>
    <row r="120" spans="1:9" x14ac:dyDescent="0.25">
      <c r="A120" s="305" t="s">
        <v>22</v>
      </c>
      <c r="B120" s="305" t="s">
        <v>272</v>
      </c>
      <c r="C120" s="305" t="s">
        <v>276</v>
      </c>
      <c r="D120" s="306">
        <v>0</v>
      </c>
      <c r="E120" s="306">
        <v>0</v>
      </c>
      <c r="F120" s="306">
        <v>20</v>
      </c>
      <c r="G120" s="306">
        <v>54.55</v>
      </c>
      <c r="H120" s="306">
        <v>37.5</v>
      </c>
      <c r="I120" s="306">
        <v>36</v>
      </c>
    </row>
    <row r="121" spans="1:9" x14ac:dyDescent="0.25">
      <c r="A121" s="305" t="s">
        <v>22</v>
      </c>
      <c r="B121" s="305" t="s">
        <v>272</v>
      </c>
      <c r="C121" s="305" t="s">
        <v>276</v>
      </c>
      <c r="D121" s="306">
        <v>2.86</v>
      </c>
      <c r="E121" s="306">
        <v>5</v>
      </c>
      <c r="F121" s="306">
        <v>56.92</v>
      </c>
      <c r="G121" s="306">
        <v>60</v>
      </c>
      <c r="H121" s="306">
        <v>64.709999999999994</v>
      </c>
      <c r="I121" s="306">
        <v>70.13</v>
      </c>
    </row>
    <row r="122" spans="1:9" x14ac:dyDescent="0.25">
      <c r="A122" s="305" t="s">
        <v>22</v>
      </c>
      <c r="B122" s="305" t="s">
        <v>272</v>
      </c>
      <c r="C122" s="305" t="s">
        <v>276</v>
      </c>
      <c r="D122" s="306">
        <v>0</v>
      </c>
      <c r="E122" s="306">
        <v>0</v>
      </c>
      <c r="F122" s="306">
        <v>75</v>
      </c>
      <c r="G122" s="306">
        <v>74.36</v>
      </c>
      <c r="H122" s="306">
        <v>68.849999999999994</v>
      </c>
      <c r="I122" s="306">
        <v>70.73</v>
      </c>
    </row>
    <row r="123" spans="1:9" x14ac:dyDescent="0.25">
      <c r="A123" s="305" t="s">
        <v>22</v>
      </c>
      <c r="B123" s="305" t="s">
        <v>272</v>
      </c>
      <c r="C123" s="305" t="s">
        <v>276</v>
      </c>
      <c r="D123" s="306">
        <v>0</v>
      </c>
      <c r="E123" s="306">
        <v>0</v>
      </c>
      <c r="F123" s="306">
        <v>0</v>
      </c>
      <c r="G123" s="306">
        <v>30</v>
      </c>
      <c r="H123" s="306">
        <v>0</v>
      </c>
      <c r="I123" s="306">
        <v>22.22</v>
      </c>
    </row>
    <row r="124" spans="1:9" x14ac:dyDescent="0.25">
      <c r="A124" s="305" t="s">
        <v>22</v>
      </c>
      <c r="B124" s="305" t="s">
        <v>272</v>
      </c>
      <c r="C124" s="305" t="s">
        <v>276</v>
      </c>
      <c r="D124" s="306">
        <v>0</v>
      </c>
      <c r="E124" s="306">
        <v>0</v>
      </c>
      <c r="F124" s="306">
        <v>0</v>
      </c>
      <c r="G124" s="306">
        <v>0</v>
      </c>
      <c r="H124" s="306">
        <v>0</v>
      </c>
      <c r="I124" s="306">
        <v>0</v>
      </c>
    </row>
    <row r="125" spans="1:9" x14ac:dyDescent="0.25">
      <c r="A125" s="305" t="s">
        <v>22</v>
      </c>
      <c r="B125" s="305" t="s">
        <v>273</v>
      </c>
      <c r="C125" s="305" t="s">
        <v>275</v>
      </c>
      <c r="D125" s="306">
        <v>1.23</v>
      </c>
      <c r="E125" s="306">
        <v>90.2</v>
      </c>
      <c r="F125" s="306">
        <v>91.04</v>
      </c>
      <c r="G125" s="306">
        <v>93.33</v>
      </c>
      <c r="H125" s="306">
        <v>95.35</v>
      </c>
      <c r="I125" s="306">
        <v>92.98</v>
      </c>
    </row>
    <row r="126" spans="1:9" x14ac:dyDescent="0.25">
      <c r="A126" s="305" t="s">
        <v>22</v>
      </c>
      <c r="B126" s="305" t="s">
        <v>273</v>
      </c>
      <c r="C126" s="305" t="s">
        <v>275</v>
      </c>
      <c r="D126" s="306">
        <v>0</v>
      </c>
      <c r="E126" s="306">
        <v>73.680000000000007</v>
      </c>
      <c r="F126" s="306">
        <v>94.12</v>
      </c>
      <c r="G126" s="306">
        <v>84.21</v>
      </c>
      <c r="H126" s="306">
        <v>92.31</v>
      </c>
      <c r="I126" s="306">
        <v>95.83</v>
      </c>
    </row>
    <row r="127" spans="1:9" x14ac:dyDescent="0.25">
      <c r="A127" s="305" t="s">
        <v>22</v>
      </c>
      <c r="B127" s="305" t="s">
        <v>273</v>
      </c>
      <c r="C127" s="305" t="s">
        <v>275</v>
      </c>
      <c r="D127" s="306">
        <v>0</v>
      </c>
      <c r="E127" s="306">
        <v>87.32</v>
      </c>
      <c r="F127" s="306">
        <v>92.42</v>
      </c>
      <c r="G127" s="306">
        <v>86.81</v>
      </c>
      <c r="H127" s="306">
        <v>95.12</v>
      </c>
      <c r="I127" s="306">
        <v>97.33</v>
      </c>
    </row>
    <row r="128" spans="1:9" x14ac:dyDescent="0.25">
      <c r="A128" s="305" t="s">
        <v>22</v>
      </c>
      <c r="B128" s="305" t="s">
        <v>273</v>
      </c>
      <c r="C128" s="305" t="s">
        <v>275</v>
      </c>
      <c r="D128" s="306">
        <v>0</v>
      </c>
      <c r="E128" s="306">
        <v>95.83</v>
      </c>
      <c r="F128" s="306">
        <v>88.1</v>
      </c>
      <c r="G128" s="306">
        <v>98.18</v>
      </c>
      <c r="H128" s="306">
        <v>91.49</v>
      </c>
      <c r="I128" s="306">
        <v>95</v>
      </c>
    </row>
    <row r="129" spans="1:9" x14ac:dyDescent="0.25">
      <c r="A129" s="305" t="s">
        <v>22</v>
      </c>
      <c r="B129" s="305" t="s">
        <v>273</v>
      </c>
      <c r="C129" s="305" t="s">
        <v>275</v>
      </c>
      <c r="D129" s="306">
        <v>0</v>
      </c>
      <c r="E129" s="306">
        <v>100</v>
      </c>
      <c r="F129" s="306">
        <v>0</v>
      </c>
      <c r="G129" s="306">
        <v>90.91</v>
      </c>
      <c r="H129" s="306">
        <v>100</v>
      </c>
      <c r="I129" s="306">
        <v>81.25</v>
      </c>
    </row>
    <row r="130" spans="1:9" x14ac:dyDescent="0.25">
      <c r="A130" s="305" t="s">
        <v>22</v>
      </c>
      <c r="B130" s="305" t="s">
        <v>273</v>
      </c>
      <c r="C130" s="305" t="s">
        <v>275</v>
      </c>
      <c r="D130" s="306">
        <v>0</v>
      </c>
      <c r="E130" s="306">
        <v>88.89</v>
      </c>
      <c r="F130" s="306">
        <v>96.97</v>
      </c>
      <c r="G130" s="306">
        <v>94.74</v>
      </c>
      <c r="H130" s="306">
        <v>100</v>
      </c>
      <c r="I130" s="306">
        <v>86.54</v>
      </c>
    </row>
    <row r="131" spans="1:9" x14ac:dyDescent="0.25">
      <c r="A131" s="305" t="s">
        <v>22</v>
      </c>
      <c r="B131" s="305" t="s">
        <v>273</v>
      </c>
      <c r="C131" s="305" t="s">
        <v>275</v>
      </c>
      <c r="D131" s="306">
        <v>0</v>
      </c>
      <c r="E131" s="306">
        <v>0</v>
      </c>
      <c r="F131" s="306">
        <v>0</v>
      </c>
      <c r="G131" s="306">
        <v>0</v>
      </c>
      <c r="H131" s="306">
        <v>0</v>
      </c>
      <c r="I131" s="306">
        <v>95.35</v>
      </c>
    </row>
    <row r="132" spans="1:9" x14ac:dyDescent="0.25">
      <c r="A132" s="305" t="s">
        <v>22</v>
      </c>
      <c r="B132" s="305" t="s">
        <v>273</v>
      </c>
      <c r="C132" s="305" t="s">
        <v>275</v>
      </c>
      <c r="D132" s="306">
        <v>0</v>
      </c>
      <c r="E132" s="306">
        <v>91.18</v>
      </c>
      <c r="F132" s="306">
        <v>100</v>
      </c>
      <c r="G132" s="306">
        <v>82.93</v>
      </c>
      <c r="H132" s="306">
        <v>88.89</v>
      </c>
      <c r="I132" s="306">
        <v>95.12</v>
      </c>
    </row>
    <row r="133" spans="1:9" x14ac:dyDescent="0.25">
      <c r="A133" s="305" t="s">
        <v>22</v>
      </c>
      <c r="B133" s="305" t="s">
        <v>273</v>
      </c>
      <c r="C133" s="305" t="s">
        <v>276</v>
      </c>
      <c r="D133" s="306">
        <v>0</v>
      </c>
      <c r="E133" s="306">
        <v>70</v>
      </c>
      <c r="F133" s="306">
        <v>80.77</v>
      </c>
      <c r="G133" s="306">
        <v>90.91</v>
      </c>
      <c r="H133" s="306">
        <v>90.63</v>
      </c>
      <c r="I133" s="306">
        <v>86.59</v>
      </c>
    </row>
    <row r="134" spans="1:9" x14ac:dyDescent="0.25">
      <c r="A134" s="305" t="s">
        <v>22</v>
      </c>
      <c r="B134" s="305" t="s">
        <v>273</v>
      </c>
      <c r="C134" s="305" t="s">
        <v>276</v>
      </c>
      <c r="D134" s="306">
        <v>0</v>
      </c>
      <c r="E134" s="306">
        <v>0</v>
      </c>
      <c r="F134" s="306">
        <v>0</v>
      </c>
      <c r="G134" s="306">
        <v>88</v>
      </c>
      <c r="H134" s="306">
        <v>88.89</v>
      </c>
      <c r="I134" s="306">
        <v>100</v>
      </c>
    </row>
    <row r="135" spans="1:9" x14ac:dyDescent="0.25">
      <c r="A135" s="305" t="s">
        <v>22</v>
      </c>
      <c r="B135" s="305" t="s">
        <v>273</v>
      </c>
      <c r="C135" s="305" t="s">
        <v>276</v>
      </c>
      <c r="D135" s="306">
        <v>0</v>
      </c>
      <c r="E135" s="306">
        <v>0</v>
      </c>
      <c r="F135" s="306">
        <v>0</v>
      </c>
      <c r="G135" s="306">
        <v>0</v>
      </c>
      <c r="H135" s="306">
        <v>0</v>
      </c>
      <c r="I135" s="306">
        <v>86.36</v>
      </c>
    </row>
    <row r="136" spans="1:9" x14ac:dyDescent="0.25">
      <c r="A136" s="305" t="s">
        <v>22</v>
      </c>
      <c r="B136" s="305" t="s">
        <v>273</v>
      </c>
      <c r="C136" s="305" t="s">
        <v>276</v>
      </c>
      <c r="D136" s="306">
        <v>0</v>
      </c>
      <c r="E136" s="306">
        <v>80.650000000000006</v>
      </c>
      <c r="F136" s="306">
        <v>85.71</v>
      </c>
      <c r="G136" s="306">
        <v>91.14</v>
      </c>
      <c r="H136" s="306">
        <v>91.49</v>
      </c>
      <c r="I136" s="306">
        <v>100</v>
      </c>
    </row>
    <row r="137" spans="1:9" x14ac:dyDescent="0.25">
      <c r="A137" s="305" t="s">
        <v>22</v>
      </c>
      <c r="B137" s="305" t="s">
        <v>273</v>
      </c>
      <c r="C137" s="305" t="s">
        <v>276</v>
      </c>
      <c r="D137" s="306">
        <v>0</v>
      </c>
      <c r="E137" s="306">
        <v>0</v>
      </c>
      <c r="F137" s="306">
        <v>0</v>
      </c>
      <c r="G137" s="306">
        <v>0</v>
      </c>
      <c r="H137" s="306">
        <v>0</v>
      </c>
      <c r="I137" s="306">
        <v>57.14</v>
      </c>
    </row>
    <row r="138" spans="1:9" x14ac:dyDescent="0.25">
      <c r="A138" s="305" t="s">
        <v>22</v>
      </c>
      <c r="B138" s="305" t="s">
        <v>273</v>
      </c>
      <c r="C138" s="305" t="s">
        <v>276</v>
      </c>
      <c r="D138" s="306">
        <v>0</v>
      </c>
      <c r="E138" s="306">
        <v>0</v>
      </c>
      <c r="F138" s="306">
        <v>91.67</v>
      </c>
      <c r="G138" s="306">
        <v>100</v>
      </c>
      <c r="H138" s="306">
        <v>80</v>
      </c>
      <c r="I138" s="306">
        <v>63.64</v>
      </c>
    </row>
    <row r="139" spans="1:9" x14ac:dyDescent="0.25">
      <c r="A139" s="305" t="s">
        <v>22</v>
      </c>
      <c r="B139" s="305" t="s">
        <v>274</v>
      </c>
      <c r="C139" s="305" t="s">
        <v>275</v>
      </c>
      <c r="D139" s="306">
        <v>0</v>
      </c>
      <c r="E139" s="306">
        <v>0</v>
      </c>
      <c r="F139" s="306">
        <v>0</v>
      </c>
      <c r="G139" s="306">
        <v>100</v>
      </c>
      <c r="H139" s="306">
        <v>100</v>
      </c>
      <c r="I139" s="306">
        <v>50</v>
      </c>
    </row>
    <row r="140" spans="1:9" x14ac:dyDescent="0.25">
      <c r="A140" s="305" t="s">
        <v>22</v>
      </c>
      <c r="B140" s="305" t="s">
        <v>274</v>
      </c>
      <c r="C140" s="305" t="s">
        <v>275</v>
      </c>
      <c r="D140" s="306">
        <v>0</v>
      </c>
      <c r="E140" s="306">
        <v>0</v>
      </c>
      <c r="F140" s="306">
        <v>100</v>
      </c>
      <c r="G140" s="306">
        <v>100</v>
      </c>
      <c r="H140" s="306">
        <v>100</v>
      </c>
      <c r="I140" s="306">
        <v>50</v>
      </c>
    </row>
    <row r="141" spans="1:9" x14ac:dyDescent="0.25">
      <c r="A141" s="305" t="s">
        <v>22</v>
      </c>
      <c r="B141" s="305" t="s">
        <v>274</v>
      </c>
      <c r="C141" s="305" t="s">
        <v>275</v>
      </c>
      <c r="D141" s="306">
        <v>0</v>
      </c>
      <c r="E141" s="306">
        <v>0</v>
      </c>
      <c r="F141" s="306">
        <v>66.67</v>
      </c>
      <c r="G141" s="306">
        <v>100</v>
      </c>
      <c r="H141" s="306">
        <v>100</v>
      </c>
      <c r="I141" s="306">
        <v>100</v>
      </c>
    </row>
    <row r="142" spans="1:9" x14ac:dyDescent="0.25">
      <c r="A142" s="305" t="s">
        <v>22</v>
      </c>
      <c r="B142" s="305" t="s">
        <v>274</v>
      </c>
      <c r="C142" s="305" t="s">
        <v>275</v>
      </c>
      <c r="D142" s="306">
        <v>0</v>
      </c>
      <c r="E142" s="306">
        <v>0</v>
      </c>
      <c r="F142" s="306">
        <v>100</v>
      </c>
      <c r="G142" s="306">
        <v>100</v>
      </c>
      <c r="H142" s="306">
        <v>100</v>
      </c>
      <c r="I142" s="306">
        <v>75</v>
      </c>
    </row>
    <row r="143" spans="1:9" x14ac:dyDescent="0.25">
      <c r="A143" s="305" t="s">
        <v>22</v>
      </c>
      <c r="B143" s="305" t="s">
        <v>274</v>
      </c>
      <c r="C143" s="305" t="s">
        <v>275</v>
      </c>
      <c r="D143" s="306">
        <v>0</v>
      </c>
      <c r="E143" s="306">
        <v>0</v>
      </c>
      <c r="F143" s="306">
        <v>0</v>
      </c>
      <c r="G143" s="306">
        <v>100</v>
      </c>
      <c r="H143" s="306">
        <v>50</v>
      </c>
      <c r="I143" s="306">
        <v>0</v>
      </c>
    </row>
    <row r="144" spans="1:9" x14ac:dyDescent="0.25">
      <c r="A144" s="305" t="s">
        <v>22</v>
      </c>
      <c r="B144" s="305" t="s">
        <v>274</v>
      </c>
      <c r="C144" s="305" t="s">
        <v>275</v>
      </c>
      <c r="D144" s="306">
        <v>0</v>
      </c>
      <c r="E144" s="306">
        <v>0</v>
      </c>
      <c r="F144" s="306">
        <v>0</v>
      </c>
      <c r="G144" s="306">
        <v>0</v>
      </c>
      <c r="H144" s="306">
        <v>0</v>
      </c>
      <c r="I144" s="306">
        <v>100</v>
      </c>
    </row>
    <row r="145" spans="1:9" x14ac:dyDescent="0.25">
      <c r="A145" s="305" t="s">
        <v>22</v>
      </c>
      <c r="B145" s="305" t="s">
        <v>274</v>
      </c>
      <c r="C145" s="305" t="s">
        <v>275</v>
      </c>
      <c r="D145" s="306">
        <v>0</v>
      </c>
      <c r="E145" s="306">
        <v>0</v>
      </c>
      <c r="F145" s="306">
        <v>0</v>
      </c>
      <c r="G145" s="306">
        <v>0</v>
      </c>
      <c r="H145" s="306">
        <v>0</v>
      </c>
      <c r="I145" s="306">
        <v>0</v>
      </c>
    </row>
    <row r="146" spans="1:9" x14ac:dyDescent="0.25">
      <c r="A146" s="305" t="s">
        <v>22</v>
      </c>
      <c r="B146" s="305" t="s">
        <v>274</v>
      </c>
      <c r="C146" s="305" t="s">
        <v>276</v>
      </c>
      <c r="D146" s="306">
        <v>0</v>
      </c>
      <c r="E146" s="306">
        <v>0</v>
      </c>
      <c r="F146" s="306">
        <v>0</v>
      </c>
      <c r="G146" s="306">
        <v>0</v>
      </c>
      <c r="H146" s="306">
        <v>0</v>
      </c>
      <c r="I146" s="306">
        <v>0</v>
      </c>
    </row>
    <row r="147" spans="1:9" x14ac:dyDescent="0.25">
      <c r="A147" s="305" t="s">
        <v>22</v>
      </c>
      <c r="B147" s="305" t="s">
        <v>274</v>
      </c>
      <c r="C147" s="305" t="s">
        <v>276</v>
      </c>
      <c r="D147" s="306">
        <v>0</v>
      </c>
      <c r="E147" s="306">
        <v>0</v>
      </c>
      <c r="F147" s="306">
        <v>0</v>
      </c>
      <c r="G147" s="306">
        <v>33.33</v>
      </c>
      <c r="H147" s="306">
        <v>100</v>
      </c>
      <c r="I147" s="306">
        <v>25</v>
      </c>
    </row>
    <row r="148" spans="1:9" x14ac:dyDescent="0.25">
      <c r="A148" s="305" t="s">
        <v>22</v>
      </c>
      <c r="B148" s="305" t="s">
        <v>274</v>
      </c>
      <c r="C148" s="305" t="s">
        <v>276</v>
      </c>
      <c r="D148" s="306">
        <v>0</v>
      </c>
      <c r="E148" s="306">
        <v>0</v>
      </c>
      <c r="F148" s="306">
        <v>0</v>
      </c>
      <c r="G148" s="306">
        <v>100</v>
      </c>
      <c r="H148" s="306">
        <v>0</v>
      </c>
      <c r="I148" s="306">
        <v>100</v>
      </c>
    </row>
    <row r="149" spans="1:9" x14ac:dyDescent="0.25">
      <c r="A149" s="305" t="s">
        <v>22</v>
      </c>
      <c r="B149" s="305" t="s">
        <v>274</v>
      </c>
      <c r="C149" s="305" t="s">
        <v>276</v>
      </c>
      <c r="D149" s="306">
        <v>0</v>
      </c>
      <c r="E149" s="306">
        <v>0</v>
      </c>
      <c r="F149" s="306">
        <v>0</v>
      </c>
      <c r="G149" s="306">
        <v>0</v>
      </c>
      <c r="H149" s="306">
        <v>0</v>
      </c>
      <c r="I149" s="306">
        <v>33.33</v>
      </c>
    </row>
    <row r="150" spans="1:9" x14ac:dyDescent="0.25">
      <c r="A150" s="305" t="s">
        <v>22</v>
      </c>
      <c r="B150" s="305" t="s">
        <v>274</v>
      </c>
      <c r="C150" s="305" t="s">
        <v>276</v>
      </c>
      <c r="D150" s="306">
        <v>0</v>
      </c>
      <c r="E150" s="306">
        <v>0</v>
      </c>
      <c r="F150" s="306">
        <v>0</v>
      </c>
      <c r="G150" s="306">
        <v>0</v>
      </c>
      <c r="H150" s="306">
        <v>0</v>
      </c>
      <c r="I150" s="306">
        <v>50</v>
      </c>
    </row>
    <row r="151" spans="1:9" x14ac:dyDescent="0.25">
      <c r="A151" s="305" t="s">
        <v>22</v>
      </c>
      <c r="B151" s="305" t="s">
        <v>274</v>
      </c>
      <c r="C151" s="305" t="s">
        <v>276</v>
      </c>
      <c r="D151" s="306">
        <v>0</v>
      </c>
      <c r="E151" s="306">
        <v>0</v>
      </c>
      <c r="F151" s="306">
        <v>0</v>
      </c>
      <c r="G151" s="306">
        <v>0</v>
      </c>
      <c r="H151" s="306">
        <v>0</v>
      </c>
      <c r="I151" s="306">
        <v>0</v>
      </c>
    </row>
    <row r="152" spans="1:9" x14ac:dyDescent="0.25">
      <c r="A152" s="305" t="s">
        <v>19</v>
      </c>
      <c r="B152" s="305" t="s">
        <v>272</v>
      </c>
      <c r="C152" s="305" t="s">
        <v>275</v>
      </c>
      <c r="D152" s="306">
        <v>0</v>
      </c>
      <c r="E152" s="306">
        <v>14.29</v>
      </c>
      <c r="F152" s="306">
        <v>63.16</v>
      </c>
      <c r="G152" s="306">
        <v>50</v>
      </c>
      <c r="H152" s="306">
        <v>60</v>
      </c>
      <c r="I152" s="306">
        <v>0</v>
      </c>
    </row>
    <row r="153" spans="1:9" x14ac:dyDescent="0.25">
      <c r="A153" s="305" t="s">
        <v>19</v>
      </c>
      <c r="B153" s="305" t="s">
        <v>272</v>
      </c>
      <c r="C153" s="305" t="s">
        <v>275</v>
      </c>
      <c r="D153" s="306">
        <v>0</v>
      </c>
      <c r="E153" s="306">
        <v>0</v>
      </c>
      <c r="F153" s="306">
        <v>0</v>
      </c>
      <c r="G153" s="306">
        <v>75</v>
      </c>
      <c r="H153" s="306">
        <v>57.14</v>
      </c>
      <c r="I153" s="306">
        <v>80</v>
      </c>
    </row>
    <row r="154" spans="1:9" x14ac:dyDescent="0.25">
      <c r="A154" s="305" t="s">
        <v>19</v>
      </c>
      <c r="B154" s="305" t="s">
        <v>272</v>
      </c>
      <c r="C154" s="305" t="s">
        <v>275</v>
      </c>
      <c r="D154" s="306">
        <v>0</v>
      </c>
      <c r="E154" s="306">
        <v>0</v>
      </c>
      <c r="F154" s="306">
        <v>22.73</v>
      </c>
      <c r="G154" s="306">
        <v>52</v>
      </c>
      <c r="H154" s="306">
        <v>58.14</v>
      </c>
      <c r="I154" s="306">
        <v>48.39</v>
      </c>
    </row>
    <row r="155" spans="1:9" x14ac:dyDescent="0.25">
      <c r="A155" s="305" t="s">
        <v>19</v>
      </c>
      <c r="B155" s="305" t="s">
        <v>272</v>
      </c>
      <c r="C155" s="305" t="s">
        <v>275</v>
      </c>
      <c r="D155" s="306">
        <v>0</v>
      </c>
      <c r="E155" s="306">
        <v>8.11</v>
      </c>
      <c r="F155" s="306">
        <v>48.28</v>
      </c>
      <c r="G155" s="306">
        <v>52.08</v>
      </c>
      <c r="H155" s="306">
        <v>62.79</v>
      </c>
      <c r="I155" s="306">
        <v>69.09</v>
      </c>
    </row>
    <row r="156" spans="1:9" x14ac:dyDescent="0.25">
      <c r="A156" s="305" t="s">
        <v>19</v>
      </c>
      <c r="B156" s="305" t="s">
        <v>272</v>
      </c>
      <c r="C156" s="305" t="s">
        <v>275</v>
      </c>
      <c r="D156" s="306">
        <v>0</v>
      </c>
      <c r="E156" s="306">
        <v>4.63</v>
      </c>
      <c r="F156" s="306">
        <v>31.37</v>
      </c>
      <c r="G156" s="306">
        <v>50</v>
      </c>
      <c r="H156" s="306">
        <v>44.12</v>
      </c>
      <c r="I156" s="306">
        <v>63.64</v>
      </c>
    </row>
    <row r="157" spans="1:9" x14ac:dyDescent="0.25">
      <c r="A157" s="305" t="s">
        <v>19</v>
      </c>
      <c r="B157" s="305" t="s">
        <v>272</v>
      </c>
      <c r="C157" s="305" t="s">
        <v>275</v>
      </c>
      <c r="D157" s="306">
        <v>0</v>
      </c>
      <c r="E157" s="306">
        <v>0</v>
      </c>
      <c r="F157" s="306">
        <v>0</v>
      </c>
      <c r="G157" s="306">
        <v>0</v>
      </c>
      <c r="H157" s="306">
        <v>0</v>
      </c>
      <c r="I157" s="306">
        <v>0</v>
      </c>
    </row>
    <row r="158" spans="1:9" x14ac:dyDescent="0.25">
      <c r="A158" s="305" t="s">
        <v>19</v>
      </c>
      <c r="B158" s="305" t="s">
        <v>272</v>
      </c>
      <c r="C158" s="305" t="s">
        <v>275</v>
      </c>
      <c r="D158" s="306">
        <v>0.61</v>
      </c>
      <c r="E158" s="306">
        <v>4.5199999999999996</v>
      </c>
      <c r="F158" s="306">
        <v>42.96</v>
      </c>
      <c r="G158" s="306">
        <v>52.27</v>
      </c>
      <c r="H158" s="306">
        <v>58.39</v>
      </c>
      <c r="I158" s="306">
        <v>52.07</v>
      </c>
    </row>
    <row r="159" spans="1:9" x14ac:dyDescent="0.25">
      <c r="A159" s="305" t="s">
        <v>19</v>
      </c>
      <c r="B159" s="305" t="s">
        <v>272</v>
      </c>
      <c r="C159" s="305" t="s">
        <v>275</v>
      </c>
      <c r="D159" s="306">
        <v>0</v>
      </c>
      <c r="E159" s="306">
        <v>27.27</v>
      </c>
      <c r="F159" s="306">
        <v>0</v>
      </c>
      <c r="G159" s="306">
        <v>0</v>
      </c>
      <c r="H159" s="306">
        <v>0</v>
      </c>
      <c r="I159" s="306">
        <v>0</v>
      </c>
    </row>
    <row r="160" spans="1:9" x14ac:dyDescent="0.25">
      <c r="A160" s="305" t="s">
        <v>19</v>
      </c>
      <c r="B160" s="305" t="s">
        <v>272</v>
      </c>
      <c r="C160" s="305" t="s">
        <v>275</v>
      </c>
      <c r="D160" s="306">
        <v>0</v>
      </c>
      <c r="E160" s="306">
        <v>2.31</v>
      </c>
      <c r="F160" s="306">
        <v>34.15</v>
      </c>
      <c r="G160" s="306">
        <v>31.15</v>
      </c>
      <c r="H160" s="306">
        <v>50</v>
      </c>
      <c r="I160" s="306">
        <v>69.739999999999995</v>
      </c>
    </row>
    <row r="161" spans="1:9" x14ac:dyDescent="0.25">
      <c r="A161" s="305" t="s">
        <v>19</v>
      </c>
      <c r="B161" s="305" t="s">
        <v>272</v>
      </c>
      <c r="C161" s="305" t="s">
        <v>275</v>
      </c>
      <c r="D161" s="306">
        <v>0</v>
      </c>
      <c r="E161" s="306">
        <v>2.5</v>
      </c>
      <c r="F161" s="306">
        <v>42.5</v>
      </c>
      <c r="G161" s="306">
        <v>51.05</v>
      </c>
      <c r="H161" s="306">
        <v>56.64</v>
      </c>
      <c r="I161" s="306">
        <v>61.93</v>
      </c>
    </row>
    <row r="162" spans="1:9" x14ac:dyDescent="0.25">
      <c r="A162" s="305" t="s">
        <v>19</v>
      </c>
      <c r="B162" s="305" t="s">
        <v>272</v>
      </c>
      <c r="C162" s="305" t="s">
        <v>275</v>
      </c>
      <c r="D162" s="306">
        <v>2.13</v>
      </c>
      <c r="E162" s="306">
        <v>10.42</v>
      </c>
      <c r="F162" s="306">
        <v>50</v>
      </c>
      <c r="G162" s="306">
        <v>63.41</v>
      </c>
      <c r="H162" s="306">
        <v>56.82</v>
      </c>
      <c r="I162" s="306">
        <v>55.32</v>
      </c>
    </row>
    <row r="163" spans="1:9" x14ac:dyDescent="0.25">
      <c r="A163" s="305" t="s">
        <v>19</v>
      </c>
      <c r="B163" s="305" t="s">
        <v>272</v>
      </c>
      <c r="C163" s="305" t="s">
        <v>275</v>
      </c>
      <c r="D163" s="306">
        <v>0</v>
      </c>
      <c r="E163" s="306">
        <v>6.9</v>
      </c>
      <c r="F163" s="306">
        <v>61.54</v>
      </c>
      <c r="G163" s="306">
        <v>64</v>
      </c>
      <c r="H163" s="306">
        <v>85.71</v>
      </c>
      <c r="I163" s="306">
        <v>94.12</v>
      </c>
    </row>
    <row r="164" spans="1:9" x14ac:dyDescent="0.25">
      <c r="A164" s="305" t="s">
        <v>19</v>
      </c>
      <c r="B164" s="305" t="s">
        <v>272</v>
      </c>
      <c r="C164" s="305" t="s">
        <v>275</v>
      </c>
      <c r="D164" s="306">
        <v>0</v>
      </c>
      <c r="E164" s="306">
        <v>34.29</v>
      </c>
      <c r="F164" s="306">
        <v>0</v>
      </c>
      <c r="G164" s="306">
        <v>0</v>
      </c>
      <c r="H164" s="306">
        <v>0</v>
      </c>
      <c r="I164" s="306">
        <v>0</v>
      </c>
    </row>
    <row r="165" spans="1:9" x14ac:dyDescent="0.25">
      <c r="A165" s="305" t="s">
        <v>19</v>
      </c>
      <c r="B165" s="305" t="s">
        <v>272</v>
      </c>
      <c r="C165" s="305" t="s">
        <v>275</v>
      </c>
      <c r="D165" s="306">
        <v>0</v>
      </c>
      <c r="E165" s="306">
        <v>0</v>
      </c>
      <c r="F165" s="306">
        <v>67.86</v>
      </c>
      <c r="G165" s="306">
        <v>82.2</v>
      </c>
      <c r="H165" s="306">
        <v>73.73</v>
      </c>
      <c r="I165" s="306">
        <v>86.73</v>
      </c>
    </row>
    <row r="166" spans="1:9" x14ac:dyDescent="0.25">
      <c r="A166" s="305" t="s">
        <v>19</v>
      </c>
      <c r="B166" s="305" t="s">
        <v>272</v>
      </c>
      <c r="C166" s="305" t="s">
        <v>275</v>
      </c>
      <c r="D166" s="306">
        <v>0</v>
      </c>
      <c r="E166" s="306">
        <v>0</v>
      </c>
      <c r="F166" s="306">
        <v>0</v>
      </c>
      <c r="G166" s="306">
        <v>0</v>
      </c>
      <c r="H166" s="306">
        <v>0</v>
      </c>
      <c r="I166" s="306">
        <v>0</v>
      </c>
    </row>
    <row r="167" spans="1:9" x14ac:dyDescent="0.25">
      <c r="A167" s="305" t="s">
        <v>19</v>
      </c>
      <c r="B167" s="305" t="s">
        <v>272</v>
      </c>
      <c r="C167" s="305" t="s">
        <v>275</v>
      </c>
      <c r="D167" s="306">
        <v>0</v>
      </c>
      <c r="E167" s="306">
        <v>0</v>
      </c>
      <c r="F167" s="306">
        <v>0</v>
      </c>
      <c r="G167" s="306">
        <v>0</v>
      </c>
      <c r="H167" s="306">
        <v>0</v>
      </c>
      <c r="I167" s="306">
        <v>0</v>
      </c>
    </row>
    <row r="168" spans="1:9" x14ac:dyDescent="0.25">
      <c r="A168" s="305" t="s">
        <v>19</v>
      </c>
      <c r="B168" s="305" t="s">
        <v>272</v>
      </c>
      <c r="C168" s="305" t="s">
        <v>275</v>
      </c>
      <c r="D168" s="306">
        <v>0</v>
      </c>
      <c r="E168" s="306">
        <v>0</v>
      </c>
      <c r="F168" s="306">
        <v>0</v>
      </c>
      <c r="G168" s="306">
        <v>0</v>
      </c>
      <c r="H168" s="306">
        <v>0</v>
      </c>
      <c r="I168" s="306">
        <v>0</v>
      </c>
    </row>
    <row r="169" spans="1:9" x14ac:dyDescent="0.25">
      <c r="A169" s="305" t="s">
        <v>19</v>
      </c>
      <c r="B169" s="305" t="s">
        <v>272</v>
      </c>
      <c r="C169" s="305" t="s">
        <v>276</v>
      </c>
      <c r="D169" s="306">
        <v>0</v>
      </c>
      <c r="E169" s="306">
        <v>0</v>
      </c>
      <c r="F169" s="306">
        <v>21.21</v>
      </c>
      <c r="G169" s="306">
        <v>0</v>
      </c>
      <c r="H169" s="306">
        <v>0</v>
      </c>
      <c r="I169" s="306">
        <v>100</v>
      </c>
    </row>
    <row r="170" spans="1:9" x14ac:dyDescent="0.25">
      <c r="A170" s="305" t="s">
        <v>19</v>
      </c>
      <c r="B170" s="305" t="s">
        <v>272</v>
      </c>
      <c r="C170" s="305" t="s">
        <v>276</v>
      </c>
      <c r="D170" s="306">
        <v>0</v>
      </c>
      <c r="E170" s="306">
        <v>2.7</v>
      </c>
      <c r="F170" s="306">
        <v>33.33</v>
      </c>
      <c r="G170" s="306">
        <v>38.89</v>
      </c>
      <c r="H170" s="306">
        <v>23.33</v>
      </c>
      <c r="I170" s="306">
        <v>36.36</v>
      </c>
    </row>
    <row r="171" spans="1:9" x14ac:dyDescent="0.25">
      <c r="A171" s="305" t="s">
        <v>19</v>
      </c>
      <c r="B171" s="305" t="s">
        <v>272</v>
      </c>
      <c r="C171" s="305" t="s">
        <v>276</v>
      </c>
      <c r="D171" s="306">
        <v>0</v>
      </c>
      <c r="E171" s="306">
        <v>100</v>
      </c>
      <c r="F171" s="306">
        <v>64.709999999999994</v>
      </c>
      <c r="G171" s="306">
        <v>60</v>
      </c>
      <c r="H171" s="306">
        <v>0</v>
      </c>
      <c r="I171" s="306">
        <v>0</v>
      </c>
    </row>
    <row r="172" spans="1:9" x14ac:dyDescent="0.25">
      <c r="A172" s="305" t="s">
        <v>19</v>
      </c>
      <c r="B172" s="305" t="s">
        <v>272</v>
      </c>
      <c r="C172" s="305" t="s">
        <v>276</v>
      </c>
      <c r="D172" s="306">
        <v>0</v>
      </c>
      <c r="E172" s="306">
        <v>0</v>
      </c>
      <c r="F172" s="306">
        <v>50</v>
      </c>
      <c r="G172" s="306">
        <v>0</v>
      </c>
      <c r="H172" s="306">
        <v>28.57</v>
      </c>
      <c r="I172" s="306">
        <v>0</v>
      </c>
    </row>
    <row r="173" spans="1:9" x14ac:dyDescent="0.25">
      <c r="A173" s="305" t="s">
        <v>19</v>
      </c>
      <c r="B173" s="305" t="s">
        <v>272</v>
      </c>
      <c r="C173" s="305" t="s">
        <v>276</v>
      </c>
      <c r="D173" s="306">
        <v>0</v>
      </c>
      <c r="E173" s="306">
        <v>0</v>
      </c>
      <c r="F173" s="306">
        <v>0</v>
      </c>
      <c r="G173" s="306">
        <v>0</v>
      </c>
      <c r="H173" s="306">
        <v>0</v>
      </c>
      <c r="I173" s="306">
        <v>71.430000000000007</v>
      </c>
    </row>
    <row r="174" spans="1:9" x14ac:dyDescent="0.25">
      <c r="A174" s="305" t="s">
        <v>19</v>
      </c>
      <c r="B174" s="305" t="s">
        <v>272</v>
      </c>
      <c r="C174" s="305" t="s">
        <v>276</v>
      </c>
      <c r="D174" s="306">
        <v>0</v>
      </c>
      <c r="E174" s="306">
        <v>1.25</v>
      </c>
      <c r="F174" s="306">
        <v>65.52</v>
      </c>
      <c r="G174" s="306">
        <v>78.41</v>
      </c>
      <c r="H174" s="306">
        <v>85.96</v>
      </c>
      <c r="I174" s="306">
        <v>82.35</v>
      </c>
    </row>
    <row r="175" spans="1:9" x14ac:dyDescent="0.25">
      <c r="A175" s="305" t="s">
        <v>19</v>
      </c>
      <c r="B175" s="305" t="s">
        <v>272</v>
      </c>
      <c r="C175" s="305" t="s">
        <v>276</v>
      </c>
      <c r="D175" s="306">
        <v>0</v>
      </c>
      <c r="E175" s="306">
        <v>0</v>
      </c>
      <c r="F175" s="306">
        <v>100</v>
      </c>
      <c r="G175" s="306">
        <v>0</v>
      </c>
      <c r="H175" s="306">
        <v>66.67</v>
      </c>
      <c r="I175" s="306">
        <v>44.44</v>
      </c>
    </row>
    <row r="176" spans="1:9" x14ac:dyDescent="0.25">
      <c r="A176" s="305" t="s">
        <v>19</v>
      </c>
      <c r="B176" s="305" t="s">
        <v>272</v>
      </c>
      <c r="C176" s="305" t="s">
        <v>276</v>
      </c>
      <c r="D176" s="306">
        <v>0</v>
      </c>
      <c r="E176" s="306">
        <v>0</v>
      </c>
      <c r="F176" s="306">
        <v>0</v>
      </c>
      <c r="G176" s="306">
        <v>0</v>
      </c>
      <c r="H176" s="306">
        <v>0</v>
      </c>
      <c r="I176" s="306">
        <v>0</v>
      </c>
    </row>
    <row r="177" spans="1:9" x14ac:dyDescent="0.25">
      <c r="A177" s="305" t="s">
        <v>19</v>
      </c>
      <c r="B177" s="305" t="s">
        <v>272</v>
      </c>
      <c r="C177" s="305" t="s">
        <v>276</v>
      </c>
      <c r="D177" s="306">
        <v>0</v>
      </c>
      <c r="E177" s="306">
        <v>0</v>
      </c>
      <c r="F177" s="306">
        <v>0</v>
      </c>
      <c r="G177" s="306">
        <v>0</v>
      </c>
      <c r="H177" s="306">
        <v>0</v>
      </c>
      <c r="I177" s="306">
        <v>47.83</v>
      </c>
    </row>
    <row r="178" spans="1:9" x14ac:dyDescent="0.25">
      <c r="A178" s="305" t="s">
        <v>19</v>
      </c>
      <c r="B178" s="305" t="s">
        <v>273</v>
      </c>
      <c r="C178" s="305" t="s">
        <v>275</v>
      </c>
      <c r="D178" s="306">
        <v>57.69</v>
      </c>
      <c r="E178" s="306">
        <v>83.33</v>
      </c>
      <c r="F178" s="306">
        <v>0</v>
      </c>
      <c r="G178" s="306">
        <v>0</v>
      </c>
      <c r="H178" s="306">
        <v>0</v>
      </c>
      <c r="I178" s="306">
        <v>0</v>
      </c>
    </row>
    <row r="179" spans="1:9" x14ac:dyDescent="0.25">
      <c r="A179" s="305" t="s">
        <v>19</v>
      </c>
      <c r="B179" s="305" t="s">
        <v>273</v>
      </c>
      <c r="C179" s="305" t="s">
        <v>275</v>
      </c>
      <c r="D179" s="306">
        <v>0</v>
      </c>
      <c r="E179" s="306">
        <v>85</v>
      </c>
      <c r="F179" s="306">
        <v>90.82</v>
      </c>
      <c r="G179" s="306">
        <v>94.87</v>
      </c>
      <c r="H179" s="306">
        <v>94.64</v>
      </c>
      <c r="I179" s="306">
        <v>94.44</v>
      </c>
    </row>
    <row r="180" spans="1:9" x14ac:dyDescent="0.25">
      <c r="A180" s="305" t="s">
        <v>19</v>
      </c>
      <c r="B180" s="305" t="s">
        <v>273</v>
      </c>
      <c r="C180" s="305" t="s">
        <v>275</v>
      </c>
      <c r="D180" s="306">
        <v>0</v>
      </c>
      <c r="E180" s="306">
        <v>80.650000000000006</v>
      </c>
      <c r="F180" s="306">
        <v>90.63</v>
      </c>
      <c r="G180" s="306">
        <v>92.5</v>
      </c>
      <c r="H180" s="306">
        <v>92.31</v>
      </c>
      <c r="I180" s="306">
        <v>91.3</v>
      </c>
    </row>
    <row r="181" spans="1:9" x14ac:dyDescent="0.25">
      <c r="A181" s="305" t="s">
        <v>19</v>
      </c>
      <c r="B181" s="305" t="s">
        <v>273</v>
      </c>
      <c r="C181" s="305" t="s">
        <v>275</v>
      </c>
      <c r="D181" s="306">
        <v>0</v>
      </c>
      <c r="E181" s="306">
        <v>86.67</v>
      </c>
      <c r="F181" s="306">
        <v>0</v>
      </c>
      <c r="G181" s="306">
        <v>0</v>
      </c>
      <c r="H181" s="306">
        <v>0</v>
      </c>
      <c r="I181" s="306">
        <v>0</v>
      </c>
    </row>
    <row r="182" spans="1:9" x14ac:dyDescent="0.25">
      <c r="A182" s="305" t="s">
        <v>19</v>
      </c>
      <c r="B182" s="305" t="s">
        <v>273</v>
      </c>
      <c r="C182" s="305" t="s">
        <v>275</v>
      </c>
      <c r="D182" s="306">
        <v>9.09</v>
      </c>
      <c r="E182" s="306">
        <v>76</v>
      </c>
      <c r="F182" s="306">
        <v>75</v>
      </c>
      <c r="G182" s="306">
        <v>91.3</v>
      </c>
      <c r="H182" s="306">
        <v>83.33</v>
      </c>
      <c r="I182" s="306">
        <v>85.19</v>
      </c>
    </row>
    <row r="183" spans="1:9" x14ac:dyDescent="0.25">
      <c r="A183" s="305" t="s">
        <v>19</v>
      </c>
      <c r="B183" s="305" t="s">
        <v>273</v>
      </c>
      <c r="C183" s="305" t="s">
        <v>275</v>
      </c>
      <c r="D183" s="306">
        <v>0</v>
      </c>
      <c r="E183" s="306">
        <v>23.08</v>
      </c>
      <c r="F183" s="306">
        <v>0</v>
      </c>
      <c r="G183" s="306">
        <v>0</v>
      </c>
      <c r="H183" s="306">
        <v>0</v>
      </c>
      <c r="I183" s="306">
        <v>0</v>
      </c>
    </row>
    <row r="184" spans="1:9" x14ac:dyDescent="0.25">
      <c r="A184" s="305" t="s">
        <v>19</v>
      </c>
      <c r="B184" s="305" t="s">
        <v>273</v>
      </c>
      <c r="C184" s="305" t="s">
        <v>275</v>
      </c>
      <c r="D184" s="306">
        <v>0</v>
      </c>
      <c r="E184" s="306">
        <v>100</v>
      </c>
      <c r="F184" s="306">
        <v>100</v>
      </c>
      <c r="G184" s="306">
        <v>100</v>
      </c>
      <c r="H184" s="306">
        <v>83.33</v>
      </c>
      <c r="I184" s="306">
        <v>100</v>
      </c>
    </row>
    <row r="185" spans="1:9" x14ac:dyDescent="0.25">
      <c r="A185" s="305" t="s">
        <v>19</v>
      </c>
      <c r="B185" s="305" t="s">
        <v>273</v>
      </c>
      <c r="C185" s="305" t="s">
        <v>275</v>
      </c>
      <c r="D185" s="306">
        <v>0</v>
      </c>
      <c r="E185" s="306">
        <v>84.78</v>
      </c>
      <c r="F185" s="306">
        <v>88.24</v>
      </c>
      <c r="G185" s="306">
        <v>97.37</v>
      </c>
      <c r="H185" s="306">
        <v>91.3</v>
      </c>
      <c r="I185" s="306">
        <v>97.96</v>
      </c>
    </row>
    <row r="186" spans="1:9" x14ac:dyDescent="0.25">
      <c r="A186" s="305" t="s">
        <v>19</v>
      </c>
      <c r="B186" s="305" t="s">
        <v>273</v>
      </c>
      <c r="C186" s="305" t="s">
        <v>275</v>
      </c>
      <c r="D186" s="306">
        <v>0</v>
      </c>
      <c r="E186" s="306">
        <v>89.74</v>
      </c>
      <c r="F186" s="306">
        <v>93.27</v>
      </c>
      <c r="G186" s="306">
        <v>95</v>
      </c>
      <c r="H186" s="306">
        <v>96.88</v>
      </c>
      <c r="I186" s="306">
        <v>90.82</v>
      </c>
    </row>
    <row r="187" spans="1:9" x14ac:dyDescent="0.25">
      <c r="A187" s="305" t="s">
        <v>19</v>
      </c>
      <c r="B187" s="305" t="s">
        <v>273</v>
      </c>
      <c r="C187" s="305" t="s">
        <v>275</v>
      </c>
      <c r="D187" s="306">
        <v>0</v>
      </c>
      <c r="E187" s="306">
        <v>91.3</v>
      </c>
      <c r="F187" s="306">
        <v>97.14</v>
      </c>
      <c r="G187" s="306">
        <v>94.44</v>
      </c>
      <c r="H187" s="306">
        <v>100</v>
      </c>
      <c r="I187" s="306">
        <v>100</v>
      </c>
    </row>
    <row r="188" spans="1:9" x14ac:dyDescent="0.25">
      <c r="A188" s="305" t="s">
        <v>19</v>
      </c>
      <c r="B188" s="305" t="s">
        <v>273</v>
      </c>
      <c r="C188" s="305" t="s">
        <v>275</v>
      </c>
      <c r="D188" s="306">
        <v>0</v>
      </c>
      <c r="E188" s="306">
        <v>81.819999999999993</v>
      </c>
      <c r="F188" s="306">
        <v>76.92</v>
      </c>
      <c r="G188" s="306">
        <v>87.5</v>
      </c>
      <c r="H188" s="306">
        <v>92.31</v>
      </c>
      <c r="I188" s="306">
        <v>100</v>
      </c>
    </row>
    <row r="189" spans="1:9" x14ac:dyDescent="0.25">
      <c r="A189" s="305" t="s">
        <v>19</v>
      </c>
      <c r="B189" s="305" t="s">
        <v>273</v>
      </c>
      <c r="C189" s="305" t="s">
        <v>275</v>
      </c>
      <c r="D189" s="306">
        <v>0</v>
      </c>
      <c r="E189" s="306">
        <v>80</v>
      </c>
      <c r="F189" s="306">
        <v>72.73</v>
      </c>
      <c r="G189" s="306">
        <v>100</v>
      </c>
      <c r="H189" s="306">
        <v>100</v>
      </c>
      <c r="I189" s="306">
        <v>100</v>
      </c>
    </row>
    <row r="190" spans="1:9" x14ac:dyDescent="0.25">
      <c r="A190" s="305" t="s">
        <v>19</v>
      </c>
      <c r="B190" s="305" t="s">
        <v>273</v>
      </c>
      <c r="C190" s="305" t="s">
        <v>275</v>
      </c>
      <c r="D190" s="306">
        <v>0</v>
      </c>
      <c r="E190" s="306">
        <v>100</v>
      </c>
      <c r="F190" s="306">
        <v>100</v>
      </c>
      <c r="G190" s="306">
        <v>0</v>
      </c>
      <c r="H190" s="306">
        <v>0</v>
      </c>
      <c r="I190" s="306">
        <v>100</v>
      </c>
    </row>
    <row r="191" spans="1:9" x14ac:dyDescent="0.25">
      <c r="A191" s="305" t="s">
        <v>19</v>
      </c>
      <c r="B191" s="305" t="s">
        <v>273</v>
      </c>
      <c r="C191" s="305" t="s">
        <v>275</v>
      </c>
      <c r="D191" s="306">
        <v>0</v>
      </c>
      <c r="E191" s="306">
        <v>84.38</v>
      </c>
      <c r="F191" s="306">
        <v>94.51</v>
      </c>
      <c r="G191" s="306">
        <v>97.14</v>
      </c>
      <c r="H191" s="306">
        <v>92.86</v>
      </c>
      <c r="I191" s="306">
        <v>94.51</v>
      </c>
    </row>
    <row r="192" spans="1:9" x14ac:dyDescent="0.25">
      <c r="A192" s="305" t="s">
        <v>19</v>
      </c>
      <c r="B192" s="305" t="s">
        <v>273</v>
      </c>
      <c r="C192" s="305" t="s">
        <v>276</v>
      </c>
      <c r="D192" s="306">
        <v>12.9</v>
      </c>
      <c r="E192" s="306">
        <v>70.83</v>
      </c>
      <c r="F192" s="306">
        <v>79.69</v>
      </c>
      <c r="G192" s="306">
        <v>78.33</v>
      </c>
      <c r="H192" s="306">
        <v>100</v>
      </c>
      <c r="I192" s="306">
        <v>85.71</v>
      </c>
    </row>
    <row r="193" spans="1:9" x14ac:dyDescent="0.25">
      <c r="A193" s="305" t="s">
        <v>19</v>
      </c>
      <c r="B193" s="305" t="s">
        <v>273</v>
      </c>
      <c r="C193" s="305" t="s">
        <v>276</v>
      </c>
      <c r="D193" s="306">
        <v>0</v>
      </c>
      <c r="E193" s="306">
        <v>0</v>
      </c>
      <c r="F193" s="306">
        <v>0</v>
      </c>
      <c r="G193" s="306">
        <v>0</v>
      </c>
      <c r="H193" s="306">
        <v>0</v>
      </c>
      <c r="I193" s="306">
        <v>0</v>
      </c>
    </row>
    <row r="194" spans="1:9" x14ac:dyDescent="0.25">
      <c r="A194" s="305" t="s">
        <v>19</v>
      </c>
      <c r="B194" s="305" t="s">
        <v>273</v>
      </c>
      <c r="C194" s="305" t="s">
        <v>276</v>
      </c>
      <c r="D194" s="306">
        <v>0</v>
      </c>
      <c r="E194" s="306">
        <v>72.73</v>
      </c>
      <c r="F194" s="306">
        <v>85.71</v>
      </c>
      <c r="G194" s="306">
        <v>90.91</v>
      </c>
      <c r="H194" s="306">
        <v>0</v>
      </c>
      <c r="I194" s="306">
        <v>75</v>
      </c>
    </row>
    <row r="195" spans="1:9" x14ac:dyDescent="0.25">
      <c r="A195" s="305" t="s">
        <v>19</v>
      </c>
      <c r="B195" s="305" t="s">
        <v>273</v>
      </c>
      <c r="C195" s="305" t="s">
        <v>276</v>
      </c>
      <c r="D195" s="306">
        <v>0</v>
      </c>
      <c r="E195" s="306">
        <v>88.89</v>
      </c>
      <c r="F195" s="306">
        <v>0</v>
      </c>
      <c r="G195" s="306">
        <v>0</v>
      </c>
      <c r="H195" s="306">
        <v>0</v>
      </c>
      <c r="I195" s="306">
        <v>75</v>
      </c>
    </row>
    <row r="196" spans="1:9" x14ac:dyDescent="0.25">
      <c r="A196" s="305" t="s">
        <v>19</v>
      </c>
      <c r="B196" s="305" t="s">
        <v>273</v>
      </c>
      <c r="C196" s="305" t="s">
        <v>276</v>
      </c>
      <c r="D196" s="306">
        <v>100</v>
      </c>
      <c r="E196" s="306">
        <v>53.85</v>
      </c>
      <c r="F196" s="306">
        <v>75</v>
      </c>
      <c r="G196" s="306">
        <v>92.31</v>
      </c>
      <c r="H196" s="306">
        <v>80</v>
      </c>
      <c r="I196" s="306">
        <v>0</v>
      </c>
    </row>
    <row r="197" spans="1:9" x14ac:dyDescent="0.25">
      <c r="A197" s="305" t="s">
        <v>19</v>
      </c>
      <c r="B197" s="305" t="s">
        <v>273</v>
      </c>
      <c r="C197" s="305" t="s">
        <v>276</v>
      </c>
      <c r="D197" s="306">
        <v>0</v>
      </c>
      <c r="E197" s="306">
        <v>70.59</v>
      </c>
      <c r="F197" s="306">
        <v>80</v>
      </c>
      <c r="G197" s="306">
        <v>94.74</v>
      </c>
      <c r="H197" s="306">
        <v>72.73</v>
      </c>
      <c r="I197" s="306">
        <v>68.75</v>
      </c>
    </row>
    <row r="198" spans="1:9" x14ac:dyDescent="0.25">
      <c r="A198" s="305" t="s">
        <v>19</v>
      </c>
      <c r="B198" s="305" t="s">
        <v>273</v>
      </c>
      <c r="C198" s="305" t="s">
        <v>276</v>
      </c>
      <c r="D198" s="306">
        <v>0</v>
      </c>
      <c r="E198" s="306">
        <v>33.33</v>
      </c>
      <c r="F198" s="306">
        <v>70</v>
      </c>
      <c r="G198" s="306">
        <v>40</v>
      </c>
      <c r="H198" s="306">
        <v>76.19</v>
      </c>
      <c r="I198" s="306">
        <v>94.44</v>
      </c>
    </row>
    <row r="199" spans="1:9" x14ac:dyDescent="0.25">
      <c r="A199" s="305" t="s">
        <v>19</v>
      </c>
      <c r="B199" s="305" t="s">
        <v>274</v>
      </c>
      <c r="C199" s="305" t="s">
        <v>275</v>
      </c>
      <c r="D199" s="306">
        <v>0</v>
      </c>
      <c r="E199" s="306">
        <v>0</v>
      </c>
      <c r="F199" s="306">
        <v>0</v>
      </c>
      <c r="G199" s="306">
        <v>0</v>
      </c>
      <c r="H199" s="306">
        <v>0</v>
      </c>
      <c r="I199" s="306">
        <v>100</v>
      </c>
    </row>
    <row r="200" spans="1:9" x14ac:dyDescent="0.25">
      <c r="A200" s="305" t="s">
        <v>19</v>
      </c>
      <c r="B200" s="305" t="s">
        <v>274</v>
      </c>
      <c r="C200" s="305" t="s">
        <v>275</v>
      </c>
      <c r="D200" s="306">
        <v>0</v>
      </c>
      <c r="E200" s="306">
        <v>0</v>
      </c>
      <c r="F200" s="306">
        <v>0</v>
      </c>
      <c r="G200" s="306">
        <v>0</v>
      </c>
      <c r="H200" s="306">
        <v>0</v>
      </c>
      <c r="I200" s="306">
        <v>0</v>
      </c>
    </row>
    <row r="201" spans="1:9" x14ac:dyDescent="0.25">
      <c r="A201" s="305" t="s">
        <v>19</v>
      </c>
      <c r="B201" s="305" t="s">
        <v>274</v>
      </c>
      <c r="C201" s="305" t="s">
        <v>275</v>
      </c>
      <c r="D201" s="306">
        <v>0</v>
      </c>
      <c r="E201" s="306">
        <v>0</v>
      </c>
      <c r="F201" s="306">
        <v>0</v>
      </c>
      <c r="G201" s="306">
        <v>0</v>
      </c>
      <c r="H201" s="306">
        <v>0</v>
      </c>
      <c r="I201" s="306">
        <v>0</v>
      </c>
    </row>
    <row r="202" spans="1:9" x14ac:dyDescent="0.25">
      <c r="A202" s="305" t="s">
        <v>19</v>
      </c>
      <c r="B202" s="305" t="s">
        <v>274</v>
      </c>
      <c r="C202" s="305" t="s">
        <v>275</v>
      </c>
      <c r="D202" s="306">
        <v>0</v>
      </c>
      <c r="E202" s="306">
        <v>0</v>
      </c>
      <c r="F202" s="306">
        <v>0</v>
      </c>
      <c r="G202" s="306">
        <v>0</v>
      </c>
      <c r="H202" s="306">
        <v>0</v>
      </c>
      <c r="I202" s="306">
        <v>0</v>
      </c>
    </row>
    <row r="203" spans="1:9" x14ac:dyDescent="0.25">
      <c r="A203" s="305" t="s">
        <v>19</v>
      </c>
      <c r="B203" s="305" t="s">
        <v>274</v>
      </c>
      <c r="C203" s="305" t="s">
        <v>275</v>
      </c>
      <c r="D203" s="306">
        <v>0</v>
      </c>
      <c r="E203" s="306">
        <v>0</v>
      </c>
      <c r="F203" s="306">
        <v>0</v>
      </c>
      <c r="G203" s="306">
        <v>100</v>
      </c>
      <c r="H203" s="306">
        <v>50</v>
      </c>
      <c r="I203" s="306">
        <v>100</v>
      </c>
    </row>
    <row r="204" spans="1:9" x14ac:dyDescent="0.25">
      <c r="A204" s="305" t="s">
        <v>19</v>
      </c>
      <c r="B204" s="305" t="s">
        <v>274</v>
      </c>
      <c r="C204" s="305" t="s">
        <v>275</v>
      </c>
      <c r="D204" s="306">
        <v>0</v>
      </c>
      <c r="E204" s="306">
        <v>25</v>
      </c>
      <c r="F204" s="306">
        <v>0</v>
      </c>
      <c r="G204" s="306">
        <v>0</v>
      </c>
      <c r="H204" s="306">
        <v>0</v>
      </c>
      <c r="I204" s="306">
        <v>0</v>
      </c>
    </row>
    <row r="205" spans="1:9" x14ac:dyDescent="0.25">
      <c r="A205" s="305" t="s">
        <v>19</v>
      </c>
      <c r="B205" s="305" t="s">
        <v>274</v>
      </c>
      <c r="C205" s="305" t="s">
        <v>275</v>
      </c>
      <c r="D205" s="306">
        <v>0</v>
      </c>
      <c r="E205" s="306">
        <v>0</v>
      </c>
      <c r="F205" s="306">
        <v>0</v>
      </c>
      <c r="G205" s="306">
        <v>0</v>
      </c>
      <c r="H205" s="306">
        <v>0</v>
      </c>
      <c r="I205" s="306">
        <v>0</v>
      </c>
    </row>
    <row r="206" spans="1:9" x14ac:dyDescent="0.25">
      <c r="A206" s="305" t="s">
        <v>19</v>
      </c>
      <c r="B206" s="305" t="s">
        <v>274</v>
      </c>
      <c r="C206" s="305" t="s">
        <v>276</v>
      </c>
      <c r="D206" s="306">
        <v>0</v>
      </c>
      <c r="E206" s="306">
        <v>0</v>
      </c>
      <c r="F206" s="306">
        <v>0</v>
      </c>
      <c r="G206" s="306">
        <v>0</v>
      </c>
      <c r="H206" s="306">
        <v>0</v>
      </c>
      <c r="I206" s="306">
        <v>0</v>
      </c>
    </row>
    <row r="207" spans="1:9" x14ac:dyDescent="0.25">
      <c r="A207" s="305" t="s">
        <v>19</v>
      </c>
      <c r="B207" s="305" t="s">
        <v>274</v>
      </c>
      <c r="C207" s="305" t="s">
        <v>276</v>
      </c>
      <c r="D207" s="306">
        <v>0</v>
      </c>
      <c r="E207" s="306">
        <v>0</v>
      </c>
      <c r="F207" s="306">
        <v>0</v>
      </c>
      <c r="G207" s="306">
        <v>0</v>
      </c>
      <c r="H207" s="306">
        <v>0</v>
      </c>
      <c r="I207" s="306">
        <v>0</v>
      </c>
    </row>
    <row r="208" spans="1:9" x14ac:dyDescent="0.25">
      <c r="A208" s="305" t="s">
        <v>19</v>
      </c>
      <c r="B208" s="305" t="s">
        <v>274</v>
      </c>
      <c r="C208" s="305" t="s">
        <v>276</v>
      </c>
      <c r="D208" s="306">
        <v>0</v>
      </c>
      <c r="E208" s="306">
        <v>0</v>
      </c>
      <c r="F208" s="306">
        <v>0</v>
      </c>
      <c r="G208" s="306">
        <v>0</v>
      </c>
      <c r="H208" s="306">
        <v>0</v>
      </c>
      <c r="I208" s="306">
        <v>0</v>
      </c>
    </row>
    <row r="209" spans="1:9" x14ac:dyDescent="0.25">
      <c r="A209" s="305" t="s">
        <v>19</v>
      </c>
      <c r="B209" s="305" t="s">
        <v>274</v>
      </c>
      <c r="C209" s="305" t="s">
        <v>276</v>
      </c>
      <c r="D209" s="306">
        <v>0</v>
      </c>
      <c r="E209" s="306">
        <v>0</v>
      </c>
      <c r="F209" s="306">
        <v>0</v>
      </c>
      <c r="G209" s="306">
        <v>50</v>
      </c>
      <c r="H209" s="306">
        <v>0</v>
      </c>
      <c r="I209" s="306">
        <v>0</v>
      </c>
    </row>
    <row r="210" spans="1:9" x14ac:dyDescent="0.25">
      <c r="A210" s="305" t="s">
        <v>19</v>
      </c>
      <c r="B210" s="305" t="s">
        <v>274</v>
      </c>
      <c r="C210" s="305" t="s">
        <v>276</v>
      </c>
      <c r="D210" s="306">
        <v>0</v>
      </c>
      <c r="E210" s="306">
        <v>0</v>
      </c>
      <c r="F210" s="306">
        <v>0</v>
      </c>
      <c r="G210" s="306">
        <v>80</v>
      </c>
      <c r="H210" s="306">
        <v>71.430000000000007</v>
      </c>
      <c r="I210" s="306">
        <v>33.33</v>
      </c>
    </row>
    <row r="211" spans="1:9" x14ac:dyDescent="0.25">
      <c r="A211" s="305" t="s">
        <v>19</v>
      </c>
      <c r="B211" s="305" t="s">
        <v>274</v>
      </c>
      <c r="C211" s="305" t="s">
        <v>276</v>
      </c>
      <c r="D211" s="306">
        <v>0</v>
      </c>
      <c r="E211" s="306">
        <v>0</v>
      </c>
      <c r="F211" s="306">
        <v>0</v>
      </c>
      <c r="G211" s="306">
        <v>0</v>
      </c>
      <c r="H211" s="306">
        <v>0</v>
      </c>
      <c r="I211" s="306">
        <v>0</v>
      </c>
    </row>
    <row r="212" spans="1:9" x14ac:dyDescent="0.25">
      <c r="A212" s="305" t="s">
        <v>26</v>
      </c>
      <c r="B212" s="305" t="s">
        <v>272</v>
      </c>
      <c r="C212" s="305" t="s">
        <v>275</v>
      </c>
      <c r="D212" s="306">
        <v>0</v>
      </c>
      <c r="E212" s="306">
        <v>0</v>
      </c>
      <c r="F212" s="306">
        <v>62.5</v>
      </c>
      <c r="G212" s="306">
        <v>50</v>
      </c>
      <c r="H212" s="306">
        <v>52.94</v>
      </c>
      <c r="I212" s="306">
        <v>75</v>
      </c>
    </row>
    <row r="213" spans="1:9" x14ac:dyDescent="0.25">
      <c r="A213" s="305" t="s">
        <v>26</v>
      </c>
      <c r="B213" s="305" t="s">
        <v>272</v>
      </c>
      <c r="C213" s="305" t="s">
        <v>275</v>
      </c>
      <c r="D213" s="306">
        <v>0</v>
      </c>
      <c r="E213" s="306">
        <v>0</v>
      </c>
      <c r="F213" s="306">
        <v>75</v>
      </c>
      <c r="G213" s="306">
        <v>100</v>
      </c>
      <c r="H213" s="306">
        <v>0</v>
      </c>
      <c r="I213" s="306">
        <v>100</v>
      </c>
    </row>
    <row r="214" spans="1:9" x14ac:dyDescent="0.25">
      <c r="A214" s="305" t="s">
        <v>26</v>
      </c>
      <c r="B214" s="305" t="s">
        <v>272</v>
      </c>
      <c r="C214" s="305" t="s">
        <v>275</v>
      </c>
      <c r="D214" s="306">
        <v>0</v>
      </c>
      <c r="E214" s="306">
        <v>0</v>
      </c>
      <c r="F214" s="306">
        <v>0</v>
      </c>
      <c r="G214" s="306">
        <v>0</v>
      </c>
      <c r="H214" s="306">
        <v>16.670000000000002</v>
      </c>
      <c r="I214" s="306">
        <v>66.67</v>
      </c>
    </row>
    <row r="215" spans="1:9" x14ac:dyDescent="0.25">
      <c r="A215" s="305" t="s">
        <v>26</v>
      </c>
      <c r="B215" s="305" t="s">
        <v>272</v>
      </c>
      <c r="C215" s="305" t="s">
        <v>275</v>
      </c>
      <c r="D215" s="306">
        <v>0</v>
      </c>
      <c r="E215" s="306">
        <v>0</v>
      </c>
      <c r="F215" s="306">
        <v>80</v>
      </c>
      <c r="G215" s="306">
        <v>71.430000000000007</v>
      </c>
      <c r="H215" s="306">
        <v>100</v>
      </c>
      <c r="I215" s="306">
        <v>83.33</v>
      </c>
    </row>
    <row r="216" spans="1:9" x14ac:dyDescent="0.25">
      <c r="A216" s="305" t="s">
        <v>26</v>
      </c>
      <c r="B216" s="305" t="s">
        <v>272</v>
      </c>
      <c r="C216" s="305" t="s">
        <v>276</v>
      </c>
      <c r="D216" s="306">
        <v>0</v>
      </c>
      <c r="E216" s="306">
        <v>12.5</v>
      </c>
      <c r="F216" s="306">
        <v>56.25</v>
      </c>
      <c r="G216" s="306">
        <v>75</v>
      </c>
      <c r="H216" s="306">
        <v>88.89</v>
      </c>
      <c r="I216" s="306">
        <v>77.78</v>
      </c>
    </row>
    <row r="217" spans="1:9" x14ac:dyDescent="0.25">
      <c r="A217" s="305" t="s">
        <v>26</v>
      </c>
      <c r="B217" s="305" t="s">
        <v>272</v>
      </c>
      <c r="C217" s="305" t="s">
        <v>276</v>
      </c>
      <c r="D217" s="306">
        <v>0</v>
      </c>
      <c r="E217" s="306">
        <v>0</v>
      </c>
      <c r="F217" s="306">
        <v>0</v>
      </c>
      <c r="G217" s="306">
        <v>0</v>
      </c>
      <c r="H217" s="306">
        <v>0</v>
      </c>
      <c r="I217" s="306">
        <v>77.78</v>
      </c>
    </row>
    <row r="218" spans="1:9" x14ac:dyDescent="0.25">
      <c r="A218" s="305" t="s">
        <v>26</v>
      </c>
      <c r="B218" s="305" t="s">
        <v>273</v>
      </c>
      <c r="C218" s="305" t="s">
        <v>275</v>
      </c>
      <c r="D218" s="306">
        <v>0</v>
      </c>
      <c r="E218" s="306">
        <v>95.24</v>
      </c>
      <c r="F218" s="306">
        <v>97.5</v>
      </c>
      <c r="G218" s="306">
        <v>97.5</v>
      </c>
      <c r="H218" s="306">
        <v>97.83</v>
      </c>
      <c r="I218" s="306">
        <v>98.11</v>
      </c>
    </row>
    <row r="219" spans="1:9" x14ac:dyDescent="0.25">
      <c r="A219" s="305" t="s">
        <v>26</v>
      </c>
      <c r="B219" s="305" t="s">
        <v>273</v>
      </c>
      <c r="C219" s="305" t="s">
        <v>275</v>
      </c>
      <c r="D219" s="306">
        <v>0</v>
      </c>
      <c r="E219" s="306">
        <v>100</v>
      </c>
      <c r="F219" s="306">
        <v>50</v>
      </c>
      <c r="G219" s="306">
        <v>66.67</v>
      </c>
      <c r="H219" s="306">
        <v>100</v>
      </c>
      <c r="I219" s="306">
        <v>50</v>
      </c>
    </row>
    <row r="220" spans="1:9" x14ac:dyDescent="0.25">
      <c r="A220" s="305" t="s">
        <v>26</v>
      </c>
      <c r="B220" s="305" t="s">
        <v>273</v>
      </c>
      <c r="C220" s="305" t="s">
        <v>276</v>
      </c>
      <c r="D220" s="306">
        <v>0</v>
      </c>
      <c r="E220" s="306">
        <v>0</v>
      </c>
      <c r="F220" s="306">
        <v>100</v>
      </c>
      <c r="G220" s="306">
        <v>90.91</v>
      </c>
      <c r="H220" s="306">
        <v>87.5</v>
      </c>
      <c r="I220" s="306">
        <v>85.71</v>
      </c>
    </row>
    <row r="221" spans="1:9" x14ac:dyDescent="0.25">
      <c r="A221" s="305" t="s">
        <v>26</v>
      </c>
      <c r="B221" s="305" t="s">
        <v>273</v>
      </c>
      <c r="C221" s="305" t="s">
        <v>276</v>
      </c>
      <c r="D221" s="306">
        <v>0</v>
      </c>
      <c r="E221" s="306">
        <v>0</v>
      </c>
      <c r="F221" s="306">
        <v>100</v>
      </c>
      <c r="G221" s="306">
        <v>0</v>
      </c>
      <c r="H221" s="306">
        <v>60</v>
      </c>
      <c r="I221" s="306">
        <v>0</v>
      </c>
    </row>
    <row r="222" spans="1:9" x14ac:dyDescent="0.25">
      <c r="A222" s="305" t="s">
        <v>26</v>
      </c>
      <c r="B222" s="305" t="s">
        <v>274</v>
      </c>
      <c r="C222" s="305" t="s">
        <v>275</v>
      </c>
      <c r="D222" s="306">
        <v>0</v>
      </c>
      <c r="E222" s="306">
        <v>0</v>
      </c>
      <c r="F222" s="306">
        <v>0</v>
      </c>
      <c r="G222" s="306">
        <v>0</v>
      </c>
      <c r="H222" s="306">
        <v>100</v>
      </c>
      <c r="I222" s="306">
        <v>100</v>
      </c>
    </row>
    <row r="223" spans="1:9" x14ac:dyDescent="0.25">
      <c r="A223" s="305" t="s">
        <v>26</v>
      </c>
      <c r="B223" s="305" t="s">
        <v>274</v>
      </c>
      <c r="C223" s="305" t="s">
        <v>275</v>
      </c>
      <c r="D223" s="306">
        <v>0</v>
      </c>
      <c r="E223" s="306">
        <v>0</v>
      </c>
      <c r="F223" s="306">
        <v>0</v>
      </c>
      <c r="G223" s="306">
        <v>100</v>
      </c>
      <c r="H223" s="306">
        <v>0</v>
      </c>
      <c r="I223" s="306">
        <v>75</v>
      </c>
    </row>
    <row r="224" spans="1:9" x14ac:dyDescent="0.25">
      <c r="A224" s="305" t="s">
        <v>26</v>
      </c>
      <c r="B224" s="305" t="s">
        <v>274</v>
      </c>
      <c r="C224" s="305" t="s">
        <v>276</v>
      </c>
      <c r="D224" s="306">
        <v>0</v>
      </c>
      <c r="E224" s="306">
        <v>0</v>
      </c>
      <c r="F224" s="306">
        <v>0</v>
      </c>
      <c r="G224" s="306">
        <v>0</v>
      </c>
      <c r="H224" s="306">
        <v>0</v>
      </c>
      <c r="I224" s="306">
        <v>100</v>
      </c>
    </row>
    <row r="225" spans="1:9" x14ac:dyDescent="0.25">
      <c r="A225" s="305" t="s">
        <v>26</v>
      </c>
      <c r="B225" s="305" t="s">
        <v>274</v>
      </c>
      <c r="C225" s="305" t="s">
        <v>276</v>
      </c>
      <c r="D225" s="306">
        <v>0</v>
      </c>
      <c r="E225" s="306">
        <v>0</v>
      </c>
      <c r="F225" s="306">
        <v>0</v>
      </c>
      <c r="G225" s="306">
        <v>0</v>
      </c>
      <c r="H225" s="306">
        <v>0</v>
      </c>
      <c r="I225" s="306">
        <v>0</v>
      </c>
    </row>
    <row r="226" spans="1:9" x14ac:dyDescent="0.25">
      <c r="A226" s="305" t="s">
        <v>27</v>
      </c>
      <c r="B226" s="305" t="s">
        <v>272</v>
      </c>
      <c r="C226" s="305" t="s">
        <v>275</v>
      </c>
      <c r="D226" s="306">
        <v>0</v>
      </c>
      <c r="E226" s="306">
        <v>0</v>
      </c>
      <c r="F226" s="306">
        <v>30</v>
      </c>
      <c r="G226" s="306">
        <v>55.56</v>
      </c>
      <c r="H226" s="306">
        <v>50</v>
      </c>
      <c r="I226" s="306">
        <v>66.67</v>
      </c>
    </row>
    <row r="227" spans="1:9" x14ac:dyDescent="0.25">
      <c r="A227" s="305" t="s">
        <v>27</v>
      </c>
      <c r="B227" s="305" t="s">
        <v>272</v>
      </c>
      <c r="C227" s="305" t="s">
        <v>276</v>
      </c>
      <c r="D227" s="306">
        <v>0</v>
      </c>
      <c r="E227" s="306">
        <v>20</v>
      </c>
      <c r="F227" s="306">
        <v>0</v>
      </c>
      <c r="G227" s="306">
        <v>16.670000000000002</v>
      </c>
      <c r="H227" s="306">
        <v>37.5</v>
      </c>
      <c r="I227" s="306">
        <v>0</v>
      </c>
    </row>
    <row r="228" spans="1:9" x14ac:dyDescent="0.25">
      <c r="A228" s="305" t="s">
        <v>27</v>
      </c>
      <c r="B228" s="305" t="s">
        <v>273</v>
      </c>
      <c r="C228" s="305" t="s">
        <v>275</v>
      </c>
      <c r="D228" s="306">
        <v>0</v>
      </c>
      <c r="E228" s="306">
        <v>90.91</v>
      </c>
      <c r="F228" s="306">
        <v>89.66</v>
      </c>
      <c r="G228" s="306">
        <v>100</v>
      </c>
      <c r="H228" s="306">
        <v>97.3</v>
      </c>
      <c r="I228" s="306">
        <v>95.45</v>
      </c>
    </row>
    <row r="229" spans="1:9" x14ac:dyDescent="0.25">
      <c r="A229" s="305" t="s">
        <v>27</v>
      </c>
      <c r="B229" s="305" t="s">
        <v>273</v>
      </c>
      <c r="C229" s="305" t="s">
        <v>276</v>
      </c>
      <c r="D229" s="306">
        <v>0</v>
      </c>
      <c r="E229" s="306">
        <v>0</v>
      </c>
      <c r="F229" s="306">
        <v>0</v>
      </c>
      <c r="G229" s="306">
        <v>0</v>
      </c>
      <c r="H229" s="306">
        <v>0</v>
      </c>
      <c r="I229" s="306">
        <v>0</v>
      </c>
    </row>
    <row r="230" spans="1:9" x14ac:dyDescent="0.25">
      <c r="A230" s="305" t="s">
        <v>27</v>
      </c>
      <c r="B230" s="305" t="s">
        <v>274</v>
      </c>
      <c r="C230" s="305" t="s">
        <v>275</v>
      </c>
      <c r="D230" s="306">
        <v>0</v>
      </c>
      <c r="E230" s="306">
        <v>0</v>
      </c>
      <c r="F230" s="306">
        <v>0</v>
      </c>
      <c r="G230" s="306">
        <v>40</v>
      </c>
      <c r="H230" s="306">
        <v>100</v>
      </c>
      <c r="I230" s="306">
        <v>0</v>
      </c>
    </row>
    <row r="231" spans="1:9" x14ac:dyDescent="0.25">
      <c r="A231" s="305" t="s">
        <v>27</v>
      </c>
      <c r="B231" s="305" t="s">
        <v>274</v>
      </c>
      <c r="C231" s="305" t="s">
        <v>275</v>
      </c>
      <c r="D231" s="306">
        <v>0</v>
      </c>
      <c r="E231" s="306">
        <v>0</v>
      </c>
      <c r="F231" s="306">
        <v>0</v>
      </c>
      <c r="G231" s="306">
        <v>0</v>
      </c>
      <c r="H231" s="306">
        <v>0</v>
      </c>
      <c r="I231" s="306">
        <v>0</v>
      </c>
    </row>
    <row r="232" spans="1:9" x14ac:dyDescent="0.25">
      <c r="A232" s="305" t="s">
        <v>27</v>
      </c>
      <c r="B232" s="305" t="s">
        <v>274</v>
      </c>
      <c r="C232" s="305" t="s">
        <v>275</v>
      </c>
      <c r="D232" s="306">
        <v>0</v>
      </c>
      <c r="E232" s="306">
        <v>0</v>
      </c>
      <c r="F232" s="306">
        <v>0</v>
      </c>
      <c r="G232" s="306">
        <v>0</v>
      </c>
      <c r="H232" s="306">
        <v>0</v>
      </c>
      <c r="I232" s="306">
        <v>0</v>
      </c>
    </row>
    <row r="233" spans="1:9" x14ac:dyDescent="0.25">
      <c r="A233" s="305" t="s">
        <v>27</v>
      </c>
      <c r="B233" s="305" t="s">
        <v>274</v>
      </c>
      <c r="C233" s="305" t="s">
        <v>276</v>
      </c>
      <c r="D233" s="306">
        <v>0</v>
      </c>
      <c r="E233" s="306">
        <v>0</v>
      </c>
      <c r="F233" s="306">
        <v>0</v>
      </c>
      <c r="G233" s="306">
        <v>0</v>
      </c>
      <c r="H233" s="306">
        <v>100</v>
      </c>
      <c r="I233" s="306">
        <v>0</v>
      </c>
    </row>
    <row r="234" spans="1:9" x14ac:dyDescent="0.25">
      <c r="A234" s="305" t="s">
        <v>23</v>
      </c>
      <c r="B234" s="305" t="s">
        <v>272</v>
      </c>
      <c r="C234" s="305" t="s">
        <v>275</v>
      </c>
      <c r="D234" s="306">
        <v>0</v>
      </c>
      <c r="E234" s="306">
        <v>0</v>
      </c>
      <c r="F234" s="306">
        <v>90.91</v>
      </c>
      <c r="G234" s="306">
        <v>82.76</v>
      </c>
      <c r="H234" s="306">
        <v>76.47</v>
      </c>
      <c r="I234" s="306">
        <v>96.67</v>
      </c>
    </row>
    <row r="235" spans="1:9" x14ac:dyDescent="0.25">
      <c r="A235" s="305" t="s">
        <v>23</v>
      </c>
      <c r="B235" s="305" t="s">
        <v>272</v>
      </c>
      <c r="C235" s="305" t="s">
        <v>275</v>
      </c>
      <c r="D235" s="306">
        <v>0</v>
      </c>
      <c r="E235" s="306">
        <v>1.35</v>
      </c>
      <c r="F235" s="306">
        <v>75</v>
      </c>
      <c r="G235" s="306">
        <v>72.599999999999994</v>
      </c>
      <c r="H235" s="306">
        <v>87.65</v>
      </c>
      <c r="I235" s="306">
        <v>78.95</v>
      </c>
    </row>
    <row r="236" spans="1:9" x14ac:dyDescent="0.25">
      <c r="A236" s="305" t="s">
        <v>23</v>
      </c>
      <c r="B236" s="305" t="s">
        <v>272</v>
      </c>
      <c r="C236" s="305" t="s">
        <v>276</v>
      </c>
      <c r="D236" s="306">
        <v>0</v>
      </c>
      <c r="E236" s="306">
        <v>0</v>
      </c>
      <c r="F236" s="306">
        <v>31.58</v>
      </c>
      <c r="G236" s="306">
        <v>55.56</v>
      </c>
      <c r="H236" s="306">
        <v>60.87</v>
      </c>
      <c r="I236" s="306">
        <v>55.56</v>
      </c>
    </row>
    <row r="237" spans="1:9" x14ac:dyDescent="0.25">
      <c r="A237" s="305" t="s">
        <v>23</v>
      </c>
      <c r="B237" s="305" t="s">
        <v>272</v>
      </c>
      <c r="C237" s="305" t="s">
        <v>276</v>
      </c>
      <c r="D237" s="306">
        <v>0</v>
      </c>
      <c r="E237" s="306">
        <v>3.57</v>
      </c>
      <c r="F237" s="306">
        <v>62.96</v>
      </c>
      <c r="G237" s="306">
        <v>40</v>
      </c>
      <c r="H237" s="306">
        <v>59.46</v>
      </c>
      <c r="I237" s="306">
        <v>67.44</v>
      </c>
    </row>
    <row r="238" spans="1:9" x14ac:dyDescent="0.25">
      <c r="A238" s="305" t="s">
        <v>23</v>
      </c>
      <c r="B238" s="305" t="s">
        <v>273</v>
      </c>
      <c r="C238" s="305" t="s">
        <v>275</v>
      </c>
      <c r="D238" s="306">
        <v>0</v>
      </c>
      <c r="E238" s="306">
        <v>94.74</v>
      </c>
      <c r="F238" s="306">
        <v>95.65</v>
      </c>
      <c r="G238" s="306">
        <v>100</v>
      </c>
      <c r="H238" s="306">
        <v>82.14</v>
      </c>
      <c r="I238" s="306">
        <v>96.97</v>
      </c>
    </row>
    <row r="239" spans="1:9" x14ac:dyDescent="0.25">
      <c r="A239" s="305" t="s">
        <v>23</v>
      </c>
      <c r="B239" s="305" t="s">
        <v>273</v>
      </c>
      <c r="C239" s="305" t="s">
        <v>275</v>
      </c>
      <c r="D239" s="306">
        <v>0</v>
      </c>
      <c r="E239" s="306">
        <v>83.33</v>
      </c>
      <c r="F239" s="306">
        <v>92.86</v>
      </c>
      <c r="G239" s="306">
        <v>92.16</v>
      </c>
      <c r="H239" s="306">
        <v>83.33</v>
      </c>
      <c r="I239" s="306">
        <v>89.19</v>
      </c>
    </row>
    <row r="240" spans="1:9" x14ac:dyDescent="0.25">
      <c r="A240" s="305" t="s">
        <v>23</v>
      </c>
      <c r="B240" s="305" t="s">
        <v>273</v>
      </c>
      <c r="C240" s="305" t="s">
        <v>276</v>
      </c>
      <c r="D240" s="306">
        <v>8.33</v>
      </c>
      <c r="E240" s="306">
        <v>74.290000000000006</v>
      </c>
      <c r="F240" s="306">
        <v>68.42</v>
      </c>
      <c r="G240" s="306">
        <v>88.46</v>
      </c>
      <c r="H240" s="306">
        <v>81.58</v>
      </c>
      <c r="I240" s="306">
        <v>93.75</v>
      </c>
    </row>
    <row r="241" spans="1:9" x14ac:dyDescent="0.25">
      <c r="A241" s="305" t="s">
        <v>23</v>
      </c>
      <c r="B241" s="305" t="s">
        <v>273</v>
      </c>
      <c r="C241" s="305" t="s">
        <v>276</v>
      </c>
      <c r="D241" s="306">
        <v>0</v>
      </c>
      <c r="E241" s="306">
        <v>75</v>
      </c>
      <c r="F241" s="306">
        <v>92.31</v>
      </c>
      <c r="G241" s="306">
        <v>76.47</v>
      </c>
      <c r="H241" s="306">
        <v>100</v>
      </c>
      <c r="I241" s="306">
        <v>88.89</v>
      </c>
    </row>
    <row r="242" spans="1:9" x14ac:dyDescent="0.25">
      <c r="A242" s="305" t="s">
        <v>23</v>
      </c>
      <c r="B242" s="305" t="s">
        <v>274</v>
      </c>
      <c r="C242" s="305" t="s">
        <v>275</v>
      </c>
      <c r="D242" s="306">
        <v>0</v>
      </c>
      <c r="E242" s="306">
        <v>0</v>
      </c>
      <c r="F242" s="306">
        <v>100</v>
      </c>
      <c r="G242" s="306">
        <v>66.67</v>
      </c>
      <c r="H242" s="306">
        <v>100</v>
      </c>
      <c r="I242" s="306">
        <v>50</v>
      </c>
    </row>
    <row r="243" spans="1:9" x14ac:dyDescent="0.25">
      <c r="A243" s="305" t="s">
        <v>23</v>
      </c>
      <c r="B243" s="305" t="s">
        <v>274</v>
      </c>
      <c r="C243" s="305" t="s">
        <v>276</v>
      </c>
      <c r="D243" s="306">
        <v>0</v>
      </c>
      <c r="E243" s="306">
        <v>0</v>
      </c>
      <c r="F243" s="306">
        <v>0</v>
      </c>
      <c r="G243" s="306">
        <v>33.33</v>
      </c>
      <c r="H243" s="306">
        <v>60</v>
      </c>
      <c r="I243" s="306">
        <v>80</v>
      </c>
    </row>
  </sheetData>
  <mergeCells count="2">
    <mergeCell ref="C2:I2"/>
    <mergeCell ref="A1:I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5" customFormat="1" ht="37.5" customHeight="1" x14ac:dyDescent="0.25">
      <c r="A1" s="451" t="s">
        <v>278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</row>
    <row r="2" spans="1:11" s="5" customFormat="1" ht="16.5" thickBot="1" x14ac:dyDescent="0.3">
      <c r="A2" s="55" t="s">
        <v>279</v>
      </c>
      <c r="B2" s="55"/>
    </row>
    <row r="3" spans="1:11" s="5" customFormat="1" ht="15.75" customHeight="1" x14ac:dyDescent="0.25">
      <c r="A3" s="453" t="s">
        <v>51</v>
      </c>
      <c r="B3" s="450" t="s">
        <v>72</v>
      </c>
      <c r="C3" s="402" t="s">
        <v>217</v>
      </c>
      <c r="D3" s="402" t="s">
        <v>73</v>
      </c>
      <c r="E3" s="417"/>
      <c r="F3" s="452"/>
      <c r="G3" s="450" t="s">
        <v>74</v>
      </c>
      <c r="H3" s="402" t="s">
        <v>217</v>
      </c>
      <c r="I3" s="402" t="s">
        <v>75</v>
      </c>
      <c r="J3" s="417"/>
      <c r="K3" s="452"/>
    </row>
    <row r="4" spans="1:11" s="5" customFormat="1" ht="32.25" thickBot="1" x14ac:dyDescent="0.3">
      <c r="A4" s="454"/>
      <c r="B4" s="421"/>
      <c r="C4" s="422"/>
      <c r="D4" s="307" t="s">
        <v>14</v>
      </c>
      <c r="E4" s="307" t="s">
        <v>15</v>
      </c>
      <c r="F4" s="104" t="s">
        <v>16</v>
      </c>
      <c r="G4" s="421"/>
      <c r="H4" s="422"/>
      <c r="I4" s="307" t="s">
        <v>14</v>
      </c>
      <c r="J4" s="307" t="s">
        <v>15</v>
      </c>
      <c r="K4" s="104" t="s">
        <v>16</v>
      </c>
    </row>
    <row r="5" spans="1:11" s="5" customFormat="1" x14ac:dyDescent="0.25">
      <c r="A5" s="309" t="s">
        <v>280</v>
      </c>
      <c r="B5" s="184">
        <v>15</v>
      </c>
      <c r="C5" s="103">
        <v>8</v>
      </c>
      <c r="D5" s="103">
        <v>52.83</v>
      </c>
      <c r="E5" s="103">
        <v>0</v>
      </c>
      <c r="F5" s="185">
        <v>4.03</v>
      </c>
      <c r="G5" s="184">
        <v>2</v>
      </c>
      <c r="H5" s="103">
        <v>0</v>
      </c>
      <c r="I5" s="103">
        <v>0</v>
      </c>
      <c r="J5" s="103">
        <v>0</v>
      </c>
      <c r="K5" s="185">
        <v>1.77</v>
      </c>
    </row>
    <row r="6" spans="1:11" s="5" customFormat="1" ht="30" x14ac:dyDescent="0.25">
      <c r="A6" s="309" t="s">
        <v>281</v>
      </c>
      <c r="B6" s="190">
        <v>36</v>
      </c>
      <c r="C6" s="310">
        <v>31</v>
      </c>
      <c r="D6" s="310">
        <v>27.47</v>
      </c>
      <c r="E6" s="310">
        <v>0</v>
      </c>
      <c r="F6" s="191">
        <v>94.1</v>
      </c>
      <c r="G6" s="190">
        <v>5</v>
      </c>
      <c r="H6" s="310">
        <v>4</v>
      </c>
      <c r="I6" s="310">
        <v>4.47</v>
      </c>
      <c r="J6" s="310">
        <v>0</v>
      </c>
      <c r="K6" s="191">
        <v>6.83</v>
      </c>
    </row>
    <row r="7" spans="1:11" s="5" customFormat="1" x14ac:dyDescent="0.25">
      <c r="A7" s="309" t="s">
        <v>282</v>
      </c>
      <c r="B7" s="190">
        <v>106</v>
      </c>
      <c r="C7" s="310">
        <v>85</v>
      </c>
      <c r="D7" s="310">
        <v>360.3</v>
      </c>
      <c r="E7" s="310">
        <v>10.130000000000001</v>
      </c>
      <c r="F7" s="191">
        <v>74.569999999999993</v>
      </c>
      <c r="G7" s="190">
        <v>17</v>
      </c>
      <c r="H7" s="310">
        <v>12</v>
      </c>
      <c r="I7" s="310">
        <v>73.87</v>
      </c>
      <c r="J7" s="310">
        <v>3.9</v>
      </c>
      <c r="K7" s="191">
        <v>12.83</v>
      </c>
    </row>
    <row r="8" spans="1:11" x14ac:dyDescent="0.25">
      <c r="A8" s="311" t="s">
        <v>283</v>
      </c>
      <c r="B8" s="186">
        <v>35</v>
      </c>
      <c r="C8" s="312">
        <v>28</v>
      </c>
      <c r="D8" s="312">
        <v>111.63</v>
      </c>
      <c r="E8" s="312">
        <v>0</v>
      </c>
      <c r="F8" s="187">
        <v>0</v>
      </c>
      <c r="G8" s="186">
        <v>8</v>
      </c>
      <c r="H8" s="312">
        <v>7</v>
      </c>
      <c r="I8" s="312">
        <v>37.229999999999997</v>
      </c>
      <c r="J8" s="312">
        <v>0</v>
      </c>
      <c r="K8" s="187">
        <v>0</v>
      </c>
    </row>
    <row r="9" spans="1:11" ht="16.5" thickBot="1" x14ac:dyDescent="0.3">
      <c r="A9" s="311" t="s">
        <v>284</v>
      </c>
      <c r="B9" s="186">
        <v>25</v>
      </c>
      <c r="C9" s="312">
        <v>17</v>
      </c>
      <c r="D9" s="312">
        <v>133.27000000000001</v>
      </c>
      <c r="E9" s="312">
        <v>0</v>
      </c>
      <c r="F9" s="187">
        <v>0</v>
      </c>
      <c r="G9" s="186">
        <v>4</v>
      </c>
      <c r="H9" s="312">
        <v>2</v>
      </c>
      <c r="I9" s="312">
        <v>18.13</v>
      </c>
      <c r="J9" s="312">
        <v>0</v>
      </c>
      <c r="K9" s="187">
        <v>0</v>
      </c>
    </row>
    <row r="10" spans="1:11" ht="16.5" thickBot="1" x14ac:dyDescent="0.3">
      <c r="A10" s="192" t="s">
        <v>55</v>
      </c>
      <c r="B10" s="196">
        <f t="shared" ref="B10:K10" si="0">SUM(B5:B9)</f>
        <v>217</v>
      </c>
      <c r="C10" s="194">
        <f t="shared" si="0"/>
        <v>169</v>
      </c>
      <c r="D10" s="194">
        <f t="shared" si="0"/>
        <v>685.5</v>
      </c>
      <c r="E10" s="194">
        <f t="shared" si="0"/>
        <v>10.130000000000001</v>
      </c>
      <c r="F10" s="195">
        <f t="shared" si="0"/>
        <v>172.7</v>
      </c>
      <c r="G10" s="196">
        <f t="shared" si="0"/>
        <v>36</v>
      </c>
      <c r="H10" s="194">
        <f t="shared" si="0"/>
        <v>25</v>
      </c>
      <c r="I10" s="194">
        <f t="shared" si="0"/>
        <v>133.69999999999999</v>
      </c>
      <c r="J10" s="194">
        <f t="shared" si="0"/>
        <v>3.9</v>
      </c>
      <c r="K10" s="195">
        <f t="shared" si="0"/>
        <v>21.43</v>
      </c>
    </row>
    <row r="11" spans="1:11" x14ac:dyDescent="0.25">
      <c r="I11" s="18" t="s">
        <v>285</v>
      </c>
    </row>
    <row r="12" spans="1:11" ht="16.5" thickBot="1" x14ac:dyDescent="0.3">
      <c r="A12" s="55" t="s">
        <v>246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5.75" customHeight="1" x14ac:dyDescent="0.25">
      <c r="A13" s="448" t="s">
        <v>51</v>
      </c>
      <c r="B13" s="458" t="s">
        <v>72</v>
      </c>
      <c r="C13" s="439" t="s">
        <v>217</v>
      </c>
      <c r="D13" s="455" t="s">
        <v>73</v>
      </c>
      <c r="E13" s="456"/>
      <c r="F13" s="457"/>
      <c r="G13" s="458" t="s">
        <v>74</v>
      </c>
      <c r="H13" s="439" t="s">
        <v>217</v>
      </c>
      <c r="I13" s="455" t="s">
        <v>75</v>
      </c>
      <c r="J13" s="456"/>
      <c r="K13" s="457"/>
    </row>
    <row r="14" spans="1:11" ht="15.75" customHeight="1" thickBot="1" x14ac:dyDescent="0.3">
      <c r="A14" s="449"/>
      <c r="B14" s="459"/>
      <c r="C14" s="460"/>
      <c r="D14" s="307" t="s">
        <v>14</v>
      </c>
      <c r="E14" s="307" t="s">
        <v>15</v>
      </c>
      <c r="F14" s="104" t="s">
        <v>16</v>
      </c>
      <c r="G14" s="459"/>
      <c r="H14" s="460"/>
      <c r="I14" s="307" t="s">
        <v>14</v>
      </c>
      <c r="J14" s="307" t="s">
        <v>15</v>
      </c>
      <c r="K14" s="104" t="s">
        <v>16</v>
      </c>
    </row>
    <row r="15" spans="1:11" x14ac:dyDescent="0.25">
      <c r="A15" s="309" t="s">
        <v>280</v>
      </c>
      <c r="B15" s="184">
        <v>22</v>
      </c>
      <c r="C15" s="103">
        <v>18</v>
      </c>
      <c r="D15" s="103">
        <v>53.63</v>
      </c>
      <c r="E15" s="103">
        <v>5</v>
      </c>
      <c r="F15" s="185">
        <v>0.8</v>
      </c>
      <c r="G15" s="184">
        <v>4</v>
      </c>
      <c r="H15" s="103">
        <v>2</v>
      </c>
      <c r="I15" s="103">
        <v>10.23</v>
      </c>
      <c r="J15" s="103">
        <v>0</v>
      </c>
      <c r="K15" s="185">
        <v>0.87</v>
      </c>
    </row>
    <row r="16" spans="1:11" ht="30" x14ac:dyDescent="0.25">
      <c r="A16" s="309" t="s">
        <v>281</v>
      </c>
      <c r="B16" s="190">
        <v>15</v>
      </c>
      <c r="C16" s="310">
        <v>13</v>
      </c>
      <c r="D16" s="310">
        <v>71.569999999999993</v>
      </c>
      <c r="E16" s="310">
        <v>0</v>
      </c>
      <c r="F16" s="191">
        <v>0</v>
      </c>
      <c r="G16" s="190">
        <v>2</v>
      </c>
      <c r="H16" s="310">
        <v>2</v>
      </c>
      <c r="I16" s="310">
        <v>8.07</v>
      </c>
      <c r="J16" s="310">
        <v>0</v>
      </c>
      <c r="K16" s="191">
        <v>0</v>
      </c>
    </row>
    <row r="17" spans="1:11" x14ac:dyDescent="0.25">
      <c r="A17" s="309" t="s">
        <v>282</v>
      </c>
      <c r="B17" s="190">
        <v>109</v>
      </c>
      <c r="C17" s="310">
        <v>91</v>
      </c>
      <c r="D17" s="310">
        <v>297.13</v>
      </c>
      <c r="E17" s="310">
        <v>9.73</v>
      </c>
      <c r="F17" s="191">
        <v>66.53</v>
      </c>
      <c r="G17" s="190">
        <v>19</v>
      </c>
      <c r="H17" s="310">
        <v>16</v>
      </c>
      <c r="I17" s="310">
        <v>38.97</v>
      </c>
      <c r="J17" s="310">
        <v>4.97</v>
      </c>
      <c r="K17" s="191">
        <v>39.270000000000003</v>
      </c>
    </row>
    <row r="18" spans="1:11" x14ac:dyDescent="0.25">
      <c r="A18" s="311" t="s">
        <v>283</v>
      </c>
      <c r="B18" s="186">
        <v>23</v>
      </c>
      <c r="C18" s="312">
        <v>20</v>
      </c>
      <c r="D18" s="312">
        <v>76.37</v>
      </c>
      <c r="E18" s="312">
        <v>0</v>
      </c>
      <c r="F18" s="187">
        <v>0</v>
      </c>
      <c r="G18" s="186">
        <v>5</v>
      </c>
      <c r="H18" s="312">
        <v>5</v>
      </c>
      <c r="I18" s="312">
        <v>25.07</v>
      </c>
      <c r="J18" s="312">
        <v>0</v>
      </c>
      <c r="K18" s="187">
        <v>0</v>
      </c>
    </row>
    <row r="19" spans="1:11" ht="16.5" thickBot="1" x14ac:dyDescent="0.3">
      <c r="A19" s="311" t="s">
        <v>284</v>
      </c>
      <c r="B19" s="186">
        <v>36</v>
      </c>
      <c r="C19" s="312">
        <v>29</v>
      </c>
      <c r="D19" s="312">
        <v>153.9</v>
      </c>
      <c r="E19" s="312">
        <v>0</v>
      </c>
      <c r="F19" s="187">
        <v>0.63</v>
      </c>
      <c r="G19" s="186">
        <v>9</v>
      </c>
      <c r="H19" s="312">
        <v>5</v>
      </c>
      <c r="I19" s="312">
        <v>54.4</v>
      </c>
      <c r="J19" s="312">
        <v>0</v>
      </c>
      <c r="K19" s="187">
        <v>0</v>
      </c>
    </row>
    <row r="20" spans="1:11" ht="16.5" thickBot="1" x14ac:dyDescent="0.3">
      <c r="A20" s="192" t="s">
        <v>55</v>
      </c>
      <c r="B20" s="196">
        <f t="shared" ref="B20:K20" si="1">SUM(B15:B19)</f>
        <v>205</v>
      </c>
      <c r="C20" s="194">
        <f t="shared" si="1"/>
        <v>171</v>
      </c>
      <c r="D20" s="194">
        <f t="shared" si="1"/>
        <v>652.6</v>
      </c>
      <c r="E20" s="194">
        <f t="shared" si="1"/>
        <v>14.73</v>
      </c>
      <c r="F20" s="195">
        <f t="shared" si="1"/>
        <v>67.959999999999994</v>
      </c>
      <c r="G20" s="196">
        <f t="shared" si="1"/>
        <v>39</v>
      </c>
      <c r="H20" s="194">
        <f t="shared" si="1"/>
        <v>30</v>
      </c>
      <c r="I20" s="194">
        <f t="shared" si="1"/>
        <v>136.74</v>
      </c>
      <c r="J20" s="194">
        <f t="shared" si="1"/>
        <v>4.97</v>
      </c>
      <c r="K20" s="195">
        <f t="shared" si="1"/>
        <v>40.14</v>
      </c>
    </row>
    <row r="21" spans="1:11" ht="16.5" thickBo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201" t="s">
        <v>177</v>
      </c>
      <c r="B22" s="203">
        <f t="shared" ref="B22:K22" si="2">+B10-B20</f>
        <v>12</v>
      </c>
      <c r="C22" s="197">
        <f t="shared" si="2"/>
        <v>-2</v>
      </c>
      <c r="D22" s="197">
        <f t="shared" si="2"/>
        <v>32.899999999999977</v>
      </c>
      <c r="E22" s="197">
        <f t="shared" si="2"/>
        <v>-4.5999999999999996</v>
      </c>
      <c r="F22" s="198">
        <f t="shared" si="2"/>
        <v>104.74</v>
      </c>
      <c r="G22" s="203">
        <f t="shared" si="2"/>
        <v>-3</v>
      </c>
      <c r="H22" s="197">
        <f t="shared" si="2"/>
        <v>-5</v>
      </c>
      <c r="I22" s="197">
        <f t="shared" si="2"/>
        <v>-3.0400000000000205</v>
      </c>
      <c r="J22" s="197">
        <f t="shared" si="2"/>
        <v>-1.0699999999999998</v>
      </c>
      <c r="K22" s="198">
        <f t="shared" si="2"/>
        <v>-18.71</v>
      </c>
    </row>
    <row r="23" spans="1:11" ht="16.5" thickBot="1" x14ac:dyDescent="0.3">
      <c r="A23" s="202" t="s">
        <v>161</v>
      </c>
      <c r="B23" s="204">
        <f>+IFERROR(B22/B20,0)*100</f>
        <v>5.8536585365853666</v>
      </c>
      <c r="C23" s="199">
        <f>+IFERROR(C22/C20,0)*100</f>
        <v>-1.1695906432748537</v>
      </c>
      <c r="D23" s="199">
        <f t="shared" ref="D23:K23" si="3">+IFERROR(D22/D20,0)*100</f>
        <v>5.0413729696598182</v>
      </c>
      <c r="E23" s="199">
        <f t="shared" si="3"/>
        <v>-31.228784792939575</v>
      </c>
      <c r="F23" s="200">
        <f t="shared" si="3"/>
        <v>154.12007062978225</v>
      </c>
      <c r="G23" s="204">
        <f t="shared" si="3"/>
        <v>-7.6923076923076925</v>
      </c>
      <c r="H23" s="199">
        <f t="shared" si="3"/>
        <v>-16.666666666666664</v>
      </c>
      <c r="I23" s="199">
        <f t="shared" si="3"/>
        <v>-2.2231973087611672</v>
      </c>
      <c r="J23" s="199">
        <f t="shared" si="3"/>
        <v>-21.529175050301809</v>
      </c>
      <c r="K23" s="200">
        <f t="shared" si="3"/>
        <v>-46.611858495266567</v>
      </c>
    </row>
    <row r="24" spans="1:11" x14ac:dyDescent="0.25">
      <c r="J24" s="18"/>
      <c r="K24" s="18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451" t="s">
        <v>741</v>
      </c>
      <c r="B1" s="451"/>
      <c r="C1" s="451"/>
      <c r="D1" s="451"/>
      <c r="E1" s="451"/>
      <c r="F1" s="451"/>
      <c r="G1" s="5"/>
      <c r="H1" s="5"/>
      <c r="I1" s="13"/>
      <c r="J1" s="13"/>
    </row>
    <row r="2" spans="1:10" ht="48" thickBot="1" x14ac:dyDescent="0.3">
      <c r="A2" s="106" t="s">
        <v>46</v>
      </c>
      <c r="B2" s="98" t="s">
        <v>77</v>
      </c>
      <c r="C2" s="308" t="s">
        <v>78</v>
      </c>
      <c r="D2" s="98" t="s">
        <v>79</v>
      </c>
      <c r="E2" s="98" t="s">
        <v>80</v>
      </c>
      <c r="F2" s="99" t="s">
        <v>119</v>
      </c>
      <c r="G2" s="22"/>
      <c r="H2" s="22"/>
    </row>
    <row r="3" spans="1:10" x14ac:dyDescent="0.25">
      <c r="A3" s="80">
        <v>1</v>
      </c>
      <c r="B3" s="80" t="s">
        <v>742</v>
      </c>
      <c r="C3" s="312" t="s">
        <v>349</v>
      </c>
      <c r="D3" s="357">
        <v>42766</v>
      </c>
      <c r="E3" s="357">
        <v>43076</v>
      </c>
      <c r="F3" s="105" t="s">
        <v>743</v>
      </c>
      <c r="G3" s="17"/>
      <c r="H3" s="17"/>
    </row>
    <row r="4" spans="1:10" x14ac:dyDescent="0.25">
      <c r="A4" s="80">
        <v>2</v>
      </c>
      <c r="B4" s="27" t="s">
        <v>744</v>
      </c>
      <c r="C4" s="358" t="s">
        <v>512</v>
      </c>
      <c r="D4" s="357">
        <v>42768</v>
      </c>
      <c r="E4" s="357">
        <v>43076</v>
      </c>
      <c r="F4" s="359" t="s">
        <v>743</v>
      </c>
      <c r="G4" s="17"/>
      <c r="H4" s="17"/>
    </row>
    <row r="5" spans="1:10" ht="31.5" x14ac:dyDescent="0.25">
      <c r="A5" s="80">
        <v>3</v>
      </c>
      <c r="B5" s="80" t="s">
        <v>745</v>
      </c>
      <c r="C5" s="326" t="s">
        <v>746</v>
      </c>
      <c r="D5" s="357">
        <v>42822</v>
      </c>
      <c r="E5" s="357">
        <v>43076</v>
      </c>
      <c r="F5" s="359" t="s">
        <v>743</v>
      </c>
      <c r="G5" s="17"/>
      <c r="H5" s="17"/>
    </row>
    <row r="6" spans="1:10" x14ac:dyDescent="0.25">
      <c r="A6" s="312"/>
      <c r="B6" s="312"/>
      <c r="C6" s="312"/>
      <c r="D6" s="312"/>
      <c r="E6" s="312"/>
      <c r="F6" s="319"/>
      <c r="G6" s="17"/>
      <c r="H6" s="17"/>
    </row>
    <row r="7" spans="1:10" x14ac:dyDescent="0.25">
      <c r="A7" s="312"/>
      <c r="B7" s="312"/>
      <c r="C7" s="312"/>
      <c r="D7" s="312"/>
      <c r="E7" s="312"/>
      <c r="F7" s="319"/>
      <c r="G7" s="17"/>
      <c r="H7" s="17"/>
    </row>
    <row r="8" spans="1:10" x14ac:dyDescent="0.25">
      <c r="A8" s="312"/>
      <c r="B8" s="312"/>
      <c r="C8" s="312"/>
      <c r="D8" s="312"/>
      <c r="E8" s="312"/>
      <c r="F8" s="319"/>
      <c r="G8" s="17"/>
      <c r="H8" s="17"/>
    </row>
    <row r="9" spans="1:10" ht="16.5" thickBot="1" x14ac:dyDescent="0.3">
      <c r="A9" s="8"/>
      <c r="B9" s="8"/>
      <c r="C9" s="8"/>
      <c r="D9" s="8"/>
      <c r="E9" s="8"/>
      <c r="F9" s="17"/>
      <c r="G9" s="17"/>
      <c r="H9" s="17"/>
    </row>
    <row r="10" spans="1:10" ht="12.75" customHeight="1" thickBot="1" x14ac:dyDescent="0.3">
      <c r="B10" s="107" t="s">
        <v>81</v>
      </c>
      <c r="C10" s="83"/>
      <c r="D10" s="99" t="s">
        <v>82</v>
      </c>
      <c r="E10" s="8"/>
      <c r="F10" s="17"/>
      <c r="G10" s="17"/>
      <c r="H10" s="17"/>
    </row>
    <row r="11" spans="1:10" ht="64.5" customHeight="1" x14ac:dyDescent="0.25">
      <c r="B11" s="27" t="s">
        <v>747</v>
      </c>
      <c r="C11" s="28">
        <v>0</v>
      </c>
      <c r="D11" s="80">
        <v>0</v>
      </c>
      <c r="E11" s="8"/>
      <c r="F11" s="8"/>
      <c r="G11" s="17"/>
      <c r="H11" s="17"/>
    </row>
    <row r="12" spans="1:10" x14ac:dyDescent="0.25">
      <c r="B12" s="27" t="s">
        <v>748</v>
      </c>
      <c r="C12" s="29">
        <v>5</v>
      </c>
      <c r="D12" s="312">
        <v>3</v>
      </c>
      <c r="E12" s="8"/>
      <c r="F12" s="8"/>
      <c r="G12" s="8"/>
      <c r="H12" s="8"/>
    </row>
    <row r="13" spans="1:10" x14ac:dyDescent="0.25">
      <c r="B13" s="27" t="s">
        <v>749</v>
      </c>
      <c r="C13" s="29">
        <v>3</v>
      </c>
      <c r="D13" s="312">
        <v>0</v>
      </c>
      <c r="E13" s="8"/>
      <c r="F13" s="8"/>
      <c r="G13" s="8"/>
      <c r="H13" s="8"/>
    </row>
    <row r="14" spans="1:10" x14ac:dyDescent="0.25">
      <c r="B14" s="358" t="s">
        <v>164</v>
      </c>
      <c r="C14" s="29">
        <v>1</v>
      </c>
      <c r="D14" s="312">
        <v>0</v>
      </c>
      <c r="E14" s="8"/>
      <c r="F14" s="8"/>
      <c r="G14" s="8"/>
      <c r="H14" s="8"/>
    </row>
    <row r="15" spans="1:10" x14ac:dyDescent="0.25">
      <c r="B15" s="312" t="s">
        <v>17</v>
      </c>
      <c r="C15" s="29"/>
      <c r="D15" s="312"/>
      <c r="E15" s="8"/>
      <c r="F15" s="8"/>
      <c r="G15" s="8"/>
      <c r="H15" s="8"/>
    </row>
    <row r="16" spans="1:10" x14ac:dyDescent="0.25">
      <c r="B16" s="312" t="s">
        <v>18</v>
      </c>
      <c r="C16" s="29">
        <v>1</v>
      </c>
      <c r="D16" s="312">
        <v>0</v>
      </c>
      <c r="E16" s="8"/>
      <c r="F16" s="8"/>
      <c r="G16" s="8"/>
      <c r="H16" s="8"/>
    </row>
    <row r="17" spans="2:6" x14ac:dyDescent="0.25">
      <c r="B17" s="312" t="s">
        <v>128</v>
      </c>
      <c r="C17" s="29"/>
      <c r="D17" s="312"/>
      <c r="E17" s="8"/>
      <c r="F17" s="8"/>
    </row>
    <row r="18" spans="2:6" ht="16.5" thickBot="1" x14ac:dyDescent="0.3">
      <c r="B18" s="8"/>
      <c r="C18" s="8"/>
      <c r="D18" s="8"/>
      <c r="E18" s="8"/>
      <c r="F18" s="8"/>
    </row>
    <row r="19" spans="2:6" ht="9.75" customHeight="1" thickBot="1" x14ac:dyDescent="0.3">
      <c r="B19" s="108" t="s">
        <v>162</v>
      </c>
      <c r="C19" s="109" t="s">
        <v>163</v>
      </c>
      <c r="E19" s="8"/>
      <c r="F19" s="8"/>
    </row>
    <row r="20" spans="2:6" ht="31.5" customHeight="1" x14ac:dyDescent="0.25">
      <c r="B20" s="58">
        <v>3</v>
      </c>
      <c r="C20" s="27">
        <v>49</v>
      </c>
      <c r="D20" s="40"/>
      <c r="E20" s="8"/>
      <c r="F20" s="8"/>
    </row>
    <row r="21" spans="2:6" x14ac:dyDescent="0.25">
      <c r="D21" s="1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461" t="s">
        <v>750</v>
      </c>
      <c r="B1" s="461"/>
      <c r="C1" s="461"/>
      <c r="D1" s="461"/>
      <c r="E1" s="461"/>
      <c r="F1" s="461"/>
      <c r="G1" s="30"/>
    </row>
    <row r="2" spans="1:7" ht="32.25" thickBot="1" x14ac:dyDescent="0.3">
      <c r="A2" s="110" t="s">
        <v>46</v>
      </c>
      <c r="B2" s="84" t="s">
        <v>77</v>
      </c>
      <c r="C2" s="84" t="s">
        <v>78</v>
      </c>
      <c r="D2" s="84" t="s">
        <v>79</v>
      </c>
      <c r="E2" s="84" t="s">
        <v>179</v>
      </c>
      <c r="F2" s="85" t="s">
        <v>119</v>
      </c>
      <c r="G2" s="11"/>
    </row>
    <row r="3" spans="1:7" x14ac:dyDescent="0.25">
      <c r="A3" s="314"/>
      <c r="B3" s="360" t="s">
        <v>751</v>
      </c>
      <c r="C3" s="360" t="s">
        <v>378</v>
      </c>
      <c r="D3" s="361">
        <v>42646</v>
      </c>
      <c r="E3" s="361">
        <v>42845</v>
      </c>
      <c r="F3" s="362" t="s">
        <v>743</v>
      </c>
      <c r="G3" s="17"/>
    </row>
    <row r="4" spans="1:7" x14ac:dyDescent="0.25">
      <c r="A4" s="314"/>
      <c r="B4" s="360" t="s">
        <v>752</v>
      </c>
      <c r="C4" s="360" t="s">
        <v>438</v>
      </c>
      <c r="D4" s="361">
        <v>42654</v>
      </c>
      <c r="E4" s="361">
        <v>42845</v>
      </c>
      <c r="F4" s="362" t="s">
        <v>743</v>
      </c>
      <c r="G4" s="17"/>
    </row>
    <row r="5" spans="1:7" x14ac:dyDescent="0.25">
      <c r="A5" s="314"/>
      <c r="B5" s="360" t="s">
        <v>753</v>
      </c>
      <c r="C5" s="360" t="s">
        <v>376</v>
      </c>
      <c r="D5" s="361">
        <v>42699</v>
      </c>
      <c r="E5" s="361">
        <v>42943</v>
      </c>
      <c r="F5" s="362" t="s">
        <v>743</v>
      </c>
      <c r="G5" s="17"/>
    </row>
    <row r="6" spans="1:7" ht="47.25" x14ac:dyDescent="0.25">
      <c r="A6" s="314"/>
      <c r="B6" s="360" t="s">
        <v>754</v>
      </c>
      <c r="C6" s="313" t="s">
        <v>746</v>
      </c>
      <c r="D6" s="361">
        <v>42822</v>
      </c>
      <c r="E6" s="361">
        <v>42943</v>
      </c>
      <c r="F6" s="362" t="s">
        <v>743</v>
      </c>
      <c r="G6" s="17"/>
    </row>
    <row r="7" spans="1:7" x14ac:dyDescent="0.25">
      <c r="A7" s="314"/>
      <c r="B7" s="360" t="s">
        <v>755</v>
      </c>
      <c r="C7" s="363" t="s">
        <v>468</v>
      </c>
      <c r="D7" s="361">
        <v>42766</v>
      </c>
      <c r="E7" s="361">
        <v>43062</v>
      </c>
      <c r="F7" s="362" t="s">
        <v>743</v>
      </c>
      <c r="G7" s="17"/>
    </row>
    <row r="8" spans="1:7" x14ac:dyDescent="0.25">
      <c r="A8" s="314"/>
      <c r="B8" s="360" t="s">
        <v>756</v>
      </c>
      <c r="C8" s="360" t="s">
        <v>310</v>
      </c>
      <c r="D8" s="361">
        <v>42821</v>
      </c>
      <c r="E8" s="361">
        <v>43062</v>
      </c>
      <c r="F8" s="362" t="s">
        <v>743</v>
      </c>
      <c r="G8" s="17"/>
    </row>
    <row r="9" spans="1:7" x14ac:dyDescent="0.25">
      <c r="A9" s="314"/>
      <c r="B9" s="360" t="s">
        <v>757</v>
      </c>
      <c r="C9" s="360" t="s">
        <v>468</v>
      </c>
      <c r="D9" s="361">
        <v>42853</v>
      </c>
      <c r="E9" s="361">
        <v>43062</v>
      </c>
      <c r="F9" s="362" t="s">
        <v>743</v>
      </c>
      <c r="G9" s="17"/>
    </row>
    <row r="10" spans="1:7" x14ac:dyDescent="0.25">
      <c r="A10" s="314"/>
      <c r="B10" s="360" t="s">
        <v>758</v>
      </c>
      <c r="C10" s="360" t="s">
        <v>759</v>
      </c>
      <c r="D10" s="361">
        <v>42864</v>
      </c>
      <c r="E10" s="361">
        <v>43062</v>
      </c>
      <c r="F10" s="362" t="s">
        <v>743</v>
      </c>
      <c r="G10" s="8"/>
    </row>
    <row r="11" spans="1:7" ht="47.25" x14ac:dyDescent="0.25">
      <c r="A11" s="314"/>
      <c r="B11" s="360" t="s">
        <v>760</v>
      </c>
      <c r="C11" s="364" t="s">
        <v>519</v>
      </c>
      <c r="D11" s="361">
        <v>42864</v>
      </c>
      <c r="E11" s="361">
        <v>43062</v>
      </c>
      <c r="F11" s="362" t="s">
        <v>743</v>
      </c>
      <c r="G11" s="8"/>
    </row>
    <row r="12" spans="1:7" ht="53.25" customHeight="1" x14ac:dyDescent="0.25">
      <c r="A12" s="314"/>
      <c r="B12" s="360" t="s">
        <v>761</v>
      </c>
      <c r="C12" s="360" t="s">
        <v>512</v>
      </c>
      <c r="D12" s="361">
        <v>42901</v>
      </c>
      <c r="E12" s="361">
        <v>43062</v>
      </c>
      <c r="F12" s="362" t="s">
        <v>743</v>
      </c>
      <c r="G12" s="8"/>
    </row>
    <row r="13" spans="1:7" ht="16.5" thickBot="1" x14ac:dyDescent="0.3">
      <c r="A13" s="66"/>
      <c r="B13" s="66"/>
      <c r="C13" s="66"/>
      <c r="D13" s="66"/>
      <c r="E13" s="66"/>
      <c r="F13" s="67"/>
      <c r="G13" s="8"/>
    </row>
    <row r="14" spans="1:7" ht="48" thickBot="1" x14ac:dyDescent="0.3">
      <c r="A14" s="68"/>
      <c r="B14" s="111" t="s">
        <v>83</v>
      </c>
      <c r="C14" s="112"/>
      <c r="D14" s="113" t="s">
        <v>82</v>
      </c>
      <c r="E14" s="66"/>
      <c r="F14" s="67"/>
      <c r="G14" s="8"/>
    </row>
    <row r="15" spans="1:7" x14ac:dyDescent="0.25">
      <c r="A15" s="68"/>
      <c r="B15" s="70" t="s">
        <v>747</v>
      </c>
      <c r="C15" s="69">
        <v>4</v>
      </c>
      <c r="D15" s="76">
        <v>1</v>
      </c>
      <c r="E15" s="66"/>
      <c r="F15" s="66"/>
      <c r="G15" s="8"/>
    </row>
    <row r="16" spans="1:7" x14ac:dyDescent="0.25">
      <c r="A16" s="68"/>
      <c r="B16" s="70" t="s">
        <v>748</v>
      </c>
      <c r="C16" s="71">
        <v>4</v>
      </c>
      <c r="D16" s="314">
        <v>0</v>
      </c>
      <c r="E16" s="66"/>
      <c r="F16" s="66"/>
      <c r="G16" s="8"/>
    </row>
    <row r="17" spans="1:7" x14ac:dyDescent="0.25">
      <c r="A17" s="68"/>
      <c r="B17" s="70" t="s">
        <v>749</v>
      </c>
      <c r="C17" s="71">
        <v>10</v>
      </c>
      <c r="D17" s="314">
        <v>0</v>
      </c>
      <c r="E17" s="66"/>
      <c r="F17" s="66"/>
      <c r="G17" s="8"/>
    </row>
    <row r="18" spans="1:7" x14ac:dyDescent="0.25">
      <c r="A18" s="68"/>
      <c r="B18" s="360" t="s">
        <v>164</v>
      </c>
      <c r="C18" s="71">
        <v>2</v>
      </c>
      <c r="D18" s="314">
        <v>1</v>
      </c>
      <c r="E18" s="66"/>
      <c r="F18" s="66"/>
    </row>
    <row r="19" spans="1:7" x14ac:dyDescent="0.25">
      <c r="A19" s="68"/>
      <c r="B19" s="314" t="s">
        <v>17</v>
      </c>
      <c r="C19" s="71">
        <v>1</v>
      </c>
      <c r="D19" s="314">
        <v>1</v>
      </c>
      <c r="E19" s="66"/>
      <c r="F19" s="66"/>
    </row>
    <row r="20" spans="1:7" x14ac:dyDescent="0.25">
      <c r="A20" s="68"/>
      <c r="B20" s="314" t="s">
        <v>18</v>
      </c>
      <c r="C20" s="71">
        <v>1</v>
      </c>
      <c r="D20" s="314">
        <v>0</v>
      </c>
      <c r="E20" s="66"/>
      <c r="F20" s="66"/>
    </row>
    <row r="21" spans="1:7" ht="31.5" customHeight="1" x14ac:dyDescent="0.25">
      <c r="A21" s="68"/>
      <c r="B21" s="314" t="s">
        <v>128</v>
      </c>
      <c r="C21" s="71"/>
      <c r="D21" s="314"/>
      <c r="E21" s="66"/>
      <c r="F21" s="66"/>
    </row>
    <row r="22" spans="1:7" ht="29.25" customHeight="1" thickBot="1" x14ac:dyDescent="0.3">
      <c r="A22" s="68"/>
      <c r="B22" s="66"/>
      <c r="C22" s="66"/>
      <c r="D22" s="66"/>
      <c r="E22" s="66"/>
      <c r="F22" s="66"/>
    </row>
    <row r="23" spans="1:7" ht="16.5" thickBot="1" x14ac:dyDescent="0.3">
      <c r="A23" s="68"/>
      <c r="B23" s="114" t="s">
        <v>165</v>
      </c>
      <c r="C23" s="115" t="s">
        <v>166</v>
      </c>
      <c r="E23" s="66"/>
      <c r="F23" s="66"/>
    </row>
    <row r="24" spans="1:7" x14ac:dyDescent="0.25">
      <c r="A24" s="68"/>
      <c r="B24" s="58">
        <v>10</v>
      </c>
      <c r="C24" s="70">
        <v>44</v>
      </c>
      <c r="D24" s="72"/>
      <c r="E24" s="66"/>
      <c r="F24" s="66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3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63" t="s">
        <v>288</v>
      </c>
      <c r="B1" s="463"/>
      <c r="C1" s="463"/>
      <c r="D1" s="463"/>
      <c r="E1" s="463"/>
      <c r="F1" s="463"/>
      <c r="G1" s="463"/>
      <c r="H1" s="463"/>
      <c r="I1" s="463"/>
      <c r="J1" s="174"/>
    </row>
    <row r="2" spans="1:10" s="5" customFormat="1" ht="174" customHeight="1" thickBot="1" x14ac:dyDescent="0.3">
      <c r="A2" s="81" t="s">
        <v>84</v>
      </c>
      <c r="B2" s="98" t="s">
        <v>147</v>
      </c>
      <c r="C2" s="98" t="s">
        <v>85</v>
      </c>
      <c r="D2" s="98" t="s">
        <v>149</v>
      </c>
      <c r="E2" s="98" t="s">
        <v>86</v>
      </c>
      <c r="F2" s="98" t="s">
        <v>87</v>
      </c>
      <c r="G2" s="98" t="s">
        <v>88</v>
      </c>
      <c r="H2" s="98" t="s">
        <v>89</v>
      </c>
      <c r="I2" s="99" t="s">
        <v>90</v>
      </c>
      <c r="J2" s="19"/>
    </row>
    <row r="3" spans="1:10" x14ac:dyDescent="0.25">
      <c r="A3" s="105" t="s">
        <v>167</v>
      </c>
      <c r="B3" s="105">
        <v>12</v>
      </c>
      <c r="C3" s="318">
        <v>1</v>
      </c>
      <c r="D3" s="318"/>
      <c r="E3" s="318">
        <v>3.25</v>
      </c>
      <c r="F3" s="80">
        <v>1</v>
      </c>
      <c r="G3" s="80"/>
      <c r="H3" s="80"/>
      <c r="I3" s="80">
        <v>12</v>
      </c>
      <c r="J3" s="8"/>
    </row>
    <row r="4" spans="1:10" x14ac:dyDescent="0.25">
      <c r="A4" s="319" t="s">
        <v>168</v>
      </c>
      <c r="B4" s="319">
        <v>40</v>
      </c>
      <c r="C4" s="320">
        <v>1.0249999999999999</v>
      </c>
      <c r="D4" s="320">
        <v>7.4999999999999997E-2</v>
      </c>
      <c r="E4" s="320">
        <v>3.4249999999999998</v>
      </c>
      <c r="F4" s="312"/>
      <c r="G4" s="312"/>
      <c r="H4" s="312">
        <v>1</v>
      </c>
      <c r="I4" s="312">
        <v>32</v>
      </c>
      <c r="J4" s="8"/>
    </row>
    <row r="5" spans="1:10" x14ac:dyDescent="0.25">
      <c r="A5" s="319" t="s">
        <v>103</v>
      </c>
      <c r="B5" s="319">
        <v>119</v>
      </c>
      <c r="C5" s="320">
        <v>1.143</v>
      </c>
      <c r="D5" s="320">
        <v>0.151</v>
      </c>
      <c r="E5" s="320">
        <v>3.02</v>
      </c>
      <c r="F5" s="312"/>
      <c r="G5" s="312">
        <v>4</v>
      </c>
      <c r="H5" s="312">
        <v>1</v>
      </c>
      <c r="I5" s="312">
        <v>107</v>
      </c>
      <c r="J5" s="8"/>
    </row>
    <row r="6" spans="1:10" x14ac:dyDescent="0.25">
      <c r="A6" s="321" t="s">
        <v>55</v>
      </c>
      <c r="B6" s="322">
        <f>SUM(B3:B5)</f>
        <v>171</v>
      </c>
      <c r="C6" s="323">
        <f>+IFERROR(($B$3*C3+$B$4*C4+$B$5*C5)/$B$6,0)</f>
        <v>1.1053625730994152</v>
      </c>
      <c r="D6" s="323">
        <f>+IFERROR(($B$3*D3+$B$4*D4+$B$5*D5)/$B$6,0)</f>
        <v>0.12262573099415205</v>
      </c>
      <c r="E6" s="323">
        <f>+IFERROR(($B$3*E3+$B$4*E4+$B$5*E5)/$B$6,0)</f>
        <v>3.1308771929824561</v>
      </c>
      <c r="F6" s="322">
        <f>SUM(F3:F5)</f>
        <v>1</v>
      </c>
      <c r="G6" s="322">
        <f>SUM(G3:G5)</f>
        <v>4</v>
      </c>
      <c r="H6" s="322">
        <f>SUM(H3:H5)</f>
        <v>2</v>
      </c>
      <c r="I6" s="322">
        <f>SUM(I3:I5)</f>
        <v>151</v>
      </c>
      <c r="J6" s="8"/>
    </row>
    <row r="7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s="1" customFormat="1" ht="16.5" customHeight="1" thickBot="1" x14ac:dyDescent="0.3">
      <c r="A8" s="462" t="s">
        <v>91</v>
      </c>
      <c r="B8" s="462"/>
      <c r="C8" s="462"/>
      <c r="D8" s="11"/>
      <c r="E8" s="11"/>
      <c r="F8" s="11"/>
      <c r="G8" s="11"/>
      <c r="H8" s="11"/>
      <c r="I8" s="11"/>
      <c r="J8" s="11"/>
    </row>
    <row r="9" spans="1:10" s="1" customFormat="1" ht="32.25" thickBot="1" x14ac:dyDescent="0.3">
      <c r="A9" s="81" t="s">
        <v>92</v>
      </c>
      <c r="B9" s="96" t="s">
        <v>93</v>
      </c>
      <c r="C9" s="97" t="s">
        <v>148</v>
      </c>
      <c r="D9" s="11"/>
      <c r="E9" s="11"/>
      <c r="F9" s="11"/>
      <c r="G9" s="11"/>
      <c r="H9" s="11"/>
      <c r="I9" s="11"/>
      <c r="J9" s="11"/>
    </row>
    <row r="10" spans="1:10" x14ac:dyDescent="0.25">
      <c r="A10" s="105" t="s">
        <v>169</v>
      </c>
      <c r="B10" s="105"/>
      <c r="C10" s="116"/>
      <c r="D10" s="8"/>
      <c r="E10" s="8"/>
      <c r="F10" s="8"/>
      <c r="G10" s="8"/>
      <c r="H10" s="8"/>
      <c r="I10" s="8"/>
      <c r="J10" s="8"/>
    </row>
    <row r="11" spans="1:10" x14ac:dyDescent="0.25">
      <c r="A11" s="319" t="s">
        <v>170</v>
      </c>
      <c r="B11" s="319">
        <v>10</v>
      </c>
      <c r="C11" s="4">
        <v>6.32</v>
      </c>
      <c r="D11" s="8"/>
      <c r="E11" s="8"/>
      <c r="F11" s="8"/>
      <c r="G11" s="8"/>
      <c r="H11" s="8"/>
      <c r="I11" s="8"/>
      <c r="J11" s="8"/>
    </row>
    <row r="12" spans="1:10" ht="13.5" customHeight="1" x14ac:dyDescent="0.25">
      <c r="A12" s="322" t="s">
        <v>55</v>
      </c>
      <c r="B12" s="324">
        <f>+B10+B11</f>
        <v>10</v>
      </c>
      <c r="C12" s="324">
        <f>+C10+C11</f>
        <v>6.32</v>
      </c>
    </row>
    <row r="13" spans="1:10" x14ac:dyDescent="0.25">
      <c r="C13" s="18"/>
    </row>
  </sheetData>
  <mergeCells count="2">
    <mergeCell ref="A8:C8"/>
    <mergeCell ref="A1:I1"/>
  </mergeCells>
  <phoneticPr fontId="2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zoomScaleNormal="100" zoomScaleSheetLayoutView="100" workbookViewId="0">
      <selection sqref="A1:M1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51" t="s">
        <v>129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23"/>
      <c r="O1" s="23"/>
      <c r="P1" s="23"/>
      <c r="Q1" s="23"/>
      <c r="R1" s="23"/>
      <c r="S1" s="23"/>
    </row>
    <row r="2" spans="1:19" ht="16.5" thickBot="1" x14ac:dyDescent="0.3">
      <c r="A2" s="235" t="s">
        <v>289</v>
      </c>
      <c r="B2" s="235"/>
      <c r="C2" s="236"/>
      <c r="D2" s="236"/>
      <c r="E2" s="235"/>
      <c r="F2" s="235"/>
      <c r="G2" s="235"/>
      <c r="H2" s="464"/>
      <c r="I2" s="464"/>
      <c r="J2" s="464"/>
      <c r="K2" s="464"/>
      <c r="L2" s="464"/>
      <c r="M2" s="464"/>
    </row>
    <row r="3" spans="1:19" s="6" customFormat="1" ht="66.75" customHeight="1" thickBot="1" x14ac:dyDescent="0.3">
      <c r="A3" s="237" t="s">
        <v>51</v>
      </c>
      <c r="B3" s="238" t="s">
        <v>55</v>
      </c>
      <c r="C3" s="238" t="s">
        <v>94</v>
      </c>
      <c r="D3" s="238" t="s">
        <v>95</v>
      </c>
      <c r="E3" s="238" t="s">
        <v>150</v>
      </c>
      <c r="F3" s="238" t="s">
        <v>152</v>
      </c>
      <c r="G3" s="239" t="s">
        <v>151</v>
      </c>
      <c r="H3" s="238" t="s">
        <v>217</v>
      </c>
      <c r="I3" s="237" t="s">
        <v>94</v>
      </c>
      <c r="J3" s="238" t="s">
        <v>95</v>
      </c>
      <c r="K3" s="238" t="s">
        <v>150</v>
      </c>
      <c r="L3" s="238" t="s">
        <v>152</v>
      </c>
      <c r="M3" s="239" t="s">
        <v>151</v>
      </c>
    </row>
    <row r="4" spans="1:19" s="6" customFormat="1" ht="47.25" x14ac:dyDescent="0.25">
      <c r="A4" s="325" t="s">
        <v>290</v>
      </c>
      <c r="B4" s="240">
        <f>SUM(C4:G4)</f>
        <v>117.54</v>
      </c>
      <c r="C4" s="241">
        <v>18.3</v>
      </c>
      <c r="D4" s="241">
        <v>30.7</v>
      </c>
      <c r="E4" s="241"/>
      <c r="F4" s="241">
        <v>68.540000000000006</v>
      </c>
      <c r="G4" s="268"/>
      <c r="H4" s="275">
        <f>SUM(I4:M4)</f>
        <v>57.94</v>
      </c>
      <c r="I4" s="242">
        <v>7</v>
      </c>
      <c r="J4" s="243">
        <v>14</v>
      </c>
      <c r="K4" s="243"/>
      <c r="L4" s="243">
        <v>36.94</v>
      </c>
      <c r="M4" s="244"/>
    </row>
    <row r="5" spans="1:19" s="6" customFormat="1" ht="47.25" x14ac:dyDescent="0.25">
      <c r="A5" s="326" t="s">
        <v>291</v>
      </c>
      <c r="B5" s="240">
        <f>SUM(C5:G5)</f>
        <v>41.8</v>
      </c>
      <c r="C5" s="327">
        <v>6</v>
      </c>
      <c r="D5" s="327">
        <v>8.6999999999999993</v>
      </c>
      <c r="E5" s="327"/>
      <c r="F5" s="327">
        <v>27.1</v>
      </c>
      <c r="G5" s="269"/>
      <c r="H5" s="276">
        <f t="shared" ref="H5:H9" si="0">SUM(I5:M5)</f>
        <v>19.7</v>
      </c>
      <c r="I5" s="245">
        <v>1</v>
      </c>
      <c r="J5" s="327">
        <v>4.7</v>
      </c>
      <c r="K5" s="327"/>
      <c r="L5" s="327">
        <v>14</v>
      </c>
      <c r="M5" s="246"/>
    </row>
    <row r="6" spans="1:19" s="6" customFormat="1" ht="47.25" x14ac:dyDescent="0.25">
      <c r="A6" s="326" t="s">
        <v>292</v>
      </c>
      <c r="B6" s="240">
        <f t="shared" ref="B6:B9" si="1">SUM(C6:G6)</f>
        <v>216.5</v>
      </c>
      <c r="C6" s="327">
        <v>29.7</v>
      </c>
      <c r="D6" s="327">
        <v>64</v>
      </c>
      <c r="E6" s="327"/>
      <c r="F6" s="327">
        <v>117.26</v>
      </c>
      <c r="G6" s="269">
        <v>5.54</v>
      </c>
      <c r="H6" s="276">
        <f t="shared" si="0"/>
        <v>116.57</v>
      </c>
      <c r="I6" s="245">
        <v>14</v>
      </c>
      <c r="J6" s="327">
        <v>32</v>
      </c>
      <c r="K6" s="327"/>
      <c r="L6" s="327">
        <v>66.97</v>
      </c>
      <c r="M6" s="246">
        <v>3.6</v>
      </c>
    </row>
    <row r="7" spans="1:19" s="6" customFormat="1" ht="47.25" x14ac:dyDescent="0.25">
      <c r="A7" s="326" t="s">
        <v>293</v>
      </c>
      <c r="B7" s="240">
        <f t="shared" si="1"/>
        <v>54.399999999999991</v>
      </c>
      <c r="C7" s="327">
        <v>6.1</v>
      </c>
      <c r="D7" s="327">
        <v>12.1</v>
      </c>
      <c r="E7" s="327"/>
      <c r="F7" s="327">
        <v>34.4</v>
      </c>
      <c r="G7" s="269">
        <v>1.8</v>
      </c>
      <c r="H7" s="276">
        <f t="shared" si="0"/>
        <v>34.299999999999997</v>
      </c>
      <c r="I7" s="245">
        <v>1.1000000000000001</v>
      </c>
      <c r="J7" s="327">
        <v>4.4000000000000004</v>
      </c>
      <c r="K7" s="327"/>
      <c r="L7" s="327">
        <v>27</v>
      </c>
      <c r="M7" s="246">
        <v>1.8</v>
      </c>
    </row>
    <row r="8" spans="1:19" s="6" customFormat="1" ht="47.25" x14ac:dyDescent="0.25">
      <c r="A8" s="326" t="s">
        <v>294</v>
      </c>
      <c r="B8" s="240">
        <f t="shared" si="1"/>
        <v>97.87</v>
      </c>
      <c r="C8" s="327">
        <v>7.7</v>
      </c>
      <c r="D8" s="327">
        <v>34.700000000000003</v>
      </c>
      <c r="E8" s="327"/>
      <c r="F8" s="327">
        <v>53.5</v>
      </c>
      <c r="G8" s="269">
        <v>1.97</v>
      </c>
      <c r="H8" s="276">
        <f t="shared" si="0"/>
        <v>63.7</v>
      </c>
      <c r="I8" s="245">
        <v>4.7</v>
      </c>
      <c r="J8" s="327">
        <v>22.5</v>
      </c>
      <c r="K8" s="327"/>
      <c r="L8" s="327">
        <v>36.5</v>
      </c>
      <c r="M8" s="246"/>
    </row>
    <row r="9" spans="1:19" s="6" customFormat="1" x14ac:dyDescent="0.25">
      <c r="A9" s="247" t="s">
        <v>55</v>
      </c>
      <c r="B9" s="240">
        <f t="shared" si="1"/>
        <v>528.11</v>
      </c>
      <c r="C9" s="328">
        <f>SUM(C4:C8)</f>
        <v>67.8</v>
      </c>
      <c r="D9" s="328">
        <f>SUM(D4:D8)</f>
        <v>150.19999999999999</v>
      </c>
      <c r="E9" s="328">
        <f>SUM(E4:E8)</f>
        <v>0</v>
      </c>
      <c r="F9" s="328">
        <f>SUM(F4:F8)</f>
        <v>300.80000000000007</v>
      </c>
      <c r="G9" s="270">
        <f>SUM(G4:G8)</f>
        <v>9.31</v>
      </c>
      <c r="H9" s="276">
        <f t="shared" si="0"/>
        <v>292.20999999999998</v>
      </c>
      <c r="I9" s="248">
        <f>SUM(I4:I8)</f>
        <v>27.8</v>
      </c>
      <c r="J9" s="328">
        <f>SUM(J4:J8)</f>
        <v>77.599999999999994</v>
      </c>
      <c r="K9" s="328">
        <f>SUM(K4:K8)</f>
        <v>0</v>
      </c>
      <c r="L9" s="328">
        <f>SUM(L4:L8)</f>
        <v>181.41</v>
      </c>
      <c r="M9" s="249">
        <f>SUM(M4:M8)</f>
        <v>5.4</v>
      </c>
    </row>
    <row r="10" spans="1:19" s="6" customFormat="1" x14ac:dyDescent="0.25">
      <c r="A10" s="247" t="s">
        <v>171</v>
      </c>
      <c r="B10" s="329">
        <v>100</v>
      </c>
      <c r="C10" s="330">
        <f>+IFERROR(C9/$B$9,0)*100</f>
        <v>12.838234458730188</v>
      </c>
      <c r="D10" s="330">
        <f t="shared" ref="D10:G10" si="2">+IFERROR(D9/$B$9,0)*100</f>
        <v>28.441044479369825</v>
      </c>
      <c r="E10" s="330">
        <f t="shared" si="2"/>
        <v>0</v>
      </c>
      <c r="F10" s="330">
        <f t="shared" si="2"/>
        <v>56.957830754956362</v>
      </c>
      <c r="G10" s="271">
        <f t="shared" si="2"/>
        <v>1.7628903069436292</v>
      </c>
      <c r="H10" s="267">
        <f>+IFERROR(H9/$B$9,0)*100</f>
        <v>55.331275681202776</v>
      </c>
      <c r="I10" s="250">
        <f>+IFERROR(I9/$H$9,0)*100</f>
        <v>9.5137058964443391</v>
      </c>
      <c r="J10" s="330">
        <f t="shared" ref="J10:M10" si="3">+IFERROR(J9/$H$9,0)*100</f>
        <v>26.556243797269087</v>
      </c>
      <c r="K10" s="330">
        <f t="shared" si="3"/>
        <v>0</v>
      </c>
      <c r="L10" s="330">
        <f t="shared" si="3"/>
        <v>62.082064268847745</v>
      </c>
      <c r="M10" s="281">
        <f t="shared" si="3"/>
        <v>1.8479860374388286</v>
      </c>
    </row>
    <row r="11" spans="1:19" s="6" customFormat="1" ht="30" x14ac:dyDescent="0.25">
      <c r="A11" s="251" t="s">
        <v>247</v>
      </c>
      <c r="B11" s="331">
        <v>537.75</v>
      </c>
      <c r="C11" s="332">
        <v>73.849999999999994</v>
      </c>
      <c r="D11" s="332">
        <v>149.19</v>
      </c>
      <c r="E11" s="332"/>
      <c r="F11" s="332">
        <v>303.52999999999997</v>
      </c>
      <c r="G11" s="254">
        <v>11.18</v>
      </c>
      <c r="H11" s="277">
        <v>292.66000000000003</v>
      </c>
      <c r="I11" s="253">
        <v>26.8</v>
      </c>
      <c r="J11" s="332">
        <v>80.989999999999995</v>
      </c>
      <c r="K11" s="332"/>
      <c r="L11" s="254">
        <v>179.13</v>
      </c>
      <c r="M11" s="252">
        <v>5.74</v>
      </c>
    </row>
    <row r="12" spans="1:19" s="6" customFormat="1" ht="30" x14ac:dyDescent="0.25">
      <c r="A12" s="255" t="s">
        <v>249</v>
      </c>
      <c r="B12" s="311">
        <v>100</v>
      </c>
      <c r="C12" s="311">
        <v>13.7</v>
      </c>
      <c r="D12" s="311">
        <v>27.7</v>
      </c>
      <c r="E12" s="311"/>
      <c r="F12" s="311">
        <v>56.4</v>
      </c>
      <c r="G12" s="272">
        <v>2.1</v>
      </c>
      <c r="H12" s="278">
        <v>54.4</v>
      </c>
      <c r="I12" s="257">
        <v>9.1999999999999993</v>
      </c>
      <c r="J12" s="311">
        <v>27.7</v>
      </c>
      <c r="K12" s="311"/>
      <c r="L12" s="311">
        <v>61.2</v>
      </c>
      <c r="M12" s="256">
        <v>2</v>
      </c>
    </row>
    <row r="13" spans="1:19" s="6" customFormat="1" ht="30" x14ac:dyDescent="0.25">
      <c r="A13" s="258" t="s">
        <v>295</v>
      </c>
      <c r="B13" s="259">
        <f>+B9-B11</f>
        <v>-9.6399999999999864</v>
      </c>
      <c r="C13" s="259">
        <f t="shared" ref="C13:M14" si="4">+C9-C11</f>
        <v>-6.0499999999999972</v>
      </c>
      <c r="D13" s="259">
        <f t="shared" si="4"/>
        <v>1.0099999999999909</v>
      </c>
      <c r="E13" s="259">
        <f t="shared" si="4"/>
        <v>0</v>
      </c>
      <c r="F13" s="259">
        <f t="shared" si="4"/>
        <v>-2.7299999999999045</v>
      </c>
      <c r="G13" s="273">
        <f t="shared" si="4"/>
        <v>-1.8699999999999992</v>
      </c>
      <c r="H13" s="279">
        <f>+H9-H11</f>
        <v>-0.45000000000004547</v>
      </c>
      <c r="I13" s="261">
        <f t="shared" si="4"/>
        <v>1</v>
      </c>
      <c r="J13" s="259">
        <f t="shared" si="4"/>
        <v>-3.3900000000000006</v>
      </c>
      <c r="K13" s="259">
        <f t="shared" si="4"/>
        <v>0</v>
      </c>
      <c r="L13" s="259">
        <f t="shared" si="4"/>
        <v>2.2800000000000011</v>
      </c>
      <c r="M13" s="260">
        <f t="shared" si="4"/>
        <v>-0.33999999999999986</v>
      </c>
    </row>
    <row r="14" spans="1:19" s="6" customFormat="1" ht="30.75" thickBot="1" x14ac:dyDescent="0.3">
      <c r="A14" s="262" t="s">
        <v>296</v>
      </c>
      <c r="B14" s="263">
        <f>+B10-B12</f>
        <v>0</v>
      </c>
      <c r="C14" s="263">
        <f>+C10-C12</f>
        <v>-0.86176554126981131</v>
      </c>
      <c r="D14" s="263">
        <f>+D10-D12</f>
        <v>0.74104447936982609</v>
      </c>
      <c r="E14" s="263">
        <f t="shared" si="4"/>
        <v>0</v>
      </c>
      <c r="F14" s="263">
        <f t="shared" si="4"/>
        <v>0.55783075495636325</v>
      </c>
      <c r="G14" s="274">
        <f t="shared" si="4"/>
        <v>-0.33710969305637084</v>
      </c>
      <c r="H14" s="280">
        <f>+H10-H12</f>
        <v>0.93127568120277715</v>
      </c>
      <c r="I14" s="265">
        <f t="shared" si="4"/>
        <v>0.31370589644433977</v>
      </c>
      <c r="J14" s="263">
        <f t="shared" si="4"/>
        <v>-1.1437562027309127</v>
      </c>
      <c r="K14" s="263">
        <f t="shared" si="4"/>
        <v>0</v>
      </c>
      <c r="L14" s="263">
        <f t="shared" si="4"/>
        <v>0.88206426884774203</v>
      </c>
      <c r="M14" s="264">
        <f>+M10-M12</f>
        <v>-0.15201396256117139</v>
      </c>
    </row>
    <row r="15" spans="1:19" ht="18.75" customHeight="1" x14ac:dyDescent="0.25">
      <c r="A15" s="266" t="s">
        <v>222</v>
      </c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zoomScaleSheetLayoutView="100" workbookViewId="0">
      <selection sqref="A1:K1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465" t="s">
        <v>286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</row>
    <row r="2" spans="1:11" ht="16.5" thickBot="1" x14ac:dyDescent="0.3">
      <c r="A2" s="55" t="s">
        <v>279</v>
      </c>
      <c r="B2" s="55"/>
      <c r="C2" s="73"/>
      <c r="D2" s="73"/>
      <c r="E2" s="73"/>
      <c r="F2" s="73"/>
      <c r="G2" s="73"/>
      <c r="H2" s="73"/>
      <c r="I2" s="73"/>
      <c r="J2" s="73"/>
      <c r="K2" s="73"/>
    </row>
    <row r="3" spans="1:11" ht="15.75" customHeight="1" x14ac:dyDescent="0.25">
      <c r="A3" s="479" t="s">
        <v>51</v>
      </c>
      <c r="B3" s="475" t="s">
        <v>96</v>
      </c>
      <c r="C3" s="481" t="s">
        <v>217</v>
      </c>
      <c r="D3" s="470" t="s">
        <v>97</v>
      </c>
      <c r="E3" s="471"/>
      <c r="F3" s="472"/>
      <c r="G3" s="477" t="s">
        <v>98</v>
      </c>
      <c r="H3" s="481" t="s">
        <v>217</v>
      </c>
      <c r="I3" s="470" t="s">
        <v>99</v>
      </c>
      <c r="J3" s="471"/>
      <c r="K3" s="472"/>
    </row>
    <row r="4" spans="1:11" ht="32.25" thickBot="1" x14ac:dyDescent="0.3">
      <c r="A4" s="480"/>
      <c r="B4" s="476"/>
      <c r="C4" s="482"/>
      <c r="D4" s="118" t="s">
        <v>14</v>
      </c>
      <c r="E4" s="118" t="s">
        <v>15</v>
      </c>
      <c r="F4" s="119" t="s">
        <v>16</v>
      </c>
      <c r="G4" s="478"/>
      <c r="H4" s="482"/>
      <c r="I4" s="118" t="s">
        <v>14</v>
      </c>
      <c r="J4" s="118" t="s">
        <v>15</v>
      </c>
      <c r="K4" s="119" t="s">
        <v>16</v>
      </c>
    </row>
    <row r="5" spans="1:11" ht="30" x14ac:dyDescent="0.25">
      <c r="A5" s="309" t="s">
        <v>280</v>
      </c>
      <c r="B5" s="205">
        <v>30</v>
      </c>
      <c r="C5" s="117">
        <v>18</v>
      </c>
      <c r="D5" s="117">
        <v>187</v>
      </c>
      <c r="E5" s="117">
        <v>0</v>
      </c>
      <c r="F5" s="206">
        <v>61</v>
      </c>
      <c r="G5" s="205">
        <v>30</v>
      </c>
      <c r="H5" s="117">
        <v>10</v>
      </c>
      <c r="I5" s="117">
        <v>96</v>
      </c>
      <c r="J5" s="117">
        <v>0</v>
      </c>
      <c r="K5" s="206">
        <v>94</v>
      </c>
    </row>
    <row r="6" spans="1:11" ht="45" x14ac:dyDescent="0.25">
      <c r="A6" s="309" t="s">
        <v>281</v>
      </c>
      <c r="B6" s="207">
        <v>10</v>
      </c>
      <c r="C6" s="313">
        <v>7</v>
      </c>
      <c r="D6" s="313">
        <v>55</v>
      </c>
      <c r="E6" s="313">
        <v>0</v>
      </c>
      <c r="F6" s="208">
        <v>0</v>
      </c>
      <c r="G6" s="207">
        <v>10</v>
      </c>
      <c r="H6" s="313">
        <v>8</v>
      </c>
      <c r="I6" s="313">
        <v>41</v>
      </c>
      <c r="J6" s="313">
        <v>0</v>
      </c>
      <c r="K6" s="208">
        <v>5</v>
      </c>
    </row>
    <row r="7" spans="1:11" ht="30" x14ac:dyDescent="0.25">
      <c r="A7" s="309" t="s">
        <v>282</v>
      </c>
      <c r="B7" s="207">
        <v>31</v>
      </c>
      <c r="C7" s="313">
        <v>18</v>
      </c>
      <c r="D7" s="313">
        <v>147</v>
      </c>
      <c r="E7" s="313">
        <v>0</v>
      </c>
      <c r="F7" s="208">
        <v>19</v>
      </c>
      <c r="G7" s="207">
        <v>12</v>
      </c>
      <c r="H7" s="313">
        <v>8</v>
      </c>
      <c r="I7" s="313">
        <v>42</v>
      </c>
      <c r="J7" s="313">
        <v>272</v>
      </c>
      <c r="K7" s="208">
        <v>26</v>
      </c>
    </row>
    <row r="8" spans="1:11" x14ac:dyDescent="0.25">
      <c r="A8" s="311" t="s">
        <v>283</v>
      </c>
      <c r="B8" s="209">
        <v>6</v>
      </c>
      <c r="C8" s="314">
        <v>6</v>
      </c>
      <c r="D8" s="314">
        <v>31</v>
      </c>
      <c r="E8" s="314">
        <v>0</v>
      </c>
      <c r="F8" s="210">
        <v>0</v>
      </c>
      <c r="G8" s="209">
        <v>10</v>
      </c>
      <c r="H8" s="314">
        <v>8</v>
      </c>
      <c r="I8" s="314">
        <v>48</v>
      </c>
      <c r="J8" s="314">
        <v>0</v>
      </c>
      <c r="K8" s="210">
        <v>0</v>
      </c>
    </row>
    <row r="9" spans="1:11" x14ac:dyDescent="0.25">
      <c r="A9" s="311" t="s">
        <v>284</v>
      </c>
      <c r="B9" s="209">
        <v>38</v>
      </c>
      <c r="C9" s="314">
        <v>30</v>
      </c>
      <c r="D9" s="314">
        <v>365</v>
      </c>
      <c r="E9" s="314">
        <v>0</v>
      </c>
      <c r="F9" s="210">
        <v>0</v>
      </c>
      <c r="G9" s="209">
        <v>13</v>
      </c>
      <c r="H9" s="314">
        <v>4</v>
      </c>
      <c r="I9" s="314">
        <v>67</v>
      </c>
      <c r="J9" s="314">
        <v>0</v>
      </c>
      <c r="K9" s="210">
        <v>0</v>
      </c>
    </row>
    <row r="10" spans="1:11" ht="16.5" thickBot="1" x14ac:dyDescent="0.3">
      <c r="A10" s="315" t="s">
        <v>287</v>
      </c>
      <c r="B10" s="211">
        <v>18</v>
      </c>
      <c r="C10" s="212">
        <v>18</v>
      </c>
      <c r="D10" s="212">
        <v>97</v>
      </c>
      <c r="E10" s="212">
        <v>0</v>
      </c>
      <c r="F10" s="213">
        <v>0</v>
      </c>
      <c r="G10" s="215">
        <v>11</v>
      </c>
      <c r="H10" s="216">
        <v>10</v>
      </c>
      <c r="I10" s="216">
        <v>61</v>
      </c>
      <c r="J10" s="216">
        <v>0</v>
      </c>
      <c r="K10" s="217">
        <v>0</v>
      </c>
    </row>
    <row r="11" spans="1:11" ht="18" customHeight="1" thickBot="1" x14ac:dyDescent="0.3">
      <c r="A11" s="214" t="s">
        <v>55</v>
      </c>
      <c r="B11" s="196">
        <f>SUM(B5:B10)</f>
        <v>133</v>
      </c>
      <c r="C11" s="194">
        <f>SUM(C5:C10)</f>
        <v>97</v>
      </c>
      <c r="D11" s="194">
        <f>SUM(D5:D10)</f>
        <v>882</v>
      </c>
      <c r="E11" s="194">
        <f t="shared" ref="E11:K11" si="0">SUM(E5:E10)</f>
        <v>0</v>
      </c>
      <c r="F11" s="195">
        <f t="shared" si="0"/>
        <v>80</v>
      </c>
      <c r="G11" s="193">
        <f t="shared" si="0"/>
        <v>86</v>
      </c>
      <c r="H11" s="194">
        <f t="shared" si="0"/>
        <v>48</v>
      </c>
      <c r="I11" s="194">
        <f t="shared" si="0"/>
        <v>355</v>
      </c>
      <c r="J11" s="194">
        <f t="shared" si="0"/>
        <v>272</v>
      </c>
      <c r="K11" s="195">
        <f t="shared" si="0"/>
        <v>125</v>
      </c>
    </row>
    <row r="12" spans="1:11" x14ac:dyDescent="0.25">
      <c r="A12" s="66"/>
      <c r="B12" s="68"/>
      <c r="C12" s="68"/>
      <c r="D12" s="68"/>
      <c r="E12" s="68"/>
      <c r="F12" s="68"/>
      <c r="G12" s="68"/>
      <c r="H12" s="147" t="s">
        <v>285</v>
      </c>
      <c r="I12" s="68"/>
      <c r="J12" s="68"/>
      <c r="K12" s="68"/>
    </row>
    <row r="13" spans="1:11" ht="16.5" thickBot="1" x14ac:dyDescent="0.3">
      <c r="A13" s="234" t="s">
        <v>246</v>
      </c>
      <c r="B13" s="68"/>
      <c r="C13" s="68"/>
      <c r="D13" s="68"/>
      <c r="E13" s="68"/>
      <c r="F13" s="68"/>
      <c r="G13" s="68"/>
      <c r="H13" s="68"/>
      <c r="I13" s="147" t="s">
        <v>285</v>
      </c>
      <c r="J13" s="68"/>
      <c r="K13" s="68"/>
    </row>
    <row r="14" spans="1:11" ht="15.75" customHeight="1" x14ac:dyDescent="0.25">
      <c r="A14" s="466" t="s">
        <v>51</v>
      </c>
      <c r="B14" s="475" t="s">
        <v>96</v>
      </c>
      <c r="C14" s="468" t="s">
        <v>96</v>
      </c>
      <c r="D14" s="470" t="s">
        <v>97</v>
      </c>
      <c r="E14" s="471"/>
      <c r="F14" s="472"/>
      <c r="G14" s="477" t="s">
        <v>98</v>
      </c>
      <c r="H14" s="473" t="s">
        <v>98</v>
      </c>
      <c r="I14" s="470" t="s">
        <v>99</v>
      </c>
      <c r="J14" s="471"/>
      <c r="K14" s="472"/>
    </row>
    <row r="15" spans="1:11" ht="32.25" thickBot="1" x14ac:dyDescent="0.3">
      <c r="A15" s="467"/>
      <c r="B15" s="476"/>
      <c r="C15" s="469"/>
      <c r="D15" s="118" t="s">
        <v>14</v>
      </c>
      <c r="E15" s="118" t="s">
        <v>15</v>
      </c>
      <c r="F15" s="119" t="s">
        <v>16</v>
      </c>
      <c r="G15" s="478"/>
      <c r="H15" s="474"/>
      <c r="I15" s="118" t="s">
        <v>14</v>
      </c>
      <c r="J15" s="118" t="s">
        <v>15</v>
      </c>
      <c r="K15" s="119" t="s">
        <v>16</v>
      </c>
    </row>
    <row r="16" spans="1:11" ht="30" x14ac:dyDescent="0.25">
      <c r="A16" s="309" t="s">
        <v>280</v>
      </c>
      <c r="B16" s="205">
        <v>30</v>
      </c>
      <c r="C16" s="117">
        <v>19</v>
      </c>
      <c r="D16" s="117">
        <v>135</v>
      </c>
      <c r="E16" s="117">
        <v>0</v>
      </c>
      <c r="F16" s="206">
        <v>20</v>
      </c>
      <c r="G16" s="205">
        <v>25</v>
      </c>
      <c r="H16" s="117">
        <v>19</v>
      </c>
      <c r="I16" s="117">
        <v>94</v>
      </c>
      <c r="J16" s="117">
        <v>0</v>
      </c>
      <c r="K16" s="206">
        <v>32</v>
      </c>
    </row>
    <row r="17" spans="1:11" ht="45" x14ac:dyDescent="0.25">
      <c r="A17" s="309" t="s">
        <v>281</v>
      </c>
      <c r="B17" s="207">
        <v>17</v>
      </c>
      <c r="C17" s="313">
        <v>10</v>
      </c>
      <c r="D17" s="313">
        <v>83</v>
      </c>
      <c r="E17" s="313">
        <v>0</v>
      </c>
      <c r="F17" s="208">
        <v>178</v>
      </c>
      <c r="G17" s="207">
        <v>12</v>
      </c>
      <c r="H17" s="313">
        <v>8</v>
      </c>
      <c r="I17" s="313">
        <v>45</v>
      </c>
      <c r="J17" s="313">
        <v>0</v>
      </c>
      <c r="K17" s="208">
        <v>605</v>
      </c>
    </row>
    <row r="18" spans="1:11" ht="30" x14ac:dyDescent="0.25">
      <c r="A18" s="309" t="s">
        <v>282</v>
      </c>
      <c r="B18" s="207">
        <v>50</v>
      </c>
      <c r="C18" s="313">
        <v>29</v>
      </c>
      <c r="D18" s="313">
        <v>193</v>
      </c>
      <c r="E18" s="313">
        <v>0</v>
      </c>
      <c r="F18" s="208">
        <v>238</v>
      </c>
      <c r="G18" s="207">
        <v>13</v>
      </c>
      <c r="H18" s="313">
        <v>8</v>
      </c>
      <c r="I18" s="313">
        <v>36</v>
      </c>
      <c r="J18" s="313">
        <v>268</v>
      </c>
      <c r="K18" s="208">
        <v>4</v>
      </c>
    </row>
    <row r="19" spans="1:11" x14ac:dyDescent="0.25">
      <c r="A19" s="311" t="s">
        <v>283</v>
      </c>
      <c r="B19" s="209">
        <v>3</v>
      </c>
      <c r="C19" s="314">
        <v>3</v>
      </c>
      <c r="D19" s="314">
        <v>16</v>
      </c>
      <c r="E19" s="314">
        <v>0</v>
      </c>
      <c r="F19" s="210">
        <v>0</v>
      </c>
      <c r="G19" s="209">
        <v>7</v>
      </c>
      <c r="H19" s="314">
        <v>6</v>
      </c>
      <c r="I19" s="314">
        <v>28</v>
      </c>
      <c r="J19" s="314">
        <v>0</v>
      </c>
      <c r="K19" s="210">
        <v>0</v>
      </c>
    </row>
    <row r="20" spans="1:11" x14ac:dyDescent="0.25">
      <c r="A20" s="311" t="s">
        <v>284</v>
      </c>
      <c r="B20" s="209">
        <v>29</v>
      </c>
      <c r="C20" s="314">
        <v>25</v>
      </c>
      <c r="D20" s="314">
        <v>141</v>
      </c>
      <c r="E20" s="314">
        <v>0</v>
      </c>
      <c r="F20" s="210">
        <v>0</v>
      </c>
      <c r="G20" s="209">
        <v>59</v>
      </c>
      <c r="H20" s="314">
        <v>34</v>
      </c>
      <c r="I20" s="314">
        <v>194</v>
      </c>
      <c r="J20" s="314">
        <v>330</v>
      </c>
      <c r="K20" s="210">
        <v>9</v>
      </c>
    </row>
    <row r="21" spans="1:11" ht="16.5" thickBot="1" x14ac:dyDescent="0.3">
      <c r="A21" s="315" t="s">
        <v>287</v>
      </c>
      <c r="B21" s="211">
        <v>20</v>
      </c>
      <c r="C21" s="212">
        <v>20</v>
      </c>
      <c r="D21" s="212">
        <v>113</v>
      </c>
      <c r="E21" s="212">
        <v>0</v>
      </c>
      <c r="F21" s="213">
        <v>0</v>
      </c>
      <c r="G21" s="215">
        <v>6</v>
      </c>
      <c r="H21" s="216">
        <v>5</v>
      </c>
      <c r="I21" s="216">
        <v>28</v>
      </c>
      <c r="J21" s="216">
        <v>0</v>
      </c>
      <c r="K21" s="217">
        <v>0</v>
      </c>
    </row>
    <row r="22" spans="1:11" ht="16.5" thickBot="1" x14ac:dyDescent="0.3">
      <c r="A22" s="214" t="s">
        <v>55</v>
      </c>
      <c r="B22" s="196">
        <f>SUM(B16:B21)</f>
        <v>149</v>
      </c>
      <c r="C22" s="194">
        <f>SUM(C16:C21)</f>
        <v>106</v>
      </c>
      <c r="D22" s="194">
        <f>SUM(D16:D21)</f>
        <v>681</v>
      </c>
      <c r="E22" s="194">
        <f t="shared" ref="E22:K22" si="1">SUM(E16:E21)</f>
        <v>0</v>
      </c>
      <c r="F22" s="195">
        <f t="shared" si="1"/>
        <v>436</v>
      </c>
      <c r="G22" s="193">
        <f t="shared" si="1"/>
        <v>122</v>
      </c>
      <c r="H22" s="194">
        <f t="shared" si="1"/>
        <v>80</v>
      </c>
      <c r="I22" s="194">
        <f t="shared" si="1"/>
        <v>425</v>
      </c>
      <c r="J22" s="194">
        <f t="shared" si="1"/>
        <v>598</v>
      </c>
      <c r="K22" s="195">
        <f t="shared" si="1"/>
        <v>650</v>
      </c>
    </row>
    <row r="23" spans="1:11" ht="16.5" thickBot="1" x14ac:dyDescent="0.3">
      <c r="A23" s="315"/>
      <c r="B23" s="211"/>
      <c r="C23" s="212"/>
      <c r="D23" s="316" t="s">
        <v>285</v>
      </c>
      <c r="E23" s="212"/>
      <c r="F23" s="213"/>
      <c r="G23" s="215"/>
      <c r="H23" s="216"/>
      <c r="I23" s="216"/>
      <c r="J23" s="216"/>
      <c r="K23" s="217"/>
    </row>
    <row r="24" spans="1:11" ht="18.75" customHeight="1" thickBot="1" x14ac:dyDescent="0.3">
      <c r="A24" s="218" t="s">
        <v>4</v>
      </c>
      <c r="B24" s="203">
        <f>+B11-B22</f>
        <v>-16</v>
      </c>
      <c r="C24" s="203">
        <f t="shared" ref="C24:K24" si="2">+C11-C22</f>
        <v>-9</v>
      </c>
      <c r="D24" s="203">
        <f t="shared" si="2"/>
        <v>201</v>
      </c>
      <c r="E24" s="203">
        <f t="shared" si="2"/>
        <v>0</v>
      </c>
      <c r="F24" s="203">
        <f t="shared" si="2"/>
        <v>-356</v>
      </c>
      <c r="G24" s="203">
        <f t="shared" si="2"/>
        <v>-36</v>
      </c>
      <c r="H24" s="203">
        <f t="shared" si="2"/>
        <v>-32</v>
      </c>
      <c r="I24" s="203">
        <f t="shared" si="2"/>
        <v>-70</v>
      </c>
      <c r="J24" s="203">
        <f t="shared" si="2"/>
        <v>-326</v>
      </c>
      <c r="K24" s="203">
        <f t="shared" si="2"/>
        <v>-525</v>
      </c>
    </row>
    <row r="25" spans="1:11" ht="20.25" customHeight="1" thickBot="1" x14ac:dyDescent="0.3">
      <c r="A25" s="219" t="s">
        <v>76</v>
      </c>
      <c r="B25" s="317">
        <f>+IFERROR(B24/B22,0)*100</f>
        <v>-10.738255033557047</v>
      </c>
      <c r="C25" s="317">
        <f t="shared" ref="C25:K25" si="3">+IFERROR(C24/C22,0)*100</f>
        <v>-8.4905660377358494</v>
      </c>
      <c r="D25" s="317">
        <f t="shared" si="3"/>
        <v>29.515418502202646</v>
      </c>
      <c r="E25" s="317">
        <f t="shared" si="3"/>
        <v>0</v>
      </c>
      <c r="F25" s="317">
        <f t="shared" si="3"/>
        <v>-81.651376146788991</v>
      </c>
      <c r="G25" s="317">
        <f t="shared" si="3"/>
        <v>-29.508196721311474</v>
      </c>
      <c r="H25" s="317">
        <f t="shared" si="3"/>
        <v>-40</v>
      </c>
      <c r="I25" s="317">
        <f t="shared" si="3"/>
        <v>-16.470588235294116</v>
      </c>
      <c r="J25" s="317">
        <f t="shared" si="3"/>
        <v>-54.515050167224075</v>
      </c>
      <c r="K25" s="317">
        <f t="shared" si="3"/>
        <v>-80.769230769230774</v>
      </c>
    </row>
    <row r="26" spans="1:11" x14ac:dyDescent="0.25">
      <c r="J26" s="18"/>
      <c r="K26" s="18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zoomScaleSheetLayoutView="100" workbookViewId="0">
      <selection sqref="A1:K1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31" t="s">
        <v>270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</row>
    <row r="2" spans="1:12" ht="107.25" customHeight="1" x14ac:dyDescent="0.25">
      <c r="A2" s="21" t="s">
        <v>100</v>
      </c>
      <c r="B2" s="21" t="s">
        <v>101</v>
      </c>
      <c r="C2" s="48" t="s">
        <v>221</v>
      </c>
      <c r="D2" s="21" t="s">
        <v>220</v>
      </c>
      <c r="E2" s="48" t="s">
        <v>221</v>
      </c>
      <c r="F2" s="48" t="s">
        <v>153</v>
      </c>
      <c r="G2" s="48" t="s">
        <v>217</v>
      </c>
      <c r="H2" s="48" t="s">
        <v>154</v>
      </c>
      <c r="I2" s="48" t="s">
        <v>217</v>
      </c>
      <c r="J2" s="48" t="s">
        <v>155</v>
      </c>
      <c r="K2" s="48" t="s">
        <v>217</v>
      </c>
      <c r="L2" s="1"/>
    </row>
    <row r="3" spans="1:12" ht="21" customHeight="1" x14ac:dyDescent="0.25">
      <c r="A3" s="31" t="s">
        <v>173</v>
      </c>
      <c r="B3" s="3">
        <v>1353</v>
      </c>
      <c r="C3" s="3">
        <v>1023</v>
      </c>
      <c r="D3" s="3">
        <v>1310</v>
      </c>
      <c r="E3" s="3">
        <v>992</v>
      </c>
      <c r="F3" s="3">
        <v>516</v>
      </c>
      <c r="G3" s="3">
        <v>307</v>
      </c>
      <c r="H3" s="3">
        <v>60</v>
      </c>
      <c r="I3" s="3">
        <v>35</v>
      </c>
      <c r="J3" s="3">
        <v>56</v>
      </c>
      <c r="K3" s="3">
        <v>35</v>
      </c>
    </row>
    <row r="4" spans="1:12" ht="24.75" customHeight="1" x14ac:dyDescent="0.25">
      <c r="A4" s="31" t="s">
        <v>174</v>
      </c>
      <c r="B4" s="3">
        <v>1212</v>
      </c>
      <c r="C4" s="3">
        <v>964</v>
      </c>
      <c r="D4" s="3">
        <v>1186</v>
      </c>
      <c r="E4" s="3">
        <v>945</v>
      </c>
      <c r="F4" s="3">
        <v>440</v>
      </c>
      <c r="G4" s="3">
        <v>250</v>
      </c>
      <c r="H4" s="3">
        <v>8</v>
      </c>
      <c r="I4" s="3">
        <v>2</v>
      </c>
      <c r="J4" s="3">
        <v>33</v>
      </c>
      <c r="K4" s="3">
        <v>27</v>
      </c>
    </row>
    <row r="5" spans="1:12" ht="19.5" customHeight="1" x14ac:dyDescent="0.25">
      <c r="A5" s="31" t="s">
        <v>175</v>
      </c>
      <c r="B5" s="3">
        <v>62</v>
      </c>
      <c r="C5" s="3">
        <v>44</v>
      </c>
      <c r="D5" s="3">
        <v>61</v>
      </c>
      <c r="E5" s="3">
        <v>44</v>
      </c>
      <c r="F5" s="3">
        <v>55</v>
      </c>
      <c r="G5" s="3">
        <v>26</v>
      </c>
      <c r="H5" s="3">
        <v>1</v>
      </c>
      <c r="I5" s="3">
        <v>0</v>
      </c>
      <c r="J5" s="3">
        <v>1</v>
      </c>
      <c r="K5" s="3">
        <v>0</v>
      </c>
    </row>
    <row r="6" spans="1:12" ht="21" customHeight="1" x14ac:dyDescent="0.25">
      <c r="A6" s="46" t="s">
        <v>176</v>
      </c>
      <c r="B6" s="3">
        <v>74</v>
      </c>
      <c r="C6" s="3">
        <v>51</v>
      </c>
      <c r="D6" s="3">
        <v>72</v>
      </c>
      <c r="E6" s="3">
        <v>51</v>
      </c>
      <c r="F6" s="3">
        <v>33</v>
      </c>
      <c r="G6" s="3">
        <v>17</v>
      </c>
      <c r="H6" s="3">
        <v>2</v>
      </c>
      <c r="I6" s="3">
        <v>0</v>
      </c>
      <c r="J6" s="3">
        <v>3</v>
      </c>
      <c r="K6" s="3">
        <v>0</v>
      </c>
    </row>
    <row r="7" spans="1:12" ht="18.75" customHeight="1" x14ac:dyDescent="0.25">
      <c r="A7" s="133" t="s">
        <v>55</v>
      </c>
      <c r="B7" s="57">
        <f>SUM(B3:B6)</f>
        <v>2701</v>
      </c>
      <c r="C7" s="57">
        <f t="shared" ref="C7:E7" si="0">SUM(C3:C6)</f>
        <v>2082</v>
      </c>
      <c r="D7" s="57">
        <f t="shared" si="0"/>
        <v>2629</v>
      </c>
      <c r="E7" s="57">
        <f t="shared" si="0"/>
        <v>2032</v>
      </c>
      <c r="F7" s="57">
        <f t="shared" ref="F7:K7" si="1">SUM(F3:F6)</f>
        <v>1044</v>
      </c>
      <c r="G7" s="57">
        <f t="shared" si="1"/>
        <v>600</v>
      </c>
      <c r="H7" s="57">
        <f t="shared" si="1"/>
        <v>71</v>
      </c>
      <c r="I7" s="57">
        <f t="shared" si="1"/>
        <v>37</v>
      </c>
      <c r="J7" s="57">
        <f t="shared" si="1"/>
        <v>93</v>
      </c>
      <c r="K7" s="57">
        <f t="shared" si="1"/>
        <v>62</v>
      </c>
    </row>
    <row r="8" spans="1:12" x14ac:dyDescent="0.25">
      <c r="H8" s="18"/>
      <c r="I8" s="18"/>
      <c r="J8" s="18"/>
      <c r="K8" s="18"/>
    </row>
    <row r="9" spans="1:12" x14ac:dyDescent="0.25">
      <c r="A9" s="18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2" width="10.625" customWidth="1"/>
    <col min="3" max="3" width="12" customWidth="1"/>
    <col min="4" max="11" width="10.625" customWidth="1"/>
  </cols>
  <sheetData>
    <row r="1" spans="1:11" ht="32.25" customHeight="1" x14ac:dyDescent="0.25">
      <c r="A1" s="483" t="s">
        <v>762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</row>
    <row r="2" spans="1:11" ht="17.25" customHeight="1" thickBot="1" x14ac:dyDescent="0.3">
      <c r="A2" s="75" t="s">
        <v>300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81.75" customHeight="1" thickBot="1" x14ac:dyDescent="0.3">
      <c r="A3" s="124" t="s">
        <v>102</v>
      </c>
      <c r="B3" s="125" t="s">
        <v>5</v>
      </c>
      <c r="C3" s="125" t="s">
        <v>6</v>
      </c>
      <c r="D3" s="126" t="s">
        <v>7</v>
      </c>
      <c r="E3" s="125" t="s">
        <v>8</v>
      </c>
      <c r="F3" s="125" t="s">
        <v>9</v>
      </c>
      <c r="G3" s="125" t="s">
        <v>10</v>
      </c>
      <c r="H3" s="125" t="s">
        <v>212</v>
      </c>
      <c r="I3" s="125" t="s">
        <v>213</v>
      </c>
      <c r="J3" s="127" t="s">
        <v>103</v>
      </c>
      <c r="K3" s="128" t="s">
        <v>55</v>
      </c>
    </row>
    <row r="4" spans="1:11" x14ac:dyDescent="0.25">
      <c r="A4" s="76" t="s">
        <v>261</v>
      </c>
      <c r="B4" s="76">
        <v>5</v>
      </c>
      <c r="C4" s="76">
        <v>12</v>
      </c>
      <c r="D4" s="76">
        <v>8</v>
      </c>
      <c r="E4" s="76">
        <v>39</v>
      </c>
      <c r="F4" s="76">
        <v>2</v>
      </c>
      <c r="G4" s="76">
        <v>0</v>
      </c>
      <c r="H4" s="76">
        <v>46</v>
      </c>
      <c r="I4" s="76">
        <v>0</v>
      </c>
      <c r="J4" s="76">
        <v>281</v>
      </c>
      <c r="K4" s="76">
        <f>SUM(B4:J4)</f>
        <v>393</v>
      </c>
    </row>
    <row r="5" spans="1:11" x14ac:dyDescent="0.25">
      <c r="A5" s="314" t="s">
        <v>251</v>
      </c>
      <c r="B5" s="314">
        <v>8</v>
      </c>
      <c r="C5" s="314">
        <v>14</v>
      </c>
      <c r="D5" s="314">
        <v>11</v>
      </c>
      <c r="E5" s="314">
        <v>11</v>
      </c>
      <c r="F5" s="314">
        <v>0</v>
      </c>
      <c r="G5" s="314">
        <v>0</v>
      </c>
      <c r="H5" s="314">
        <v>10</v>
      </c>
      <c r="I5" s="314">
        <v>0</v>
      </c>
      <c r="J5" s="314">
        <v>187</v>
      </c>
      <c r="K5" s="76">
        <f t="shared" ref="K5:K8" si="0">SUM(B5:J5)</f>
        <v>241</v>
      </c>
    </row>
    <row r="6" spans="1:11" x14ac:dyDescent="0.25">
      <c r="A6" s="314" t="s">
        <v>253</v>
      </c>
      <c r="B6" s="314">
        <v>0</v>
      </c>
      <c r="C6" s="314">
        <v>4</v>
      </c>
      <c r="D6" s="314">
        <v>6</v>
      </c>
      <c r="E6" s="314">
        <v>1</v>
      </c>
      <c r="F6" s="314">
        <v>0</v>
      </c>
      <c r="G6" s="314">
        <v>0</v>
      </c>
      <c r="H6" s="314">
        <v>8</v>
      </c>
      <c r="I6" s="314">
        <v>0</v>
      </c>
      <c r="J6" s="314">
        <v>148</v>
      </c>
      <c r="K6" s="76">
        <f t="shared" si="0"/>
        <v>167</v>
      </c>
    </row>
    <row r="7" spans="1:11" x14ac:dyDescent="0.25">
      <c r="A7" s="314" t="s">
        <v>255</v>
      </c>
      <c r="B7" s="314">
        <v>23</v>
      </c>
      <c r="C7" s="314">
        <v>21</v>
      </c>
      <c r="D7" s="314">
        <v>28</v>
      </c>
      <c r="E7" s="314">
        <v>2</v>
      </c>
      <c r="F7" s="314">
        <v>5</v>
      </c>
      <c r="G7" s="314">
        <v>1</v>
      </c>
      <c r="H7" s="314">
        <v>78</v>
      </c>
      <c r="I7" s="314">
        <v>2</v>
      </c>
      <c r="J7" s="314">
        <v>631</v>
      </c>
      <c r="K7" s="76">
        <f t="shared" si="0"/>
        <v>791</v>
      </c>
    </row>
    <row r="8" spans="1:11" x14ac:dyDescent="0.25">
      <c r="A8" s="314" t="s">
        <v>257</v>
      </c>
      <c r="B8" s="314">
        <v>11</v>
      </c>
      <c r="C8" s="314">
        <v>11</v>
      </c>
      <c r="D8" s="314">
        <v>10</v>
      </c>
      <c r="E8" s="314">
        <v>2</v>
      </c>
      <c r="F8" s="314">
        <v>2</v>
      </c>
      <c r="G8" s="314">
        <v>0</v>
      </c>
      <c r="H8" s="314">
        <v>21</v>
      </c>
      <c r="I8" s="314">
        <v>0</v>
      </c>
      <c r="J8" s="314">
        <v>255</v>
      </c>
      <c r="K8" s="76">
        <f t="shared" si="0"/>
        <v>312</v>
      </c>
    </row>
    <row r="9" spans="1:11" x14ac:dyDescent="0.25">
      <c r="A9" s="314"/>
      <c r="B9" s="314"/>
      <c r="C9" s="314"/>
      <c r="D9" s="314"/>
      <c r="E9" s="314"/>
      <c r="F9" s="314"/>
      <c r="G9" s="314"/>
      <c r="H9" s="314"/>
      <c r="I9" s="314"/>
      <c r="J9" s="314"/>
      <c r="K9" s="314"/>
    </row>
    <row r="10" spans="1:11" x14ac:dyDescent="0.25">
      <c r="A10" s="335" t="s">
        <v>55</v>
      </c>
      <c r="B10" s="335">
        <f>SUM(B4:B9)</f>
        <v>47</v>
      </c>
      <c r="C10" s="335">
        <f t="shared" ref="C10:J10" si="1">SUM(C4:C9)</f>
        <v>62</v>
      </c>
      <c r="D10" s="335">
        <f t="shared" si="1"/>
        <v>63</v>
      </c>
      <c r="E10" s="335">
        <f t="shared" si="1"/>
        <v>55</v>
      </c>
      <c r="F10" s="335">
        <f t="shared" si="1"/>
        <v>9</v>
      </c>
      <c r="G10" s="335">
        <f t="shared" si="1"/>
        <v>1</v>
      </c>
      <c r="H10" s="335">
        <f t="shared" si="1"/>
        <v>163</v>
      </c>
      <c r="I10" s="335">
        <f t="shared" si="1"/>
        <v>2</v>
      </c>
      <c r="J10" s="335">
        <f t="shared" si="1"/>
        <v>1502</v>
      </c>
      <c r="K10" s="335">
        <f>SUM(K4:K9)</f>
        <v>1904</v>
      </c>
    </row>
    <row r="11" spans="1:11" ht="9.75" customHeight="1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6.5" thickBot="1" x14ac:dyDescent="0.3">
      <c r="A12" s="75" t="s">
        <v>248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</row>
    <row r="13" spans="1:11" ht="79.5" thickBot="1" x14ac:dyDescent="0.3">
      <c r="A13" s="124" t="s">
        <v>102</v>
      </c>
      <c r="B13" s="125" t="s">
        <v>5</v>
      </c>
      <c r="C13" s="125" t="s">
        <v>6</v>
      </c>
      <c r="D13" s="126" t="s">
        <v>7</v>
      </c>
      <c r="E13" s="125" t="s">
        <v>8</v>
      </c>
      <c r="F13" s="125" t="s">
        <v>9</v>
      </c>
      <c r="G13" s="125" t="s">
        <v>10</v>
      </c>
      <c r="H13" s="125" t="s">
        <v>212</v>
      </c>
      <c r="I13" s="125" t="s">
        <v>213</v>
      </c>
      <c r="J13" s="127" t="s">
        <v>103</v>
      </c>
      <c r="K13" s="128" t="s">
        <v>55</v>
      </c>
    </row>
    <row r="14" spans="1:11" x14ac:dyDescent="0.25">
      <c r="A14" s="76" t="s">
        <v>261</v>
      </c>
      <c r="B14" s="76">
        <v>4</v>
      </c>
      <c r="C14" s="76">
        <v>18</v>
      </c>
      <c r="D14" s="76">
        <v>7</v>
      </c>
      <c r="E14" s="76">
        <v>31</v>
      </c>
      <c r="F14" s="76">
        <v>1</v>
      </c>
      <c r="G14" s="76">
        <v>0</v>
      </c>
      <c r="H14" s="76">
        <v>31</v>
      </c>
      <c r="I14" s="76">
        <v>0</v>
      </c>
      <c r="J14" s="76">
        <v>229</v>
      </c>
      <c r="K14" s="76">
        <f>SUM(B14:J14)</f>
        <v>321</v>
      </c>
    </row>
    <row r="15" spans="1:11" x14ac:dyDescent="0.25">
      <c r="A15" s="314" t="s">
        <v>251</v>
      </c>
      <c r="B15" s="314">
        <v>4</v>
      </c>
      <c r="C15" s="314">
        <v>6</v>
      </c>
      <c r="D15" s="314">
        <v>8</v>
      </c>
      <c r="E15" s="314">
        <v>10</v>
      </c>
      <c r="F15" s="314">
        <v>1</v>
      </c>
      <c r="G15" s="314">
        <v>0</v>
      </c>
      <c r="H15" s="314">
        <v>9</v>
      </c>
      <c r="I15" s="314">
        <v>0</v>
      </c>
      <c r="J15" s="314">
        <v>149</v>
      </c>
      <c r="K15" s="76">
        <f t="shared" ref="K15:K19" si="2">SUM(B15:J15)</f>
        <v>187</v>
      </c>
    </row>
    <row r="16" spans="1:11" x14ac:dyDescent="0.25">
      <c r="A16" s="314" t="s">
        <v>253</v>
      </c>
      <c r="B16" s="314">
        <v>1</v>
      </c>
      <c r="C16" s="314">
        <v>9</v>
      </c>
      <c r="D16" s="314">
        <v>12</v>
      </c>
      <c r="E16" s="314">
        <v>4</v>
      </c>
      <c r="F16" s="314">
        <v>0</v>
      </c>
      <c r="G16" s="314">
        <v>0</v>
      </c>
      <c r="H16" s="314">
        <v>10</v>
      </c>
      <c r="I16" s="314">
        <v>0</v>
      </c>
      <c r="J16" s="314">
        <v>205</v>
      </c>
      <c r="K16" s="76">
        <f t="shared" si="2"/>
        <v>241</v>
      </c>
    </row>
    <row r="17" spans="1:11" x14ac:dyDescent="0.25">
      <c r="A17" s="314" t="s">
        <v>255</v>
      </c>
      <c r="B17" s="314">
        <v>33</v>
      </c>
      <c r="C17" s="314">
        <v>42</v>
      </c>
      <c r="D17" s="314">
        <v>36</v>
      </c>
      <c r="E17" s="314">
        <v>1</v>
      </c>
      <c r="F17" s="314">
        <v>5</v>
      </c>
      <c r="G17" s="314">
        <v>0</v>
      </c>
      <c r="H17" s="314">
        <v>0</v>
      </c>
      <c r="I17" s="314">
        <v>0</v>
      </c>
      <c r="J17" s="314">
        <v>562</v>
      </c>
      <c r="K17" s="76">
        <f t="shared" si="2"/>
        <v>679</v>
      </c>
    </row>
    <row r="18" spans="1:11" x14ac:dyDescent="0.25">
      <c r="A18" s="314" t="s">
        <v>257</v>
      </c>
      <c r="B18" s="314">
        <v>15</v>
      </c>
      <c r="C18" s="314">
        <v>10</v>
      </c>
      <c r="D18" s="314">
        <v>9</v>
      </c>
      <c r="E18" s="314">
        <v>0</v>
      </c>
      <c r="F18" s="314">
        <v>0</v>
      </c>
      <c r="G18" s="314">
        <v>0</v>
      </c>
      <c r="H18" s="314">
        <v>18</v>
      </c>
      <c r="I18" s="314">
        <v>0</v>
      </c>
      <c r="J18" s="314">
        <v>248</v>
      </c>
      <c r="K18" s="76">
        <f t="shared" si="2"/>
        <v>300</v>
      </c>
    </row>
    <row r="19" spans="1:11" x14ac:dyDescent="0.25">
      <c r="A19" s="314"/>
      <c r="B19" s="314"/>
      <c r="C19" s="314"/>
      <c r="D19" s="314"/>
      <c r="E19" s="314"/>
      <c r="F19" s="314"/>
      <c r="G19" s="314"/>
      <c r="H19" s="314"/>
      <c r="I19" s="314"/>
      <c r="J19" s="314"/>
      <c r="K19" s="76">
        <f t="shared" si="2"/>
        <v>0</v>
      </c>
    </row>
    <row r="20" spans="1:11" x14ac:dyDescent="0.25">
      <c r="A20" s="335" t="s">
        <v>55</v>
      </c>
      <c r="B20" s="335">
        <f>SUM(B14:B19)</f>
        <v>57</v>
      </c>
      <c r="C20" s="335">
        <f t="shared" ref="C20:K20" si="3">SUM(C14:C19)</f>
        <v>85</v>
      </c>
      <c r="D20" s="335">
        <f t="shared" si="3"/>
        <v>72</v>
      </c>
      <c r="E20" s="335">
        <f t="shared" si="3"/>
        <v>46</v>
      </c>
      <c r="F20" s="335">
        <f t="shared" si="3"/>
        <v>7</v>
      </c>
      <c r="G20" s="335">
        <f t="shared" si="3"/>
        <v>0</v>
      </c>
      <c r="H20" s="335">
        <f t="shared" si="3"/>
        <v>68</v>
      </c>
      <c r="I20" s="335">
        <f t="shared" si="3"/>
        <v>0</v>
      </c>
      <c r="J20" s="335">
        <f t="shared" si="3"/>
        <v>1393</v>
      </c>
      <c r="K20" s="335">
        <f t="shared" si="3"/>
        <v>1728</v>
      </c>
    </row>
    <row r="21" spans="1:11" ht="6" customHeigh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7.25" customHeight="1" x14ac:dyDescent="0.25">
      <c r="A22" s="335" t="s">
        <v>177</v>
      </c>
      <c r="B22" s="335">
        <f>+B10-B20</f>
        <v>-10</v>
      </c>
      <c r="C22" s="335">
        <f t="shared" ref="C22:K22" si="4">+C10-C20</f>
        <v>-23</v>
      </c>
      <c r="D22" s="335">
        <f t="shared" si="4"/>
        <v>-9</v>
      </c>
      <c r="E22" s="335">
        <f t="shared" si="4"/>
        <v>9</v>
      </c>
      <c r="F22" s="335">
        <f t="shared" si="4"/>
        <v>2</v>
      </c>
      <c r="G22" s="335">
        <f t="shared" si="4"/>
        <v>1</v>
      </c>
      <c r="H22" s="335">
        <f t="shared" si="4"/>
        <v>95</v>
      </c>
      <c r="I22" s="335">
        <f t="shared" si="4"/>
        <v>2</v>
      </c>
      <c r="J22" s="335">
        <f t="shared" si="4"/>
        <v>109</v>
      </c>
      <c r="K22" s="335">
        <f t="shared" si="4"/>
        <v>176</v>
      </c>
    </row>
    <row r="23" spans="1:11" ht="18" customHeight="1" x14ac:dyDescent="0.25">
      <c r="A23" s="324" t="s">
        <v>172</v>
      </c>
      <c r="B23" s="336">
        <f>+IFERROR(B22/B20,0)*100</f>
        <v>-17.543859649122805</v>
      </c>
      <c r="C23" s="336">
        <f t="shared" ref="C23:K23" si="5">+IFERROR(C22/C20,0)*100</f>
        <v>-27.058823529411764</v>
      </c>
      <c r="D23" s="336">
        <f t="shared" si="5"/>
        <v>-12.5</v>
      </c>
      <c r="E23" s="336">
        <f t="shared" si="5"/>
        <v>19.565217391304348</v>
      </c>
      <c r="F23" s="336">
        <f t="shared" si="5"/>
        <v>28.571428571428569</v>
      </c>
      <c r="G23" s="336">
        <f t="shared" si="5"/>
        <v>0</v>
      </c>
      <c r="H23" s="336">
        <f t="shared" si="5"/>
        <v>139.70588235294116</v>
      </c>
      <c r="I23" s="336">
        <f t="shared" si="5"/>
        <v>0</v>
      </c>
      <c r="J23" s="336">
        <f t="shared" si="5"/>
        <v>7.8248384781048088</v>
      </c>
      <c r="K23" s="336">
        <f t="shared" si="5"/>
        <v>10.185185185185185</v>
      </c>
    </row>
    <row r="24" spans="1:11" x14ac:dyDescent="0.25">
      <c r="J24" s="18"/>
      <c r="K24" s="18"/>
    </row>
  </sheetData>
  <mergeCells count="1">
    <mergeCell ref="A1:K1"/>
  </mergeCells>
  <phoneticPr fontId="2" type="noConversion"/>
  <pageMargins left="0.75" right="0.75" top="1" bottom="1" header="0.4921259845" footer="0.4921259845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view="pageBreakPreview" zoomScaleNormal="100" zoomScaleSheetLayoutView="100" workbookViewId="0">
      <pane xSplit="18840" topLeftCell="O1"/>
      <selection sqref="A1:D1"/>
      <selection pane="topRight" activeCell="A10" sqref="A10"/>
    </sheetView>
  </sheetViews>
  <sheetFormatPr defaultRowHeight="15.75" x14ac:dyDescent="0.25"/>
  <cols>
    <col min="1" max="1" width="22.5" customWidth="1"/>
    <col min="2" max="4" width="12.625" customWidth="1"/>
  </cols>
  <sheetData>
    <row r="1" spans="1:11" ht="38.25" customHeight="1" x14ac:dyDescent="0.3">
      <c r="A1" s="485" t="s">
        <v>299</v>
      </c>
      <c r="B1" s="485"/>
      <c r="C1" s="485"/>
      <c r="D1" s="485"/>
      <c r="E1" s="24"/>
      <c r="F1" s="24"/>
      <c r="G1" s="24"/>
      <c r="H1" s="24"/>
      <c r="I1" s="24"/>
    </row>
    <row r="2" spans="1:11" ht="19.5" thickBot="1" x14ac:dyDescent="0.35">
      <c r="A2" s="55" t="s">
        <v>300</v>
      </c>
      <c r="B2" s="24"/>
      <c r="C2" s="24"/>
      <c r="D2" s="24"/>
      <c r="E2" s="24"/>
      <c r="F2" s="24"/>
      <c r="G2" s="24"/>
      <c r="H2" s="24"/>
      <c r="I2" s="24"/>
    </row>
    <row r="3" spans="1:11" ht="16.5" thickBot="1" x14ac:dyDescent="0.3">
      <c r="A3" s="129" t="s">
        <v>104</v>
      </c>
      <c r="B3" s="94" t="s">
        <v>11</v>
      </c>
      <c r="C3" s="94" t="s">
        <v>13</v>
      </c>
      <c r="D3" s="121" t="s">
        <v>12</v>
      </c>
      <c r="E3" s="11"/>
      <c r="F3" s="11"/>
      <c r="G3" s="11"/>
      <c r="H3" s="12"/>
      <c r="I3" s="12"/>
      <c r="K3" s="8"/>
    </row>
    <row r="4" spans="1:11" x14ac:dyDescent="0.25">
      <c r="A4" s="333" t="s">
        <v>261</v>
      </c>
      <c r="B4" s="80">
        <v>0</v>
      </c>
      <c r="C4" s="80">
        <v>0</v>
      </c>
      <c r="D4" s="80">
        <v>0</v>
      </c>
      <c r="E4" s="8"/>
      <c r="F4" s="8"/>
      <c r="G4" s="8"/>
      <c r="H4" s="8"/>
      <c r="I4" s="8"/>
      <c r="K4" s="8"/>
    </row>
    <row r="5" spans="1:11" x14ac:dyDescent="0.25">
      <c r="A5" s="334" t="s">
        <v>251</v>
      </c>
      <c r="B5" s="312">
        <v>0</v>
      </c>
      <c r="C5" s="312">
        <v>0</v>
      </c>
      <c r="D5" s="312">
        <v>0</v>
      </c>
      <c r="E5" s="8"/>
      <c r="F5" s="8"/>
      <c r="G5" s="8"/>
      <c r="H5" s="8"/>
      <c r="I5" s="8"/>
      <c r="K5" s="9"/>
    </row>
    <row r="6" spans="1:11" x14ac:dyDescent="0.25">
      <c r="A6" s="334" t="s">
        <v>253</v>
      </c>
      <c r="B6" s="312">
        <v>0</v>
      </c>
      <c r="C6" s="312">
        <v>0</v>
      </c>
      <c r="D6" s="312">
        <v>0</v>
      </c>
      <c r="E6" s="8"/>
      <c r="F6" s="8"/>
      <c r="G6" s="8"/>
      <c r="H6" s="8"/>
      <c r="I6" s="8"/>
      <c r="K6" s="9"/>
    </row>
    <row r="7" spans="1:11" x14ac:dyDescent="0.25">
      <c r="A7" s="334" t="s">
        <v>255</v>
      </c>
      <c r="B7" s="312">
        <v>0</v>
      </c>
      <c r="C7" s="312">
        <v>0</v>
      </c>
      <c r="D7" s="312">
        <v>0</v>
      </c>
      <c r="E7" s="8"/>
      <c r="F7" s="8"/>
      <c r="G7" s="8"/>
      <c r="H7" s="8"/>
      <c r="I7" s="8"/>
      <c r="K7" s="9"/>
    </row>
    <row r="8" spans="1:11" x14ac:dyDescent="0.25">
      <c r="A8" s="334" t="s">
        <v>257</v>
      </c>
      <c r="B8" s="312">
        <v>47</v>
      </c>
      <c r="C8" s="312">
        <v>19</v>
      </c>
      <c r="D8" s="312">
        <v>8</v>
      </c>
      <c r="E8" s="8"/>
      <c r="F8" s="8"/>
      <c r="G8" s="8"/>
      <c r="H8" s="8"/>
      <c r="I8" s="8"/>
      <c r="K8" s="9"/>
    </row>
    <row r="9" spans="1:11" x14ac:dyDescent="0.25">
      <c r="A9" s="312"/>
      <c r="B9" s="312"/>
      <c r="C9" s="312"/>
      <c r="D9" s="312"/>
      <c r="E9" s="8"/>
      <c r="F9" s="8"/>
      <c r="G9" s="8"/>
      <c r="H9" s="8"/>
      <c r="I9" s="8"/>
      <c r="K9" s="9"/>
    </row>
    <row r="10" spans="1:11" x14ac:dyDescent="0.25">
      <c r="A10" s="335" t="s">
        <v>55</v>
      </c>
      <c r="B10" s="335">
        <f>SUM(B4:B9)</f>
        <v>47</v>
      </c>
      <c r="C10" s="335">
        <f>SUM(C4:C9)</f>
        <v>19</v>
      </c>
      <c r="D10" s="335">
        <f>SUM(D4:D9)</f>
        <v>8</v>
      </c>
      <c r="E10" s="8"/>
      <c r="F10" s="8"/>
      <c r="G10" s="8"/>
      <c r="H10" s="8"/>
      <c r="I10" s="8"/>
      <c r="K10" s="9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K11" s="9"/>
    </row>
    <row r="12" spans="1:11" ht="16.5" thickBot="1" x14ac:dyDescent="0.3">
      <c r="A12" s="55" t="s">
        <v>248</v>
      </c>
      <c r="B12" s="8"/>
      <c r="C12" s="8"/>
      <c r="D12" s="8"/>
      <c r="E12" s="8"/>
      <c r="F12" s="8"/>
      <c r="G12" s="8"/>
      <c r="H12" s="8"/>
      <c r="I12" s="8"/>
      <c r="K12" s="9"/>
    </row>
    <row r="13" spans="1:11" ht="16.5" thickBot="1" x14ac:dyDescent="0.3">
      <c r="A13" s="129" t="s">
        <v>104</v>
      </c>
      <c r="B13" s="94" t="s">
        <v>11</v>
      </c>
      <c r="C13" s="94" t="s">
        <v>13</v>
      </c>
      <c r="D13" s="121" t="s">
        <v>12</v>
      </c>
      <c r="E13" s="8"/>
      <c r="F13" s="8"/>
      <c r="G13" s="8"/>
      <c r="H13" s="8"/>
      <c r="I13" s="8"/>
      <c r="K13" s="9"/>
    </row>
    <row r="14" spans="1:11" x14ac:dyDescent="0.25">
      <c r="A14" s="333" t="s">
        <v>261</v>
      </c>
      <c r="B14" s="333">
        <v>0</v>
      </c>
      <c r="C14" s="333">
        <v>0</v>
      </c>
      <c r="D14" s="333">
        <v>0</v>
      </c>
      <c r="E14" s="8"/>
      <c r="F14" s="8"/>
      <c r="G14" s="8"/>
      <c r="H14" s="8"/>
      <c r="I14" s="8"/>
      <c r="K14" s="9"/>
    </row>
    <row r="15" spans="1:11" x14ac:dyDescent="0.25">
      <c r="A15" s="334" t="s">
        <v>251</v>
      </c>
      <c r="B15" s="334">
        <v>0</v>
      </c>
      <c r="C15" s="334">
        <v>0</v>
      </c>
      <c r="D15" s="334">
        <v>0</v>
      </c>
      <c r="E15" s="8"/>
      <c r="F15" s="8"/>
      <c r="G15" s="8"/>
      <c r="H15" s="8"/>
      <c r="I15" s="8"/>
      <c r="K15" s="9"/>
    </row>
    <row r="16" spans="1:11" x14ac:dyDescent="0.25">
      <c r="A16" s="334" t="s">
        <v>253</v>
      </c>
      <c r="B16" s="334">
        <v>0</v>
      </c>
      <c r="C16" s="334">
        <v>0</v>
      </c>
      <c r="D16" s="334">
        <v>0</v>
      </c>
      <c r="E16" s="8"/>
      <c r="F16" s="8"/>
      <c r="G16" s="8"/>
      <c r="H16" s="8"/>
      <c r="I16" s="8"/>
      <c r="K16" s="9"/>
    </row>
    <row r="17" spans="1:11" x14ac:dyDescent="0.25">
      <c r="A17" s="334" t="s">
        <v>255</v>
      </c>
      <c r="B17" s="334">
        <v>0</v>
      </c>
      <c r="C17" s="334">
        <v>0</v>
      </c>
      <c r="D17" s="334">
        <v>0</v>
      </c>
      <c r="E17" s="8"/>
      <c r="F17" s="8"/>
      <c r="G17" s="8"/>
      <c r="H17" s="8"/>
      <c r="I17" s="8"/>
      <c r="K17" s="9"/>
    </row>
    <row r="18" spans="1:11" x14ac:dyDescent="0.25">
      <c r="A18" s="334" t="s">
        <v>257</v>
      </c>
      <c r="B18" s="334">
        <v>43</v>
      </c>
      <c r="C18" s="334">
        <v>35</v>
      </c>
      <c r="D18" s="334">
        <v>7</v>
      </c>
      <c r="E18" s="8"/>
      <c r="F18" s="8"/>
      <c r="G18" s="8"/>
      <c r="H18" s="8"/>
      <c r="I18" s="8"/>
      <c r="K18" s="9"/>
    </row>
    <row r="19" spans="1:11" x14ac:dyDescent="0.25">
      <c r="A19" s="312"/>
      <c r="B19" s="312"/>
      <c r="C19" s="312"/>
      <c r="D19" s="312"/>
      <c r="E19" s="8"/>
      <c r="F19" s="8"/>
      <c r="G19" s="8"/>
      <c r="H19" s="8"/>
      <c r="I19" s="8"/>
      <c r="K19" s="9"/>
    </row>
    <row r="20" spans="1:11" x14ac:dyDescent="0.25">
      <c r="A20" s="335" t="s">
        <v>55</v>
      </c>
      <c r="B20" s="335">
        <f>SUM(B14:B19)</f>
        <v>43</v>
      </c>
      <c r="C20" s="335">
        <f>SUM(C14:C19)</f>
        <v>35</v>
      </c>
      <c r="D20" s="335">
        <f>SUM(D14:D19)</f>
        <v>7</v>
      </c>
      <c r="E20" s="8"/>
      <c r="F20" s="8"/>
      <c r="G20" s="8"/>
      <c r="H20" s="8"/>
      <c r="I20" s="8"/>
      <c r="K20" s="9"/>
    </row>
    <row r="21" spans="1:11" x14ac:dyDescent="0.25">
      <c r="B21" s="8"/>
      <c r="C21" s="8"/>
      <c r="D21" s="8"/>
      <c r="E21" s="8"/>
      <c r="F21" s="8"/>
      <c r="G21" s="8"/>
      <c r="H21" s="8"/>
      <c r="I21" s="8"/>
      <c r="K21" s="9"/>
    </row>
    <row r="22" spans="1:11" x14ac:dyDescent="0.25">
      <c r="A22" s="335" t="s">
        <v>177</v>
      </c>
      <c r="B22" s="335">
        <f>+B10-B20</f>
        <v>4</v>
      </c>
      <c r="C22" s="335">
        <f>+C10-C20</f>
        <v>-16</v>
      </c>
      <c r="D22" s="335">
        <f>+D10-D20</f>
        <v>1</v>
      </c>
      <c r="E22" s="8"/>
      <c r="F22" s="8"/>
      <c r="G22" s="8"/>
      <c r="H22" s="8"/>
      <c r="I22" s="8"/>
      <c r="K22" s="9"/>
    </row>
    <row r="23" spans="1:11" x14ac:dyDescent="0.25">
      <c r="A23" s="324" t="s">
        <v>172</v>
      </c>
      <c r="B23" s="336">
        <f>+IFERROR(B22/B20,0)*100</f>
        <v>9.3023255813953494</v>
      </c>
      <c r="C23" s="336">
        <f>+IFERROR(C22/C20,0)*100</f>
        <v>-45.714285714285715</v>
      </c>
      <c r="D23" s="336">
        <f>+IFERROR(D22/D20,0)*100</f>
        <v>14.285714285714285</v>
      </c>
      <c r="E23" s="8"/>
      <c r="F23" s="8"/>
      <c r="G23" s="8"/>
      <c r="H23" s="8"/>
      <c r="I23" s="8"/>
      <c r="K23" s="9"/>
    </row>
    <row r="24" spans="1:11" x14ac:dyDescent="0.25">
      <c r="K24" s="9"/>
    </row>
    <row r="25" spans="1:11" x14ac:dyDescent="0.25">
      <c r="K25" s="9"/>
    </row>
    <row r="26" spans="1:11" x14ac:dyDescent="0.25">
      <c r="K26" s="9"/>
    </row>
    <row r="27" spans="1:11" x14ac:dyDescent="0.25">
      <c r="K27" s="9"/>
    </row>
    <row r="28" spans="1:11" x14ac:dyDescent="0.25">
      <c r="K28" s="9"/>
    </row>
    <row r="29" spans="1:11" x14ac:dyDescent="0.25">
      <c r="K29" s="9"/>
    </row>
    <row r="30" spans="1:11" x14ac:dyDescent="0.25">
      <c r="K30" s="9"/>
    </row>
    <row r="31" spans="1:11" x14ac:dyDescent="0.25">
      <c r="K31" s="9"/>
    </row>
    <row r="32" spans="1:11" x14ac:dyDescent="0.25">
      <c r="K32" s="9"/>
    </row>
    <row r="33" spans="11:11" x14ac:dyDescent="0.25">
      <c r="K33" s="9"/>
    </row>
    <row r="34" spans="11:11" x14ac:dyDescent="0.25">
      <c r="K34" s="9"/>
    </row>
    <row r="35" spans="11:11" x14ac:dyDescent="0.25">
      <c r="K35" s="9"/>
    </row>
    <row r="36" spans="11:11" x14ac:dyDescent="0.25">
      <c r="K36" s="9"/>
    </row>
    <row r="37" spans="11:11" x14ac:dyDescent="0.25">
      <c r="K37" s="9"/>
    </row>
    <row r="38" spans="11:11" x14ac:dyDescent="0.25">
      <c r="K38" s="10"/>
    </row>
    <row r="39" spans="11:11" x14ac:dyDescent="0.25">
      <c r="K39" s="8"/>
    </row>
  </sheetData>
  <mergeCells count="1">
    <mergeCell ref="A1:D1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20.75" customWidth="1"/>
    <col min="2" max="2" width="31.625" customWidth="1"/>
    <col min="3" max="3" width="40.625" customWidth="1"/>
    <col min="4" max="4" width="5.875" customWidth="1"/>
    <col min="5" max="5" width="6" customWidth="1"/>
    <col min="6" max="6" width="6.875" customWidth="1"/>
  </cols>
  <sheetData>
    <row r="1" spans="1:6" ht="41.25" customHeight="1" x14ac:dyDescent="0.25">
      <c r="A1" s="451" t="s">
        <v>301</v>
      </c>
      <c r="B1" s="451"/>
      <c r="C1" s="451"/>
      <c r="D1" s="451"/>
      <c r="E1" s="451"/>
      <c r="F1" s="451"/>
    </row>
    <row r="2" spans="1:6" ht="16.5" thickBot="1" x14ac:dyDescent="0.3">
      <c r="A2" s="122" t="s">
        <v>48</v>
      </c>
    </row>
    <row r="3" spans="1:6" ht="32.25" thickBot="1" x14ac:dyDescent="0.3">
      <c r="A3" s="81" t="s">
        <v>51</v>
      </c>
      <c r="B3" s="98" t="s">
        <v>78</v>
      </c>
      <c r="C3" s="98" t="s">
        <v>130</v>
      </c>
      <c r="D3" s="98" t="s">
        <v>126</v>
      </c>
      <c r="E3" s="98" t="s">
        <v>105</v>
      </c>
      <c r="F3" s="99" t="s">
        <v>106</v>
      </c>
    </row>
    <row r="4" spans="1:6" x14ac:dyDescent="0.25">
      <c r="A4" s="337" t="s">
        <v>302</v>
      </c>
      <c r="B4" s="338" t="s">
        <v>303</v>
      </c>
      <c r="C4" s="338" t="s">
        <v>304</v>
      </c>
      <c r="D4" s="339" t="s">
        <v>305</v>
      </c>
      <c r="E4" s="339" t="s">
        <v>306</v>
      </c>
      <c r="F4" s="339" t="s">
        <v>307</v>
      </c>
    </row>
    <row r="5" spans="1:6" x14ac:dyDescent="0.25">
      <c r="A5" s="337" t="s">
        <v>302</v>
      </c>
      <c r="B5" s="338" t="s">
        <v>308</v>
      </c>
      <c r="C5" s="338" t="s">
        <v>309</v>
      </c>
      <c r="D5" s="339" t="s">
        <v>305</v>
      </c>
      <c r="E5" s="339" t="s">
        <v>306</v>
      </c>
      <c r="F5" s="339" t="s">
        <v>307</v>
      </c>
    </row>
    <row r="6" spans="1:6" x14ac:dyDescent="0.25">
      <c r="A6" s="337" t="s">
        <v>302</v>
      </c>
      <c r="B6" s="338" t="s">
        <v>310</v>
      </c>
      <c r="C6" s="338" t="s">
        <v>311</v>
      </c>
      <c r="D6" s="339" t="s">
        <v>305</v>
      </c>
      <c r="E6" s="339" t="s">
        <v>306</v>
      </c>
      <c r="F6" s="339" t="s">
        <v>307</v>
      </c>
    </row>
    <row r="7" spans="1:6" x14ac:dyDescent="0.25">
      <c r="A7" s="337" t="s">
        <v>302</v>
      </c>
      <c r="B7" s="338" t="s">
        <v>312</v>
      </c>
      <c r="C7" s="338" t="s">
        <v>313</v>
      </c>
      <c r="D7" s="339" t="s">
        <v>305</v>
      </c>
      <c r="E7" s="339" t="s">
        <v>306</v>
      </c>
      <c r="F7" s="339" t="s">
        <v>307</v>
      </c>
    </row>
    <row r="8" spans="1:6" x14ac:dyDescent="0.25">
      <c r="A8" s="337" t="s">
        <v>302</v>
      </c>
      <c r="B8" s="338" t="s">
        <v>314</v>
      </c>
      <c r="C8" s="338" t="s">
        <v>315</v>
      </c>
      <c r="D8" s="339" t="s">
        <v>305</v>
      </c>
      <c r="E8" s="339" t="s">
        <v>306</v>
      </c>
      <c r="F8" s="339" t="s">
        <v>307</v>
      </c>
    </row>
    <row r="9" spans="1:6" ht="31.5" x14ac:dyDescent="0.25">
      <c r="A9" s="337" t="s">
        <v>302</v>
      </c>
      <c r="B9" s="338" t="s">
        <v>316</v>
      </c>
      <c r="C9" s="338" t="s">
        <v>317</v>
      </c>
      <c r="D9" s="339" t="s">
        <v>305</v>
      </c>
      <c r="E9" s="339" t="s">
        <v>306</v>
      </c>
      <c r="F9" s="339" t="s">
        <v>307</v>
      </c>
    </row>
    <row r="10" spans="1:6" x14ac:dyDescent="0.25">
      <c r="A10" s="337" t="s">
        <v>302</v>
      </c>
      <c r="B10" s="338" t="s">
        <v>318</v>
      </c>
      <c r="C10" s="338" t="s">
        <v>319</v>
      </c>
      <c r="D10" s="339" t="s">
        <v>305</v>
      </c>
      <c r="E10" s="339" t="s">
        <v>306</v>
      </c>
      <c r="F10" s="339" t="s">
        <v>307</v>
      </c>
    </row>
    <row r="11" spans="1:6" ht="31.5" x14ac:dyDescent="0.25">
      <c r="A11" s="337" t="s">
        <v>302</v>
      </c>
      <c r="B11" s="338" t="s">
        <v>320</v>
      </c>
      <c r="C11" s="338" t="s">
        <v>321</v>
      </c>
      <c r="D11" s="339" t="s">
        <v>322</v>
      </c>
      <c r="E11" s="339" t="s">
        <v>306</v>
      </c>
      <c r="F11" s="339" t="s">
        <v>307</v>
      </c>
    </row>
    <row r="12" spans="1:6" ht="31.5" x14ac:dyDescent="0.25">
      <c r="A12" s="337" t="s">
        <v>302</v>
      </c>
      <c r="B12" s="338" t="s">
        <v>320</v>
      </c>
      <c r="C12" s="338" t="s">
        <v>323</v>
      </c>
      <c r="D12" s="339" t="s">
        <v>322</v>
      </c>
      <c r="E12" s="339" t="s">
        <v>306</v>
      </c>
      <c r="F12" s="339" t="s">
        <v>307</v>
      </c>
    </row>
    <row r="13" spans="1:6" ht="31.5" x14ac:dyDescent="0.25">
      <c r="A13" s="337" t="s">
        <v>302</v>
      </c>
      <c r="B13" s="338" t="s">
        <v>320</v>
      </c>
      <c r="C13" s="338" t="s">
        <v>324</v>
      </c>
      <c r="D13" s="339" t="s">
        <v>322</v>
      </c>
      <c r="E13" s="339" t="s">
        <v>306</v>
      </c>
      <c r="F13" s="339" t="s">
        <v>307</v>
      </c>
    </row>
    <row r="14" spans="1:6" ht="31.5" x14ac:dyDescent="0.25">
      <c r="A14" s="337" t="s">
        <v>302</v>
      </c>
      <c r="B14" s="338" t="s">
        <v>320</v>
      </c>
      <c r="C14" s="338" t="s">
        <v>325</v>
      </c>
      <c r="D14" s="339" t="s">
        <v>322</v>
      </c>
      <c r="E14" s="339" t="s">
        <v>306</v>
      </c>
      <c r="F14" s="339" t="s">
        <v>307</v>
      </c>
    </row>
    <row r="15" spans="1:6" ht="31.5" x14ac:dyDescent="0.25">
      <c r="A15" s="337" t="s">
        <v>302</v>
      </c>
      <c r="B15" s="338" t="s">
        <v>320</v>
      </c>
      <c r="C15" s="338" t="s">
        <v>326</v>
      </c>
      <c r="D15" s="339" t="s">
        <v>322</v>
      </c>
      <c r="E15" s="339" t="s">
        <v>306</v>
      </c>
      <c r="F15" s="339" t="s">
        <v>307</v>
      </c>
    </row>
    <row r="16" spans="1:6" ht="31.5" x14ac:dyDescent="0.25">
      <c r="A16" s="337" t="s">
        <v>302</v>
      </c>
      <c r="B16" s="338" t="s">
        <v>320</v>
      </c>
      <c r="C16" s="338" t="s">
        <v>327</v>
      </c>
      <c r="D16" s="339" t="s">
        <v>322</v>
      </c>
      <c r="E16" s="339" t="s">
        <v>306</v>
      </c>
      <c r="F16" s="339" t="s">
        <v>307</v>
      </c>
    </row>
    <row r="17" spans="1:6" ht="31.5" x14ac:dyDescent="0.25">
      <c r="A17" s="337" t="s">
        <v>302</v>
      </c>
      <c r="B17" s="338" t="s">
        <v>320</v>
      </c>
      <c r="C17" s="338" t="s">
        <v>328</v>
      </c>
      <c r="D17" s="339" t="s">
        <v>322</v>
      </c>
      <c r="E17" s="339" t="s">
        <v>306</v>
      </c>
      <c r="F17" s="339" t="s">
        <v>307</v>
      </c>
    </row>
    <row r="18" spans="1:6" ht="31.5" x14ac:dyDescent="0.25">
      <c r="A18" s="337" t="s">
        <v>302</v>
      </c>
      <c r="B18" s="338" t="s">
        <v>329</v>
      </c>
      <c r="C18" s="338" t="s">
        <v>330</v>
      </c>
      <c r="D18" s="339" t="s">
        <v>322</v>
      </c>
      <c r="E18" s="339" t="s">
        <v>306</v>
      </c>
      <c r="F18" s="339" t="s">
        <v>307</v>
      </c>
    </row>
    <row r="19" spans="1:6" ht="31.5" x14ac:dyDescent="0.25">
      <c r="A19" s="337" t="s">
        <v>331</v>
      </c>
      <c r="B19" s="338" t="s">
        <v>332</v>
      </c>
      <c r="C19" s="338" t="s">
        <v>333</v>
      </c>
      <c r="D19" s="339" t="s">
        <v>322</v>
      </c>
      <c r="E19" s="339" t="s">
        <v>306</v>
      </c>
      <c r="F19" s="339" t="s">
        <v>307</v>
      </c>
    </row>
    <row r="20" spans="1:6" ht="31.5" x14ac:dyDescent="0.25">
      <c r="A20" s="337" t="s">
        <v>331</v>
      </c>
      <c r="B20" s="338" t="s">
        <v>334</v>
      </c>
      <c r="C20" s="338" t="s">
        <v>335</v>
      </c>
      <c r="D20" s="339" t="s">
        <v>322</v>
      </c>
      <c r="E20" s="339" t="s">
        <v>306</v>
      </c>
      <c r="F20" s="339" t="s">
        <v>307</v>
      </c>
    </row>
    <row r="21" spans="1:6" ht="31.5" x14ac:dyDescent="0.25">
      <c r="A21" s="337" t="s">
        <v>331</v>
      </c>
      <c r="B21" s="338" t="s">
        <v>336</v>
      </c>
      <c r="C21" s="338" t="s">
        <v>337</v>
      </c>
      <c r="D21" s="339" t="s">
        <v>305</v>
      </c>
      <c r="E21" s="339" t="s">
        <v>306</v>
      </c>
      <c r="F21" s="339" t="s">
        <v>307</v>
      </c>
    </row>
    <row r="22" spans="1:6" ht="31.5" x14ac:dyDescent="0.25">
      <c r="A22" s="337" t="s">
        <v>331</v>
      </c>
      <c r="B22" s="338" t="s">
        <v>338</v>
      </c>
      <c r="C22" s="338" t="s">
        <v>339</v>
      </c>
      <c r="D22" s="339" t="s">
        <v>322</v>
      </c>
      <c r="E22" s="339" t="s">
        <v>306</v>
      </c>
      <c r="F22" s="339" t="s">
        <v>307</v>
      </c>
    </row>
    <row r="23" spans="1:6" ht="31.5" x14ac:dyDescent="0.25">
      <c r="A23" s="337" t="s">
        <v>331</v>
      </c>
      <c r="B23" s="338" t="s">
        <v>340</v>
      </c>
      <c r="C23" s="338" t="s">
        <v>341</v>
      </c>
      <c r="D23" s="339" t="s">
        <v>305</v>
      </c>
      <c r="E23" s="339" t="s">
        <v>306</v>
      </c>
      <c r="F23" s="339" t="s">
        <v>307</v>
      </c>
    </row>
    <row r="24" spans="1:6" ht="31.5" x14ac:dyDescent="0.25">
      <c r="A24" s="338" t="s">
        <v>342</v>
      </c>
      <c r="B24" s="338" t="s">
        <v>343</v>
      </c>
      <c r="C24" s="338" t="s">
        <v>344</v>
      </c>
      <c r="D24" s="339" t="s">
        <v>322</v>
      </c>
      <c r="E24" s="340" t="s">
        <v>345</v>
      </c>
      <c r="F24" s="339" t="s">
        <v>307</v>
      </c>
    </row>
    <row r="25" spans="1:6" ht="31.5" x14ac:dyDescent="0.25">
      <c r="A25" s="338" t="s">
        <v>342</v>
      </c>
      <c r="B25" s="338" t="s">
        <v>346</v>
      </c>
      <c r="C25" s="338" t="s">
        <v>347</v>
      </c>
      <c r="D25" s="339" t="s">
        <v>322</v>
      </c>
      <c r="E25" s="340" t="s">
        <v>348</v>
      </c>
      <c r="F25" s="339" t="s">
        <v>307</v>
      </c>
    </row>
    <row r="26" spans="1:6" ht="31.5" x14ac:dyDescent="0.25">
      <c r="A26" s="338" t="s">
        <v>342</v>
      </c>
      <c r="B26" s="338" t="s">
        <v>349</v>
      </c>
      <c r="C26" s="338" t="s">
        <v>350</v>
      </c>
      <c r="D26" s="339" t="s">
        <v>322</v>
      </c>
      <c r="E26" s="340" t="s">
        <v>348</v>
      </c>
      <c r="F26" s="339" t="s">
        <v>307</v>
      </c>
    </row>
    <row r="27" spans="1:6" ht="31.5" x14ac:dyDescent="0.25">
      <c r="A27" s="338" t="s">
        <v>342</v>
      </c>
      <c r="B27" s="338" t="s">
        <v>351</v>
      </c>
      <c r="C27" s="338" t="s">
        <v>352</v>
      </c>
      <c r="D27" s="339" t="s">
        <v>322</v>
      </c>
      <c r="E27" s="340" t="s">
        <v>345</v>
      </c>
      <c r="F27" s="339" t="s">
        <v>353</v>
      </c>
    </row>
    <row r="28" spans="1:6" ht="47.25" x14ac:dyDescent="0.25">
      <c r="A28" s="338" t="s">
        <v>342</v>
      </c>
      <c r="B28" s="338" t="s">
        <v>343</v>
      </c>
      <c r="C28" s="338" t="s">
        <v>354</v>
      </c>
      <c r="D28" s="339" t="s">
        <v>322</v>
      </c>
      <c r="E28" s="340" t="s">
        <v>355</v>
      </c>
      <c r="F28" s="339" t="s">
        <v>353</v>
      </c>
    </row>
    <row r="29" spans="1:6" ht="47.25" x14ac:dyDescent="0.25">
      <c r="A29" s="338" t="s">
        <v>342</v>
      </c>
      <c r="B29" s="338" t="s">
        <v>343</v>
      </c>
      <c r="C29" s="338" t="s">
        <v>356</v>
      </c>
      <c r="D29" s="339" t="s">
        <v>322</v>
      </c>
      <c r="E29" s="340" t="s">
        <v>357</v>
      </c>
      <c r="F29" s="339" t="s">
        <v>353</v>
      </c>
    </row>
    <row r="30" spans="1:6" ht="31.5" x14ac:dyDescent="0.25">
      <c r="A30" s="338" t="s">
        <v>342</v>
      </c>
      <c r="B30" s="338" t="s">
        <v>320</v>
      </c>
      <c r="C30" s="338" t="s">
        <v>358</v>
      </c>
      <c r="D30" s="339" t="s">
        <v>322</v>
      </c>
      <c r="E30" s="340" t="s">
        <v>348</v>
      </c>
      <c r="F30" s="339" t="s">
        <v>353</v>
      </c>
    </row>
    <row r="31" spans="1:6" x14ac:dyDescent="0.25">
      <c r="A31" s="338" t="s">
        <v>282</v>
      </c>
      <c r="B31" s="338" t="s">
        <v>359</v>
      </c>
      <c r="C31" s="338" t="s">
        <v>360</v>
      </c>
      <c r="D31" s="339" t="s">
        <v>305</v>
      </c>
      <c r="E31" s="340" t="s">
        <v>361</v>
      </c>
      <c r="F31" s="339" t="s">
        <v>307</v>
      </c>
    </row>
    <row r="32" spans="1:6" x14ac:dyDescent="0.25">
      <c r="A32" s="338" t="s">
        <v>282</v>
      </c>
      <c r="B32" s="338" t="s">
        <v>362</v>
      </c>
      <c r="C32" s="338" t="s">
        <v>363</v>
      </c>
      <c r="D32" s="339" t="s">
        <v>322</v>
      </c>
      <c r="E32" s="340" t="s">
        <v>306</v>
      </c>
      <c r="F32" s="339" t="s">
        <v>353</v>
      </c>
    </row>
    <row r="33" spans="1:6" x14ac:dyDescent="0.25">
      <c r="A33" s="338" t="s">
        <v>282</v>
      </c>
      <c r="B33" s="338" t="s">
        <v>362</v>
      </c>
      <c r="C33" s="338" t="s">
        <v>364</v>
      </c>
      <c r="D33" s="339" t="s">
        <v>365</v>
      </c>
      <c r="E33" s="340" t="s">
        <v>306</v>
      </c>
      <c r="F33" s="339" t="s">
        <v>353</v>
      </c>
    </row>
    <row r="34" spans="1:6" x14ac:dyDescent="0.25">
      <c r="A34" s="338" t="s">
        <v>282</v>
      </c>
      <c r="B34" s="338" t="s">
        <v>366</v>
      </c>
      <c r="C34" s="338" t="s">
        <v>367</v>
      </c>
      <c r="D34" s="339" t="s">
        <v>322</v>
      </c>
      <c r="E34" s="340" t="s">
        <v>306</v>
      </c>
      <c r="F34" s="339" t="s">
        <v>353</v>
      </c>
    </row>
    <row r="35" spans="1:6" x14ac:dyDescent="0.25">
      <c r="A35" s="338" t="s">
        <v>282</v>
      </c>
      <c r="B35" s="338" t="s">
        <v>368</v>
      </c>
      <c r="C35" s="338" t="s">
        <v>369</v>
      </c>
      <c r="D35" s="339" t="s">
        <v>305</v>
      </c>
      <c r="E35" s="340" t="s">
        <v>306</v>
      </c>
      <c r="F35" s="339" t="s">
        <v>307</v>
      </c>
    </row>
    <row r="36" spans="1:6" x14ac:dyDescent="0.25">
      <c r="A36" s="338" t="s">
        <v>282</v>
      </c>
      <c r="B36" s="338" t="s">
        <v>370</v>
      </c>
      <c r="C36" s="338" t="s">
        <v>371</v>
      </c>
      <c r="D36" s="339" t="s">
        <v>305</v>
      </c>
      <c r="E36" s="340" t="s">
        <v>306</v>
      </c>
      <c r="F36" s="339" t="s">
        <v>307</v>
      </c>
    </row>
    <row r="37" spans="1:6" x14ac:dyDescent="0.25">
      <c r="A37" s="338" t="s">
        <v>282</v>
      </c>
      <c r="B37" s="338" t="s">
        <v>372</v>
      </c>
      <c r="C37" s="338" t="s">
        <v>373</v>
      </c>
      <c r="D37" s="339" t="s">
        <v>322</v>
      </c>
      <c r="E37" s="340" t="s">
        <v>306</v>
      </c>
      <c r="F37" s="339" t="s">
        <v>307</v>
      </c>
    </row>
    <row r="38" spans="1:6" x14ac:dyDescent="0.25">
      <c r="A38" s="338" t="s">
        <v>282</v>
      </c>
      <c r="B38" s="338" t="s">
        <v>374</v>
      </c>
      <c r="C38" s="338" t="s">
        <v>375</v>
      </c>
      <c r="D38" s="339" t="s">
        <v>305</v>
      </c>
      <c r="E38" s="340" t="s">
        <v>306</v>
      </c>
      <c r="F38" s="339" t="s">
        <v>307</v>
      </c>
    </row>
    <row r="39" spans="1:6" x14ac:dyDescent="0.25">
      <c r="A39" s="338" t="s">
        <v>282</v>
      </c>
      <c r="B39" s="338" t="s">
        <v>376</v>
      </c>
      <c r="C39" s="338" t="s">
        <v>377</v>
      </c>
      <c r="D39" s="339" t="s">
        <v>322</v>
      </c>
      <c r="E39" s="340" t="s">
        <v>306</v>
      </c>
      <c r="F39" s="339" t="s">
        <v>353</v>
      </c>
    </row>
    <row r="40" spans="1:6" x14ac:dyDescent="0.25">
      <c r="A40" s="338" t="s">
        <v>282</v>
      </c>
      <c r="B40" s="338" t="s">
        <v>378</v>
      </c>
      <c r="C40" s="338" t="s">
        <v>379</v>
      </c>
      <c r="D40" s="339" t="s">
        <v>305</v>
      </c>
      <c r="E40" s="340" t="s">
        <v>306</v>
      </c>
      <c r="F40" s="339" t="s">
        <v>307</v>
      </c>
    </row>
    <row r="41" spans="1:6" x14ac:dyDescent="0.25">
      <c r="A41" s="338" t="s">
        <v>282</v>
      </c>
      <c r="B41" s="338" t="s">
        <v>380</v>
      </c>
      <c r="C41" s="338" t="s">
        <v>381</v>
      </c>
      <c r="D41" s="339" t="s">
        <v>305</v>
      </c>
      <c r="E41" s="340" t="s">
        <v>306</v>
      </c>
      <c r="F41" s="339" t="s">
        <v>353</v>
      </c>
    </row>
    <row r="42" spans="1:6" x14ac:dyDescent="0.25">
      <c r="A42" s="338" t="s">
        <v>282</v>
      </c>
      <c r="B42" s="338" t="s">
        <v>382</v>
      </c>
      <c r="C42" s="338" t="s">
        <v>383</v>
      </c>
      <c r="D42" s="339" t="s">
        <v>305</v>
      </c>
      <c r="E42" s="340" t="s">
        <v>306</v>
      </c>
      <c r="F42" s="339" t="s">
        <v>307</v>
      </c>
    </row>
    <row r="43" spans="1:6" ht="31.5" x14ac:dyDescent="0.25">
      <c r="A43" s="338" t="s">
        <v>282</v>
      </c>
      <c r="B43" s="338" t="s">
        <v>382</v>
      </c>
      <c r="C43" s="338" t="s">
        <v>384</v>
      </c>
      <c r="D43" s="339" t="s">
        <v>322</v>
      </c>
      <c r="E43" s="340" t="s">
        <v>385</v>
      </c>
      <c r="F43" s="339" t="s">
        <v>307</v>
      </c>
    </row>
    <row r="44" spans="1:6" x14ac:dyDescent="0.25">
      <c r="A44" s="338" t="s">
        <v>282</v>
      </c>
      <c r="B44" s="338" t="s">
        <v>386</v>
      </c>
      <c r="C44" s="338" t="s">
        <v>387</v>
      </c>
      <c r="D44" s="339" t="s">
        <v>322</v>
      </c>
      <c r="E44" s="340" t="s">
        <v>306</v>
      </c>
      <c r="F44" s="339" t="s">
        <v>353</v>
      </c>
    </row>
    <row r="45" spans="1:6" x14ac:dyDescent="0.25">
      <c r="A45" s="338" t="s">
        <v>282</v>
      </c>
      <c r="B45" s="338" t="s">
        <v>343</v>
      </c>
      <c r="C45" s="338" t="s">
        <v>388</v>
      </c>
      <c r="D45" s="339" t="s">
        <v>305</v>
      </c>
      <c r="E45" s="340" t="s">
        <v>389</v>
      </c>
      <c r="F45" s="339" t="s">
        <v>307</v>
      </c>
    </row>
    <row r="46" spans="1:6" x14ac:dyDescent="0.25">
      <c r="A46" s="338" t="s">
        <v>282</v>
      </c>
      <c r="B46" s="338" t="s">
        <v>374</v>
      </c>
      <c r="C46" s="338" t="s">
        <v>390</v>
      </c>
      <c r="D46" s="339" t="s">
        <v>305</v>
      </c>
      <c r="E46" s="340" t="s">
        <v>306</v>
      </c>
      <c r="F46" s="339" t="s">
        <v>307</v>
      </c>
    </row>
    <row r="47" spans="1:6" x14ac:dyDescent="0.25">
      <c r="A47" s="338" t="s">
        <v>282</v>
      </c>
      <c r="B47" s="338" t="s">
        <v>391</v>
      </c>
      <c r="C47" s="338" t="s">
        <v>392</v>
      </c>
      <c r="D47" s="339" t="s">
        <v>305</v>
      </c>
      <c r="E47" s="340" t="s">
        <v>306</v>
      </c>
      <c r="F47" s="339" t="s">
        <v>307</v>
      </c>
    </row>
    <row r="48" spans="1:6" x14ac:dyDescent="0.25">
      <c r="A48" s="338" t="s">
        <v>282</v>
      </c>
      <c r="B48" s="338" t="s">
        <v>380</v>
      </c>
      <c r="C48" s="338" t="s">
        <v>393</v>
      </c>
      <c r="D48" s="339" t="s">
        <v>305</v>
      </c>
      <c r="E48" s="340" t="s">
        <v>306</v>
      </c>
      <c r="F48" s="339" t="s">
        <v>307</v>
      </c>
    </row>
    <row r="49" spans="1:6" ht="31.5" x14ac:dyDescent="0.25">
      <c r="A49" s="338" t="s">
        <v>282</v>
      </c>
      <c r="B49" s="338" t="s">
        <v>343</v>
      </c>
      <c r="C49" s="338" t="s">
        <v>394</v>
      </c>
      <c r="D49" s="339" t="s">
        <v>322</v>
      </c>
      <c r="E49" s="340" t="s">
        <v>395</v>
      </c>
      <c r="F49" s="339" t="s">
        <v>307</v>
      </c>
    </row>
    <row r="50" spans="1:6" ht="31.5" x14ac:dyDescent="0.25">
      <c r="A50" s="338" t="s">
        <v>282</v>
      </c>
      <c r="B50" s="338" t="s">
        <v>396</v>
      </c>
      <c r="C50" s="338" t="s">
        <v>397</v>
      </c>
      <c r="D50" s="339" t="s">
        <v>305</v>
      </c>
      <c r="E50" s="340" t="s">
        <v>398</v>
      </c>
      <c r="F50" s="339" t="s">
        <v>307</v>
      </c>
    </row>
    <row r="51" spans="1:6" x14ac:dyDescent="0.25">
      <c r="A51" s="338" t="s">
        <v>282</v>
      </c>
      <c r="B51" s="338" t="s">
        <v>343</v>
      </c>
      <c r="C51" s="338" t="s">
        <v>399</v>
      </c>
      <c r="D51" s="339" t="s">
        <v>305</v>
      </c>
      <c r="E51" s="340" t="s">
        <v>400</v>
      </c>
      <c r="F51" s="339" t="s">
        <v>307</v>
      </c>
    </row>
    <row r="52" spans="1:6" ht="31.5" x14ac:dyDescent="0.25">
      <c r="A52" s="338" t="s">
        <v>282</v>
      </c>
      <c r="B52" s="338" t="s">
        <v>343</v>
      </c>
      <c r="C52" s="338" t="s">
        <v>401</v>
      </c>
      <c r="D52" s="339" t="s">
        <v>322</v>
      </c>
      <c r="E52" s="340" t="s">
        <v>402</v>
      </c>
      <c r="F52" s="339" t="s">
        <v>307</v>
      </c>
    </row>
    <row r="53" spans="1:6" x14ac:dyDescent="0.25">
      <c r="A53" s="338" t="s">
        <v>282</v>
      </c>
      <c r="B53" s="338" t="s">
        <v>403</v>
      </c>
      <c r="C53" s="338" t="s">
        <v>404</v>
      </c>
      <c r="D53" s="339" t="s">
        <v>305</v>
      </c>
      <c r="E53" s="340" t="s">
        <v>306</v>
      </c>
      <c r="F53" s="339" t="s">
        <v>307</v>
      </c>
    </row>
    <row r="54" spans="1:6" x14ac:dyDescent="0.25">
      <c r="A54" s="338" t="s">
        <v>282</v>
      </c>
      <c r="B54" s="338" t="s">
        <v>349</v>
      </c>
      <c r="C54" s="338" t="s">
        <v>405</v>
      </c>
      <c r="D54" s="339" t="s">
        <v>322</v>
      </c>
      <c r="E54" s="340" t="s">
        <v>406</v>
      </c>
      <c r="F54" s="339" t="s">
        <v>307</v>
      </c>
    </row>
    <row r="55" spans="1:6" x14ac:dyDescent="0.25">
      <c r="A55" s="338" t="s">
        <v>282</v>
      </c>
      <c r="B55" s="338" t="s">
        <v>349</v>
      </c>
      <c r="C55" s="338" t="s">
        <v>407</v>
      </c>
      <c r="D55" s="339" t="s">
        <v>322</v>
      </c>
      <c r="E55" s="340" t="s">
        <v>408</v>
      </c>
      <c r="F55" s="339" t="s">
        <v>307</v>
      </c>
    </row>
    <row r="56" spans="1:6" x14ac:dyDescent="0.25">
      <c r="A56" s="338" t="s">
        <v>282</v>
      </c>
      <c r="B56" s="338" t="s">
        <v>349</v>
      </c>
      <c r="C56" s="338" t="s">
        <v>409</v>
      </c>
      <c r="D56" s="339" t="s">
        <v>322</v>
      </c>
      <c r="E56" s="340" t="s">
        <v>389</v>
      </c>
      <c r="F56" s="339" t="s">
        <v>307</v>
      </c>
    </row>
    <row r="57" spans="1:6" x14ac:dyDescent="0.25">
      <c r="A57" s="338" t="s">
        <v>282</v>
      </c>
      <c r="B57" s="338" t="s">
        <v>349</v>
      </c>
      <c r="C57" s="338" t="s">
        <v>410</v>
      </c>
      <c r="D57" s="339" t="s">
        <v>322</v>
      </c>
      <c r="E57" s="340" t="s">
        <v>411</v>
      </c>
      <c r="F57" s="339" t="s">
        <v>307</v>
      </c>
    </row>
    <row r="58" spans="1:6" x14ac:dyDescent="0.25">
      <c r="A58" s="338" t="s">
        <v>282</v>
      </c>
      <c r="B58" s="338" t="s">
        <v>349</v>
      </c>
      <c r="C58" s="338" t="s">
        <v>412</v>
      </c>
      <c r="D58" s="339" t="s">
        <v>322</v>
      </c>
      <c r="E58" s="340" t="s">
        <v>306</v>
      </c>
      <c r="F58" s="339" t="s">
        <v>307</v>
      </c>
    </row>
    <row r="59" spans="1:6" ht="31.5" x14ac:dyDescent="0.25">
      <c r="A59" s="338" t="s">
        <v>282</v>
      </c>
      <c r="B59" s="338" t="s">
        <v>320</v>
      </c>
      <c r="C59" s="338" t="s">
        <v>413</v>
      </c>
      <c r="D59" s="339" t="s">
        <v>322</v>
      </c>
      <c r="E59" s="340" t="s">
        <v>361</v>
      </c>
      <c r="F59" s="339" t="s">
        <v>307</v>
      </c>
    </row>
    <row r="60" spans="1:6" ht="31.5" x14ac:dyDescent="0.25">
      <c r="A60" s="338" t="s">
        <v>282</v>
      </c>
      <c r="B60" s="338" t="s">
        <v>320</v>
      </c>
      <c r="C60" s="338" t="s">
        <v>414</v>
      </c>
      <c r="D60" s="339" t="s">
        <v>322</v>
      </c>
      <c r="E60" s="340" t="s">
        <v>408</v>
      </c>
      <c r="F60" s="339" t="s">
        <v>307</v>
      </c>
    </row>
    <row r="61" spans="1:6" ht="31.5" x14ac:dyDescent="0.25">
      <c r="A61" s="338" t="s">
        <v>282</v>
      </c>
      <c r="B61" s="338" t="s">
        <v>320</v>
      </c>
      <c r="C61" s="338" t="s">
        <v>415</v>
      </c>
      <c r="D61" s="339" t="s">
        <v>305</v>
      </c>
      <c r="E61" s="340" t="s">
        <v>389</v>
      </c>
      <c r="F61" s="339" t="s">
        <v>307</v>
      </c>
    </row>
    <row r="62" spans="1:6" ht="31.5" x14ac:dyDescent="0.25">
      <c r="A62" s="338" t="s">
        <v>282</v>
      </c>
      <c r="B62" s="338" t="s">
        <v>320</v>
      </c>
      <c r="C62" s="338" t="s">
        <v>416</v>
      </c>
      <c r="D62" s="339" t="s">
        <v>322</v>
      </c>
      <c r="E62" s="340" t="s">
        <v>411</v>
      </c>
      <c r="F62" s="339" t="s">
        <v>307</v>
      </c>
    </row>
    <row r="63" spans="1:6" ht="31.5" x14ac:dyDescent="0.25">
      <c r="A63" s="338" t="s">
        <v>282</v>
      </c>
      <c r="B63" s="338" t="s">
        <v>320</v>
      </c>
      <c r="C63" s="338" t="s">
        <v>417</v>
      </c>
      <c r="D63" s="339" t="s">
        <v>322</v>
      </c>
      <c r="E63" s="340" t="s">
        <v>418</v>
      </c>
      <c r="F63" s="339" t="s">
        <v>307</v>
      </c>
    </row>
    <row r="64" spans="1:6" ht="31.5" x14ac:dyDescent="0.25">
      <c r="A64" s="338" t="s">
        <v>282</v>
      </c>
      <c r="B64" s="338" t="s">
        <v>320</v>
      </c>
      <c r="C64" s="338" t="s">
        <v>419</v>
      </c>
      <c r="D64" s="339" t="s">
        <v>322</v>
      </c>
      <c r="E64" s="340" t="s">
        <v>420</v>
      </c>
      <c r="F64" s="339" t="s">
        <v>307</v>
      </c>
    </row>
    <row r="65" spans="1:6" ht="31.5" x14ac:dyDescent="0.25">
      <c r="A65" s="338" t="s">
        <v>282</v>
      </c>
      <c r="B65" s="338" t="s">
        <v>421</v>
      </c>
      <c r="C65" s="338" t="s">
        <v>422</v>
      </c>
      <c r="D65" s="339" t="s">
        <v>322</v>
      </c>
      <c r="E65" s="340" t="s">
        <v>306</v>
      </c>
      <c r="F65" s="339" t="s">
        <v>307</v>
      </c>
    </row>
    <row r="66" spans="1:6" ht="31.5" x14ac:dyDescent="0.25">
      <c r="A66" s="338" t="s">
        <v>282</v>
      </c>
      <c r="B66" s="338" t="s">
        <v>421</v>
      </c>
      <c r="C66" s="338" t="s">
        <v>423</v>
      </c>
      <c r="D66" s="339" t="s">
        <v>305</v>
      </c>
      <c r="E66" s="340" t="s">
        <v>306</v>
      </c>
      <c r="F66" s="339" t="s">
        <v>307</v>
      </c>
    </row>
    <row r="67" spans="1:6" ht="31.5" x14ac:dyDescent="0.25">
      <c r="A67" s="338" t="s">
        <v>282</v>
      </c>
      <c r="B67" s="338" t="s">
        <v>320</v>
      </c>
      <c r="C67" s="338" t="s">
        <v>424</v>
      </c>
      <c r="D67" s="339" t="s">
        <v>305</v>
      </c>
      <c r="E67" s="340" t="s">
        <v>306</v>
      </c>
      <c r="F67" s="339" t="s">
        <v>307</v>
      </c>
    </row>
    <row r="68" spans="1:6" ht="31.5" x14ac:dyDescent="0.25">
      <c r="A68" s="338" t="s">
        <v>282</v>
      </c>
      <c r="B68" s="338" t="s">
        <v>421</v>
      </c>
      <c r="C68" s="338" t="s">
        <v>425</v>
      </c>
      <c r="D68" s="339" t="s">
        <v>322</v>
      </c>
      <c r="E68" s="340" t="s">
        <v>306</v>
      </c>
      <c r="F68" s="339" t="s">
        <v>307</v>
      </c>
    </row>
    <row r="69" spans="1:6" ht="31.5" x14ac:dyDescent="0.25">
      <c r="A69" s="338" t="s">
        <v>282</v>
      </c>
      <c r="B69" s="338" t="s">
        <v>320</v>
      </c>
      <c r="C69" s="338" t="s">
        <v>426</v>
      </c>
      <c r="D69" s="339" t="s">
        <v>305</v>
      </c>
      <c r="E69" s="340" t="s">
        <v>306</v>
      </c>
      <c r="F69" s="339" t="s">
        <v>307</v>
      </c>
    </row>
    <row r="70" spans="1:6" ht="31.5" x14ac:dyDescent="0.25">
      <c r="A70" s="338" t="s">
        <v>282</v>
      </c>
      <c r="B70" s="338" t="s">
        <v>320</v>
      </c>
      <c r="C70" s="338" t="s">
        <v>427</v>
      </c>
      <c r="D70" s="339" t="s">
        <v>305</v>
      </c>
      <c r="E70" s="340" t="s">
        <v>306</v>
      </c>
      <c r="F70" s="339" t="s">
        <v>307</v>
      </c>
    </row>
    <row r="71" spans="1:6" x14ac:dyDescent="0.25">
      <c r="A71" s="338" t="s">
        <v>282</v>
      </c>
      <c r="B71" s="338" t="s">
        <v>372</v>
      </c>
      <c r="C71" s="338" t="s">
        <v>428</v>
      </c>
      <c r="D71" s="339" t="s">
        <v>365</v>
      </c>
      <c r="E71" s="340" t="s">
        <v>306</v>
      </c>
      <c r="F71" s="339" t="s">
        <v>307</v>
      </c>
    </row>
    <row r="72" spans="1:6" ht="31.5" x14ac:dyDescent="0.25">
      <c r="A72" s="338" t="s">
        <v>429</v>
      </c>
      <c r="B72" s="338" t="s">
        <v>362</v>
      </c>
      <c r="C72" s="338" t="s">
        <v>363</v>
      </c>
      <c r="D72" s="339" t="s">
        <v>365</v>
      </c>
      <c r="E72" s="340" t="s">
        <v>306</v>
      </c>
      <c r="F72" s="339" t="s">
        <v>307</v>
      </c>
    </row>
    <row r="73" spans="1:6" ht="31.5" x14ac:dyDescent="0.25">
      <c r="A73" s="338" t="s">
        <v>430</v>
      </c>
      <c r="B73" s="338" t="s">
        <v>380</v>
      </c>
      <c r="C73" s="338" t="s">
        <v>393</v>
      </c>
      <c r="D73" s="339" t="s">
        <v>365</v>
      </c>
      <c r="E73" s="340" t="s">
        <v>306</v>
      </c>
      <c r="F73" s="339" t="s">
        <v>307</v>
      </c>
    </row>
    <row r="74" spans="1:6" x14ac:dyDescent="0.25">
      <c r="A74" s="338" t="s">
        <v>431</v>
      </c>
      <c r="B74" s="338" t="s">
        <v>343</v>
      </c>
      <c r="C74" s="338" t="s">
        <v>432</v>
      </c>
      <c r="D74" s="339" t="s">
        <v>322</v>
      </c>
      <c r="E74" s="340" t="s">
        <v>433</v>
      </c>
      <c r="F74" s="339" t="s">
        <v>307</v>
      </c>
    </row>
    <row r="75" spans="1:6" x14ac:dyDescent="0.25">
      <c r="A75" s="338" t="s">
        <v>431</v>
      </c>
      <c r="B75" s="338" t="s">
        <v>434</v>
      </c>
      <c r="C75" s="338" t="s">
        <v>435</v>
      </c>
      <c r="D75" s="339" t="s">
        <v>322</v>
      </c>
      <c r="E75" s="340" t="s">
        <v>306</v>
      </c>
      <c r="F75" s="339" t="s">
        <v>307</v>
      </c>
    </row>
    <row r="76" spans="1:6" x14ac:dyDescent="0.25">
      <c r="A76" s="338" t="s">
        <v>431</v>
      </c>
      <c r="B76" s="338" t="s">
        <v>436</v>
      </c>
      <c r="C76" s="338" t="s">
        <v>437</v>
      </c>
      <c r="D76" s="339" t="s">
        <v>322</v>
      </c>
      <c r="E76" s="340" t="s">
        <v>306</v>
      </c>
      <c r="F76" s="339" t="s">
        <v>353</v>
      </c>
    </row>
    <row r="77" spans="1:6" x14ac:dyDescent="0.25">
      <c r="A77" s="338" t="s">
        <v>431</v>
      </c>
      <c r="B77" s="338" t="s">
        <v>438</v>
      </c>
      <c r="C77" s="338" t="s">
        <v>439</v>
      </c>
      <c r="D77" s="339" t="s">
        <v>305</v>
      </c>
      <c r="E77" s="340" t="s">
        <v>306</v>
      </c>
      <c r="F77" s="339" t="s">
        <v>307</v>
      </c>
    </row>
    <row r="78" spans="1:6" ht="31.5" x14ac:dyDescent="0.25">
      <c r="A78" s="338" t="s">
        <v>431</v>
      </c>
      <c r="B78" s="338" t="s">
        <v>346</v>
      </c>
      <c r="C78" s="338" t="s">
        <v>440</v>
      </c>
      <c r="D78" s="339" t="s">
        <v>305</v>
      </c>
      <c r="E78" s="340" t="s">
        <v>306</v>
      </c>
      <c r="F78" s="339" t="s">
        <v>307</v>
      </c>
    </row>
    <row r="79" spans="1:6" ht="31.5" x14ac:dyDescent="0.25">
      <c r="A79" s="338" t="s">
        <v>431</v>
      </c>
      <c r="B79" s="338" t="s">
        <v>441</v>
      </c>
      <c r="C79" s="338" t="s">
        <v>442</v>
      </c>
      <c r="D79" s="339" t="s">
        <v>305</v>
      </c>
      <c r="E79" s="340" t="s">
        <v>306</v>
      </c>
      <c r="F79" s="339" t="s">
        <v>353</v>
      </c>
    </row>
    <row r="80" spans="1:6" x14ac:dyDescent="0.25">
      <c r="A80" s="338" t="s">
        <v>431</v>
      </c>
      <c r="B80" s="338" t="s">
        <v>443</v>
      </c>
      <c r="C80" s="338" t="s">
        <v>444</v>
      </c>
      <c r="D80" s="339" t="s">
        <v>322</v>
      </c>
      <c r="E80" s="340" t="s">
        <v>306</v>
      </c>
      <c r="F80" s="339" t="s">
        <v>307</v>
      </c>
    </row>
    <row r="81" spans="1:6" ht="31.5" x14ac:dyDescent="0.25">
      <c r="A81" s="338" t="s">
        <v>431</v>
      </c>
      <c r="B81" s="338" t="s">
        <v>320</v>
      </c>
      <c r="C81" s="338" t="s">
        <v>445</v>
      </c>
      <c r="D81" s="339" t="s">
        <v>305</v>
      </c>
      <c r="E81" s="340" t="s">
        <v>361</v>
      </c>
      <c r="F81" s="339" t="s">
        <v>307</v>
      </c>
    </row>
    <row r="82" spans="1:6" ht="31.5" x14ac:dyDescent="0.25">
      <c r="A82" s="338" t="s">
        <v>431</v>
      </c>
      <c r="B82" s="338" t="s">
        <v>421</v>
      </c>
      <c r="C82" s="338" t="s">
        <v>446</v>
      </c>
      <c r="D82" s="339" t="s">
        <v>322</v>
      </c>
      <c r="E82" s="340" t="s">
        <v>306</v>
      </c>
      <c r="F82" s="339" t="s">
        <v>307</v>
      </c>
    </row>
    <row r="83" spans="1:6" ht="31.5" x14ac:dyDescent="0.25">
      <c r="A83" s="338" t="s">
        <v>431</v>
      </c>
      <c r="B83" s="338" t="s">
        <v>421</v>
      </c>
      <c r="C83" s="338" t="s">
        <v>447</v>
      </c>
      <c r="D83" s="339" t="s">
        <v>322</v>
      </c>
      <c r="E83" s="340" t="s">
        <v>306</v>
      </c>
      <c r="F83" s="339" t="s">
        <v>307</v>
      </c>
    </row>
    <row r="84" spans="1:6" ht="31.5" x14ac:dyDescent="0.25">
      <c r="A84" s="338" t="s">
        <v>431</v>
      </c>
      <c r="B84" s="338" t="s">
        <v>329</v>
      </c>
      <c r="C84" s="338" t="s">
        <v>448</v>
      </c>
      <c r="D84" s="339" t="s">
        <v>305</v>
      </c>
      <c r="E84" s="340" t="s">
        <v>306</v>
      </c>
      <c r="F84" s="339" t="s">
        <v>307</v>
      </c>
    </row>
    <row r="85" spans="1:6" ht="31.5" x14ac:dyDescent="0.25">
      <c r="A85" s="338" t="s">
        <v>431</v>
      </c>
      <c r="B85" s="338" t="s">
        <v>320</v>
      </c>
      <c r="C85" s="338" t="s">
        <v>449</v>
      </c>
      <c r="D85" s="339" t="s">
        <v>322</v>
      </c>
      <c r="E85" s="340" t="s">
        <v>361</v>
      </c>
      <c r="F85" s="339" t="s">
        <v>353</v>
      </c>
    </row>
    <row r="86" spans="1:6" ht="31.5" x14ac:dyDescent="0.25">
      <c r="A86" s="338" t="s">
        <v>431</v>
      </c>
      <c r="B86" s="338" t="s">
        <v>421</v>
      </c>
      <c r="C86" s="338" t="s">
        <v>450</v>
      </c>
      <c r="D86" s="339" t="s">
        <v>322</v>
      </c>
      <c r="E86" s="340" t="s">
        <v>306</v>
      </c>
      <c r="F86" s="339" t="s">
        <v>307</v>
      </c>
    </row>
    <row r="87" spans="1:6" ht="31.5" x14ac:dyDescent="0.25">
      <c r="A87" s="338" t="s">
        <v>431</v>
      </c>
      <c r="B87" s="338" t="s">
        <v>320</v>
      </c>
      <c r="C87" s="338" t="s">
        <v>451</v>
      </c>
      <c r="D87" s="339" t="s">
        <v>322</v>
      </c>
      <c r="E87" s="340" t="s">
        <v>306</v>
      </c>
      <c r="F87" s="339" t="s">
        <v>452</v>
      </c>
    </row>
    <row r="88" spans="1:6" ht="31.5" x14ac:dyDescent="0.25">
      <c r="A88" s="338" t="s">
        <v>431</v>
      </c>
      <c r="B88" s="338" t="s">
        <v>320</v>
      </c>
      <c r="C88" s="338" t="s">
        <v>453</v>
      </c>
      <c r="D88" s="339" t="s">
        <v>322</v>
      </c>
      <c r="E88" s="340" t="s">
        <v>306</v>
      </c>
      <c r="F88" s="339" t="s">
        <v>307</v>
      </c>
    </row>
    <row r="89" spans="1:6" ht="31.5" x14ac:dyDescent="0.25">
      <c r="A89" s="338" t="s">
        <v>431</v>
      </c>
      <c r="B89" s="338" t="s">
        <v>329</v>
      </c>
      <c r="C89" s="338" t="s">
        <v>454</v>
      </c>
      <c r="D89" s="339" t="s">
        <v>322</v>
      </c>
      <c r="E89" s="340" t="s">
        <v>306</v>
      </c>
      <c r="F89" s="339" t="s">
        <v>307</v>
      </c>
    </row>
    <row r="90" spans="1:6" ht="31.5" x14ac:dyDescent="0.25">
      <c r="A90" s="338" t="s">
        <v>431</v>
      </c>
      <c r="B90" s="338" t="s">
        <v>421</v>
      </c>
      <c r="C90" s="338" t="s">
        <v>455</v>
      </c>
      <c r="D90" s="339" t="s">
        <v>322</v>
      </c>
      <c r="E90" s="340" t="s">
        <v>306</v>
      </c>
      <c r="F90" s="339" t="s">
        <v>307</v>
      </c>
    </row>
    <row r="91" spans="1:6" ht="31.5" x14ac:dyDescent="0.25">
      <c r="A91" s="338" t="s">
        <v>431</v>
      </c>
      <c r="B91" s="338" t="s">
        <v>421</v>
      </c>
      <c r="C91" s="338" t="s">
        <v>456</v>
      </c>
      <c r="D91" s="339" t="s">
        <v>322</v>
      </c>
      <c r="E91" s="340" t="s">
        <v>306</v>
      </c>
      <c r="F91" s="339" t="s">
        <v>307</v>
      </c>
    </row>
    <row r="92" spans="1:6" x14ac:dyDescent="0.25">
      <c r="A92" s="50"/>
      <c r="B92" s="50"/>
      <c r="C92" s="50"/>
      <c r="D92" s="34"/>
      <c r="E92" s="25"/>
      <c r="F92" s="34"/>
    </row>
    <row r="93" spans="1:6" x14ac:dyDescent="0.25">
      <c r="A93" s="486" t="s">
        <v>457</v>
      </c>
      <c r="B93" s="486"/>
      <c r="C93" s="486"/>
      <c r="D93" s="34"/>
      <c r="E93" s="25"/>
      <c r="F93" s="34"/>
    </row>
    <row r="95" spans="1:6" ht="16.5" thickBot="1" x14ac:dyDescent="0.3">
      <c r="A95" s="122" t="s">
        <v>49</v>
      </c>
    </row>
    <row r="96" spans="1:6" ht="32.25" thickBot="1" x14ac:dyDescent="0.3">
      <c r="A96" s="81" t="s">
        <v>51</v>
      </c>
      <c r="B96" s="98" t="s">
        <v>78</v>
      </c>
      <c r="C96" s="98" t="s">
        <v>130</v>
      </c>
      <c r="D96" s="98" t="s">
        <v>126</v>
      </c>
      <c r="E96" s="98" t="s">
        <v>105</v>
      </c>
      <c r="F96" s="99" t="s">
        <v>106</v>
      </c>
    </row>
    <row r="97" spans="1:6" x14ac:dyDescent="0.25">
      <c r="A97" s="341" t="s">
        <v>302</v>
      </c>
      <c r="B97" s="341" t="s">
        <v>303</v>
      </c>
      <c r="C97" s="341" t="s">
        <v>304</v>
      </c>
      <c r="D97" s="64" t="s">
        <v>305</v>
      </c>
      <c r="E97" s="64" t="s">
        <v>306</v>
      </c>
      <c r="F97" s="64" t="s">
        <v>458</v>
      </c>
    </row>
    <row r="98" spans="1:6" x14ac:dyDescent="0.25">
      <c r="A98" s="341" t="s">
        <v>302</v>
      </c>
      <c r="B98" s="338" t="s">
        <v>459</v>
      </c>
      <c r="C98" s="338" t="s">
        <v>309</v>
      </c>
      <c r="D98" s="64" t="s">
        <v>305</v>
      </c>
      <c r="E98" s="64" t="s">
        <v>306</v>
      </c>
      <c r="F98" s="64" t="s">
        <v>458</v>
      </c>
    </row>
    <row r="99" spans="1:6" x14ac:dyDescent="0.25">
      <c r="A99" s="341" t="s">
        <v>302</v>
      </c>
      <c r="B99" s="338" t="s">
        <v>310</v>
      </c>
      <c r="C99" s="338" t="s">
        <v>311</v>
      </c>
      <c r="D99" s="64" t="s">
        <v>305</v>
      </c>
      <c r="E99" s="64" t="s">
        <v>306</v>
      </c>
      <c r="F99" s="64" t="s">
        <v>458</v>
      </c>
    </row>
    <row r="100" spans="1:6" x14ac:dyDescent="0.25">
      <c r="A100" s="341" t="s">
        <v>302</v>
      </c>
      <c r="B100" s="338" t="s">
        <v>312</v>
      </c>
      <c r="C100" s="338" t="s">
        <v>460</v>
      </c>
      <c r="D100" s="64" t="s">
        <v>305</v>
      </c>
      <c r="E100" s="64" t="s">
        <v>306</v>
      </c>
      <c r="F100" s="64" t="s">
        <v>458</v>
      </c>
    </row>
    <row r="101" spans="1:6" x14ac:dyDescent="0.25">
      <c r="A101" s="341" t="s">
        <v>302</v>
      </c>
      <c r="B101" s="338" t="s">
        <v>314</v>
      </c>
      <c r="C101" s="338" t="s">
        <v>461</v>
      </c>
      <c r="D101" s="64" t="s">
        <v>305</v>
      </c>
      <c r="E101" s="64" t="s">
        <v>306</v>
      </c>
      <c r="F101" s="64" t="s">
        <v>458</v>
      </c>
    </row>
    <row r="102" spans="1:6" ht="31.5" x14ac:dyDescent="0.25">
      <c r="A102" s="341" t="s">
        <v>302</v>
      </c>
      <c r="B102" s="338" t="s">
        <v>316</v>
      </c>
      <c r="C102" s="338" t="s">
        <v>317</v>
      </c>
      <c r="D102" s="64" t="s">
        <v>305</v>
      </c>
      <c r="E102" s="64" t="s">
        <v>306</v>
      </c>
      <c r="F102" s="64" t="s">
        <v>458</v>
      </c>
    </row>
    <row r="103" spans="1:6" ht="31.5" x14ac:dyDescent="0.25">
      <c r="A103" s="341" t="s">
        <v>302</v>
      </c>
      <c r="B103" s="342" t="s">
        <v>320</v>
      </c>
      <c r="C103" s="342" t="s">
        <v>321</v>
      </c>
      <c r="D103" s="343" t="s">
        <v>322</v>
      </c>
      <c r="E103" s="343" t="s">
        <v>306</v>
      </c>
      <c r="F103" s="343" t="s">
        <v>458</v>
      </c>
    </row>
    <row r="104" spans="1:6" ht="31.5" x14ac:dyDescent="0.25">
      <c r="A104" s="341" t="s">
        <v>302</v>
      </c>
      <c r="B104" s="342" t="s">
        <v>320</v>
      </c>
      <c r="C104" s="337" t="s">
        <v>323</v>
      </c>
      <c r="D104" s="343" t="s">
        <v>322</v>
      </c>
      <c r="E104" s="343" t="s">
        <v>306</v>
      </c>
      <c r="F104" s="343" t="s">
        <v>458</v>
      </c>
    </row>
    <row r="105" spans="1:6" ht="31.5" x14ac:dyDescent="0.25">
      <c r="A105" s="341" t="s">
        <v>302</v>
      </c>
      <c r="B105" s="342" t="s">
        <v>320</v>
      </c>
      <c r="C105" s="337" t="s">
        <v>324</v>
      </c>
      <c r="D105" s="343" t="s">
        <v>322</v>
      </c>
      <c r="E105" s="343" t="s">
        <v>306</v>
      </c>
      <c r="F105" s="343" t="s">
        <v>458</v>
      </c>
    </row>
    <row r="106" spans="1:6" ht="31.5" x14ac:dyDescent="0.25">
      <c r="A106" s="341" t="s">
        <v>302</v>
      </c>
      <c r="B106" s="342" t="s">
        <v>320</v>
      </c>
      <c r="C106" s="337" t="s">
        <v>325</v>
      </c>
      <c r="D106" s="343" t="s">
        <v>322</v>
      </c>
      <c r="E106" s="343" t="s">
        <v>306</v>
      </c>
      <c r="F106" s="343" t="s">
        <v>458</v>
      </c>
    </row>
    <row r="107" spans="1:6" ht="31.5" x14ac:dyDescent="0.25">
      <c r="A107" s="341" t="s">
        <v>302</v>
      </c>
      <c r="B107" s="342" t="s">
        <v>320</v>
      </c>
      <c r="C107" s="337" t="s">
        <v>326</v>
      </c>
      <c r="D107" s="343" t="s">
        <v>322</v>
      </c>
      <c r="E107" s="343" t="s">
        <v>306</v>
      </c>
      <c r="F107" s="343" t="s">
        <v>458</v>
      </c>
    </row>
    <row r="108" spans="1:6" ht="31.5" x14ac:dyDescent="0.25">
      <c r="A108" s="341" t="s">
        <v>302</v>
      </c>
      <c r="B108" s="342" t="s">
        <v>320</v>
      </c>
      <c r="C108" s="337" t="s">
        <v>327</v>
      </c>
      <c r="D108" s="343" t="s">
        <v>322</v>
      </c>
      <c r="E108" s="343" t="s">
        <v>306</v>
      </c>
      <c r="F108" s="343" t="s">
        <v>458</v>
      </c>
    </row>
    <row r="109" spans="1:6" ht="31.5" x14ac:dyDescent="0.25">
      <c r="A109" s="341" t="s">
        <v>302</v>
      </c>
      <c r="B109" s="342" t="s">
        <v>320</v>
      </c>
      <c r="C109" s="337" t="s">
        <v>328</v>
      </c>
      <c r="D109" s="343" t="s">
        <v>322</v>
      </c>
      <c r="E109" s="343" t="s">
        <v>306</v>
      </c>
      <c r="F109" s="343" t="s">
        <v>458</v>
      </c>
    </row>
    <row r="110" spans="1:6" ht="31.5" x14ac:dyDescent="0.25">
      <c r="A110" s="341" t="s">
        <v>302</v>
      </c>
      <c r="B110" s="342" t="s">
        <v>462</v>
      </c>
      <c r="C110" s="337" t="s">
        <v>330</v>
      </c>
      <c r="D110" s="343" t="s">
        <v>322</v>
      </c>
      <c r="E110" s="343" t="s">
        <v>306</v>
      </c>
      <c r="F110" s="343" t="s">
        <v>458</v>
      </c>
    </row>
    <row r="111" spans="1:6" ht="31.5" x14ac:dyDescent="0.25">
      <c r="A111" s="341" t="s">
        <v>331</v>
      </c>
      <c r="B111" s="341" t="s">
        <v>336</v>
      </c>
      <c r="C111" s="338" t="s">
        <v>463</v>
      </c>
      <c r="D111" s="64" t="s">
        <v>305</v>
      </c>
      <c r="E111" s="64" t="s">
        <v>306</v>
      </c>
      <c r="F111" s="64" t="s">
        <v>458</v>
      </c>
    </row>
    <row r="112" spans="1:6" ht="31.5" x14ac:dyDescent="0.25">
      <c r="A112" s="341" t="s">
        <v>331</v>
      </c>
      <c r="B112" s="341" t="s">
        <v>334</v>
      </c>
      <c r="C112" s="338" t="s">
        <v>335</v>
      </c>
      <c r="D112" s="64" t="s">
        <v>322</v>
      </c>
      <c r="E112" s="64" t="s">
        <v>306</v>
      </c>
      <c r="F112" s="64" t="s">
        <v>458</v>
      </c>
    </row>
    <row r="113" spans="1:6" ht="31.5" x14ac:dyDescent="0.25">
      <c r="A113" s="341" t="s">
        <v>331</v>
      </c>
      <c r="B113" s="341" t="s">
        <v>464</v>
      </c>
      <c r="C113" s="338" t="s">
        <v>339</v>
      </c>
      <c r="D113" s="64" t="s">
        <v>322</v>
      </c>
      <c r="E113" s="64" t="s">
        <v>306</v>
      </c>
      <c r="F113" s="64" t="s">
        <v>458</v>
      </c>
    </row>
    <row r="114" spans="1:6" ht="31.5" x14ac:dyDescent="0.25">
      <c r="A114" s="341" t="s">
        <v>465</v>
      </c>
      <c r="B114" s="341" t="s">
        <v>359</v>
      </c>
      <c r="C114" s="338" t="s">
        <v>466</v>
      </c>
      <c r="D114" s="64" t="s">
        <v>322</v>
      </c>
      <c r="E114" s="79" t="s">
        <v>348</v>
      </c>
      <c r="F114" s="64" t="s">
        <v>467</v>
      </c>
    </row>
    <row r="115" spans="1:6" ht="31.5" x14ac:dyDescent="0.25">
      <c r="A115" s="341" t="s">
        <v>465</v>
      </c>
      <c r="B115" s="341" t="s">
        <v>468</v>
      </c>
      <c r="C115" s="338" t="s">
        <v>469</v>
      </c>
      <c r="D115" s="64" t="s">
        <v>322</v>
      </c>
      <c r="E115" s="79" t="s">
        <v>348</v>
      </c>
      <c r="F115" s="64" t="s">
        <v>467</v>
      </c>
    </row>
    <row r="116" spans="1:6" ht="31.5" x14ac:dyDescent="0.25">
      <c r="A116" s="341" t="s">
        <v>465</v>
      </c>
      <c r="B116" s="341" t="s">
        <v>470</v>
      </c>
      <c r="C116" s="338" t="s">
        <v>350</v>
      </c>
      <c r="D116" s="64" t="s">
        <v>322</v>
      </c>
      <c r="E116" s="79" t="s">
        <v>348</v>
      </c>
      <c r="F116" s="64" t="s">
        <v>467</v>
      </c>
    </row>
    <row r="117" spans="1:6" ht="47.25" x14ac:dyDescent="0.25">
      <c r="A117" s="341" t="s">
        <v>465</v>
      </c>
      <c r="B117" s="341" t="s">
        <v>468</v>
      </c>
      <c r="C117" s="338" t="s">
        <v>471</v>
      </c>
      <c r="D117" s="64" t="s">
        <v>322</v>
      </c>
      <c r="E117" s="79" t="s">
        <v>355</v>
      </c>
      <c r="F117" s="64" t="s">
        <v>467</v>
      </c>
    </row>
    <row r="118" spans="1:6" ht="31.5" x14ac:dyDescent="0.25">
      <c r="A118" s="341" t="s">
        <v>465</v>
      </c>
      <c r="B118" s="341" t="s">
        <v>472</v>
      </c>
      <c r="C118" s="338" t="s">
        <v>473</v>
      </c>
      <c r="D118" s="64" t="s">
        <v>322</v>
      </c>
      <c r="E118" s="79" t="s">
        <v>348</v>
      </c>
      <c r="F118" s="64" t="s">
        <v>467</v>
      </c>
    </row>
    <row r="119" spans="1:6" ht="31.5" x14ac:dyDescent="0.25">
      <c r="A119" s="341" t="s">
        <v>465</v>
      </c>
      <c r="B119" s="341" t="s">
        <v>320</v>
      </c>
      <c r="C119" s="338" t="s">
        <v>474</v>
      </c>
      <c r="D119" s="64" t="s">
        <v>322</v>
      </c>
      <c r="E119" s="79" t="s">
        <v>348</v>
      </c>
      <c r="F119" s="64" t="s">
        <v>467</v>
      </c>
    </row>
    <row r="120" spans="1:6" x14ac:dyDescent="0.25">
      <c r="A120" s="341" t="s">
        <v>475</v>
      </c>
      <c r="B120" s="341" t="s">
        <v>359</v>
      </c>
      <c r="C120" s="338" t="s">
        <v>476</v>
      </c>
      <c r="D120" s="64" t="s">
        <v>305</v>
      </c>
      <c r="E120" s="344" t="s">
        <v>361</v>
      </c>
      <c r="F120" s="64" t="s">
        <v>467</v>
      </c>
    </row>
    <row r="121" spans="1:6" ht="31.5" x14ac:dyDescent="0.25">
      <c r="A121" s="341" t="s">
        <v>475</v>
      </c>
      <c r="B121" s="341" t="s">
        <v>362</v>
      </c>
      <c r="C121" s="338" t="s">
        <v>477</v>
      </c>
      <c r="D121" s="64" t="s">
        <v>305</v>
      </c>
      <c r="E121" s="344" t="s">
        <v>306</v>
      </c>
      <c r="F121" s="64" t="s">
        <v>467</v>
      </c>
    </row>
    <row r="122" spans="1:6" x14ac:dyDescent="0.25">
      <c r="A122" s="341" t="s">
        <v>475</v>
      </c>
      <c r="B122" s="341" t="s">
        <v>366</v>
      </c>
      <c r="C122" s="338" t="s">
        <v>367</v>
      </c>
      <c r="D122" s="64" t="s">
        <v>322</v>
      </c>
      <c r="E122" s="344" t="s">
        <v>306</v>
      </c>
      <c r="F122" s="64" t="s">
        <v>467</v>
      </c>
    </row>
    <row r="123" spans="1:6" x14ac:dyDescent="0.25">
      <c r="A123" s="341" t="s">
        <v>475</v>
      </c>
      <c r="B123" s="341" t="s">
        <v>478</v>
      </c>
      <c r="C123" s="338" t="s">
        <v>479</v>
      </c>
      <c r="D123" s="64" t="s">
        <v>305</v>
      </c>
      <c r="E123" s="344" t="s">
        <v>306</v>
      </c>
      <c r="F123" s="64" t="s">
        <v>467</v>
      </c>
    </row>
    <row r="124" spans="1:6" x14ac:dyDescent="0.25">
      <c r="A124" s="341" t="s">
        <v>475</v>
      </c>
      <c r="B124" s="341" t="s">
        <v>480</v>
      </c>
      <c r="C124" s="338" t="s">
        <v>481</v>
      </c>
      <c r="D124" s="64" t="s">
        <v>305</v>
      </c>
      <c r="E124" s="344" t="s">
        <v>306</v>
      </c>
      <c r="F124" s="64" t="s">
        <v>467</v>
      </c>
    </row>
    <row r="125" spans="1:6" x14ac:dyDescent="0.25">
      <c r="A125" s="341" t="s">
        <v>475</v>
      </c>
      <c r="B125" s="341" t="s">
        <v>370</v>
      </c>
      <c r="C125" s="338" t="s">
        <v>371</v>
      </c>
      <c r="D125" s="64" t="s">
        <v>322</v>
      </c>
      <c r="E125" s="344" t="s">
        <v>306</v>
      </c>
      <c r="F125" s="64" t="s">
        <v>467</v>
      </c>
    </row>
    <row r="126" spans="1:6" x14ac:dyDescent="0.25">
      <c r="A126" s="341" t="s">
        <v>475</v>
      </c>
      <c r="B126" s="341" t="s">
        <v>372</v>
      </c>
      <c r="C126" s="338" t="s">
        <v>373</v>
      </c>
      <c r="D126" s="64" t="s">
        <v>322</v>
      </c>
      <c r="E126" s="344" t="s">
        <v>306</v>
      </c>
      <c r="F126" s="64" t="s">
        <v>467</v>
      </c>
    </row>
    <row r="127" spans="1:6" x14ac:dyDescent="0.25">
      <c r="A127" s="341" t="s">
        <v>475</v>
      </c>
      <c r="B127" s="341" t="s">
        <v>376</v>
      </c>
      <c r="C127" s="338" t="s">
        <v>377</v>
      </c>
      <c r="D127" s="64" t="s">
        <v>322</v>
      </c>
      <c r="E127" s="344" t="s">
        <v>306</v>
      </c>
      <c r="F127" s="64" t="s">
        <v>467</v>
      </c>
    </row>
    <row r="128" spans="1:6" x14ac:dyDescent="0.25">
      <c r="A128" s="341" t="s">
        <v>475</v>
      </c>
      <c r="B128" s="341" t="s">
        <v>378</v>
      </c>
      <c r="C128" s="338" t="s">
        <v>379</v>
      </c>
      <c r="D128" s="64" t="s">
        <v>305</v>
      </c>
      <c r="E128" s="344" t="s">
        <v>306</v>
      </c>
      <c r="F128" s="64" t="s">
        <v>467</v>
      </c>
    </row>
    <row r="129" spans="1:6" x14ac:dyDescent="0.25">
      <c r="A129" s="341" t="s">
        <v>475</v>
      </c>
      <c r="B129" s="341" t="s">
        <v>482</v>
      </c>
      <c r="C129" s="338" t="s">
        <v>381</v>
      </c>
      <c r="D129" s="64" t="s">
        <v>305</v>
      </c>
      <c r="E129" s="344" t="s">
        <v>306</v>
      </c>
      <c r="F129" s="64" t="s">
        <v>467</v>
      </c>
    </row>
    <row r="130" spans="1:6" x14ac:dyDescent="0.25">
      <c r="A130" s="341" t="s">
        <v>475</v>
      </c>
      <c r="B130" s="341" t="s">
        <v>478</v>
      </c>
      <c r="C130" s="338" t="s">
        <v>383</v>
      </c>
      <c r="D130" s="64" t="s">
        <v>305</v>
      </c>
      <c r="E130" s="344" t="s">
        <v>306</v>
      </c>
      <c r="F130" s="64" t="s">
        <v>467</v>
      </c>
    </row>
    <row r="131" spans="1:6" x14ac:dyDescent="0.25">
      <c r="A131" s="341" t="s">
        <v>475</v>
      </c>
      <c r="B131" s="341" t="s">
        <v>386</v>
      </c>
      <c r="C131" s="338" t="s">
        <v>387</v>
      </c>
      <c r="D131" s="64" t="s">
        <v>305</v>
      </c>
      <c r="E131" s="344" t="s">
        <v>306</v>
      </c>
      <c r="F131" s="64" t="s">
        <v>467</v>
      </c>
    </row>
    <row r="132" spans="1:6" x14ac:dyDescent="0.25">
      <c r="A132" s="341" t="s">
        <v>475</v>
      </c>
      <c r="B132" s="341" t="s">
        <v>374</v>
      </c>
      <c r="C132" s="338" t="s">
        <v>390</v>
      </c>
      <c r="D132" s="64" t="s">
        <v>305</v>
      </c>
      <c r="E132" s="344" t="s">
        <v>306</v>
      </c>
      <c r="F132" s="64" t="s">
        <v>467</v>
      </c>
    </row>
    <row r="133" spans="1:6" x14ac:dyDescent="0.25">
      <c r="A133" s="341" t="s">
        <v>475</v>
      </c>
      <c r="B133" s="341" t="s">
        <v>482</v>
      </c>
      <c r="C133" s="338" t="s">
        <v>393</v>
      </c>
      <c r="D133" s="64" t="s">
        <v>305</v>
      </c>
      <c r="E133" s="343" t="s">
        <v>306</v>
      </c>
      <c r="F133" s="64" t="s">
        <v>467</v>
      </c>
    </row>
    <row r="134" spans="1:6" ht="31.5" x14ac:dyDescent="0.25">
      <c r="A134" s="341" t="s">
        <v>475</v>
      </c>
      <c r="B134" s="341" t="s">
        <v>483</v>
      </c>
      <c r="C134" s="338" t="s">
        <v>397</v>
      </c>
      <c r="D134" s="64" t="s">
        <v>322</v>
      </c>
      <c r="E134" s="343" t="s">
        <v>484</v>
      </c>
      <c r="F134" s="64" t="s">
        <v>467</v>
      </c>
    </row>
    <row r="135" spans="1:6" x14ac:dyDescent="0.25">
      <c r="A135" s="341" t="s">
        <v>475</v>
      </c>
      <c r="B135" s="341" t="s">
        <v>480</v>
      </c>
      <c r="C135" s="338" t="s">
        <v>485</v>
      </c>
      <c r="D135" s="64" t="s">
        <v>305</v>
      </c>
      <c r="E135" s="343" t="s">
        <v>306</v>
      </c>
      <c r="F135" s="64" t="s">
        <v>467</v>
      </c>
    </row>
    <row r="136" spans="1:6" x14ac:dyDescent="0.25">
      <c r="A136" s="341" t="s">
        <v>475</v>
      </c>
      <c r="B136" s="341" t="s">
        <v>468</v>
      </c>
      <c r="C136" s="338" t="s">
        <v>486</v>
      </c>
      <c r="D136" s="64" t="s">
        <v>305</v>
      </c>
      <c r="E136" s="64" t="s">
        <v>400</v>
      </c>
      <c r="F136" s="64" t="s">
        <v>467</v>
      </c>
    </row>
    <row r="137" spans="1:6" x14ac:dyDescent="0.25">
      <c r="A137" s="341" t="s">
        <v>475</v>
      </c>
      <c r="B137" s="341" t="s">
        <v>403</v>
      </c>
      <c r="C137" s="338" t="s">
        <v>487</v>
      </c>
      <c r="D137" s="64" t="s">
        <v>305</v>
      </c>
      <c r="E137" s="343" t="s">
        <v>306</v>
      </c>
      <c r="F137" s="64" t="s">
        <v>467</v>
      </c>
    </row>
    <row r="138" spans="1:6" x14ac:dyDescent="0.25">
      <c r="A138" s="341" t="s">
        <v>475</v>
      </c>
      <c r="B138" s="341" t="s">
        <v>470</v>
      </c>
      <c r="C138" s="338" t="s">
        <v>488</v>
      </c>
      <c r="D138" s="64" t="s">
        <v>322</v>
      </c>
      <c r="E138" s="343" t="s">
        <v>361</v>
      </c>
      <c r="F138" s="64" t="s">
        <v>467</v>
      </c>
    </row>
    <row r="139" spans="1:6" x14ac:dyDescent="0.25">
      <c r="A139" s="341" t="s">
        <v>475</v>
      </c>
      <c r="B139" s="341" t="s">
        <v>470</v>
      </c>
      <c r="C139" s="338" t="s">
        <v>407</v>
      </c>
      <c r="D139" s="64" t="s">
        <v>322</v>
      </c>
      <c r="E139" s="343" t="s">
        <v>408</v>
      </c>
      <c r="F139" s="64" t="s">
        <v>467</v>
      </c>
    </row>
    <row r="140" spans="1:6" x14ac:dyDescent="0.25">
      <c r="A140" s="341" t="s">
        <v>475</v>
      </c>
      <c r="B140" s="341" t="s">
        <v>470</v>
      </c>
      <c r="C140" s="338" t="s">
        <v>409</v>
      </c>
      <c r="D140" s="64" t="s">
        <v>322</v>
      </c>
      <c r="E140" s="343" t="s">
        <v>389</v>
      </c>
      <c r="F140" s="64" t="s">
        <v>467</v>
      </c>
    </row>
    <row r="141" spans="1:6" x14ac:dyDescent="0.25">
      <c r="A141" s="341" t="s">
        <v>475</v>
      </c>
      <c r="B141" s="341" t="s">
        <v>470</v>
      </c>
      <c r="C141" s="338" t="s">
        <v>410</v>
      </c>
      <c r="D141" s="64" t="s">
        <v>322</v>
      </c>
      <c r="E141" s="343" t="s">
        <v>489</v>
      </c>
      <c r="F141" s="64" t="s">
        <v>467</v>
      </c>
    </row>
    <row r="142" spans="1:6" x14ac:dyDescent="0.25">
      <c r="A142" s="341" t="s">
        <v>475</v>
      </c>
      <c r="B142" s="341" t="s">
        <v>470</v>
      </c>
      <c r="C142" s="338" t="s">
        <v>412</v>
      </c>
      <c r="D142" s="64" t="s">
        <v>322</v>
      </c>
      <c r="E142" s="343" t="s">
        <v>306</v>
      </c>
      <c r="F142" s="64" t="s">
        <v>467</v>
      </c>
    </row>
    <row r="143" spans="1:6" ht="31.5" x14ac:dyDescent="0.25">
      <c r="A143" s="341" t="s">
        <v>475</v>
      </c>
      <c r="B143" s="341" t="s">
        <v>320</v>
      </c>
      <c r="C143" s="338" t="s">
        <v>413</v>
      </c>
      <c r="D143" s="64" t="s">
        <v>322</v>
      </c>
      <c r="E143" s="343" t="s">
        <v>361</v>
      </c>
      <c r="F143" s="64" t="s">
        <v>467</v>
      </c>
    </row>
    <row r="144" spans="1:6" ht="31.5" x14ac:dyDescent="0.25">
      <c r="A144" s="341" t="s">
        <v>475</v>
      </c>
      <c r="B144" s="341" t="s">
        <v>320</v>
      </c>
      <c r="C144" s="338" t="s">
        <v>414</v>
      </c>
      <c r="D144" s="64" t="s">
        <v>322</v>
      </c>
      <c r="E144" s="343" t="s">
        <v>408</v>
      </c>
      <c r="F144" s="64" t="s">
        <v>467</v>
      </c>
    </row>
    <row r="145" spans="1:6" ht="31.5" x14ac:dyDescent="0.25">
      <c r="A145" s="341" t="s">
        <v>475</v>
      </c>
      <c r="B145" s="341" t="s">
        <v>320</v>
      </c>
      <c r="C145" s="338" t="s">
        <v>490</v>
      </c>
      <c r="D145" s="64" t="s">
        <v>305</v>
      </c>
      <c r="E145" s="343" t="s">
        <v>389</v>
      </c>
      <c r="F145" s="64" t="s">
        <v>467</v>
      </c>
    </row>
    <row r="146" spans="1:6" ht="31.5" x14ac:dyDescent="0.25">
      <c r="A146" s="341" t="s">
        <v>475</v>
      </c>
      <c r="B146" s="341" t="s">
        <v>320</v>
      </c>
      <c r="C146" s="338" t="s">
        <v>416</v>
      </c>
      <c r="D146" s="64" t="s">
        <v>322</v>
      </c>
      <c r="E146" s="343" t="s">
        <v>489</v>
      </c>
      <c r="F146" s="64" t="s">
        <v>467</v>
      </c>
    </row>
    <row r="147" spans="1:6" ht="31.5" x14ac:dyDescent="0.25">
      <c r="A147" s="341" t="s">
        <v>475</v>
      </c>
      <c r="B147" s="341" t="s">
        <v>320</v>
      </c>
      <c r="C147" s="338" t="s">
        <v>417</v>
      </c>
      <c r="D147" s="64" t="s">
        <v>322</v>
      </c>
      <c r="E147" s="343" t="s">
        <v>418</v>
      </c>
      <c r="F147" s="64" t="s">
        <v>467</v>
      </c>
    </row>
    <row r="148" spans="1:6" ht="31.5" x14ac:dyDescent="0.25">
      <c r="A148" s="341" t="s">
        <v>475</v>
      </c>
      <c r="B148" s="341" t="s">
        <v>320</v>
      </c>
      <c r="C148" s="338" t="s">
        <v>419</v>
      </c>
      <c r="D148" s="64" t="s">
        <v>322</v>
      </c>
      <c r="E148" s="64" t="s">
        <v>420</v>
      </c>
      <c r="F148" s="64" t="s">
        <v>467</v>
      </c>
    </row>
    <row r="149" spans="1:6" ht="31.5" x14ac:dyDescent="0.25">
      <c r="A149" s="341" t="s">
        <v>475</v>
      </c>
      <c r="B149" s="341" t="s">
        <v>421</v>
      </c>
      <c r="C149" s="338" t="s">
        <v>422</v>
      </c>
      <c r="D149" s="64" t="s">
        <v>322</v>
      </c>
      <c r="E149" s="343" t="s">
        <v>306</v>
      </c>
      <c r="F149" s="64" t="s">
        <v>467</v>
      </c>
    </row>
    <row r="150" spans="1:6" ht="31.5" x14ac:dyDescent="0.25">
      <c r="A150" s="341" t="s">
        <v>475</v>
      </c>
      <c r="B150" s="341" t="s">
        <v>421</v>
      </c>
      <c r="C150" s="338" t="s">
        <v>491</v>
      </c>
      <c r="D150" s="64" t="s">
        <v>322</v>
      </c>
      <c r="E150" s="343" t="s">
        <v>306</v>
      </c>
      <c r="F150" s="64" t="s">
        <v>467</v>
      </c>
    </row>
    <row r="151" spans="1:6" ht="31.5" x14ac:dyDescent="0.25">
      <c r="A151" s="341" t="s">
        <v>475</v>
      </c>
      <c r="B151" s="341" t="s">
        <v>320</v>
      </c>
      <c r="C151" s="338" t="s">
        <v>424</v>
      </c>
      <c r="D151" s="64" t="s">
        <v>305</v>
      </c>
      <c r="E151" s="343" t="s">
        <v>306</v>
      </c>
      <c r="F151" s="64" t="s">
        <v>467</v>
      </c>
    </row>
    <row r="152" spans="1:6" ht="31.5" x14ac:dyDescent="0.25">
      <c r="A152" s="341" t="s">
        <v>475</v>
      </c>
      <c r="B152" s="341" t="s">
        <v>421</v>
      </c>
      <c r="C152" s="338" t="s">
        <v>425</v>
      </c>
      <c r="D152" s="64" t="s">
        <v>322</v>
      </c>
      <c r="E152" s="343" t="s">
        <v>306</v>
      </c>
      <c r="F152" s="64" t="s">
        <v>467</v>
      </c>
    </row>
    <row r="153" spans="1:6" ht="31.5" x14ac:dyDescent="0.25">
      <c r="A153" s="341" t="s">
        <v>475</v>
      </c>
      <c r="B153" s="341" t="s">
        <v>320</v>
      </c>
      <c r="C153" s="338" t="s">
        <v>426</v>
      </c>
      <c r="D153" s="64" t="s">
        <v>305</v>
      </c>
      <c r="E153" s="343" t="s">
        <v>306</v>
      </c>
      <c r="F153" s="64" t="s">
        <v>467</v>
      </c>
    </row>
    <row r="154" spans="1:6" ht="31.5" x14ac:dyDescent="0.25">
      <c r="A154" s="341" t="s">
        <v>475</v>
      </c>
      <c r="B154" s="341" t="s">
        <v>320</v>
      </c>
      <c r="C154" s="338" t="s">
        <v>427</v>
      </c>
      <c r="D154" s="64" t="s">
        <v>305</v>
      </c>
      <c r="E154" s="343" t="s">
        <v>306</v>
      </c>
      <c r="F154" s="64" t="s">
        <v>467</v>
      </c>
    </row>
    <row r="155" spans="1:6" ht="31.5" x14ac:dyDescent="0.25">
      <c r="A155" s="341" t="s">
        <v>429</v>
      </c>
      <c r="B155" s="341" t="s">
        <v>362</v>
      </c>
      <c r="C155" s="338" t="s">
        <v>477</v>
      </c>
      <c r="D155" s="64" t="s">
        <v>365</v>
      </c>
      <c r="E155" s="344" t="s">
        <v>306</v>
      </c>
      <c r="F155" s="64" t="s">
        <v>467</v>
      </c>
    </row>
    <row r="156" spans="1:6" x14ac:dyDescent="0.25">
      <c r="A156" s="341" t="s">
        <v>284</v>
      </c>
      <c r="B156" s="341" t="s">
        <v>468</v>
      </c>
      <c r="C156" s="338" t="s">
        <v>432</v>
      </c>
      <c r="D156" s="64" t="s">
        <v>322</v>
      </c>
      <c r="E156" s="343" t="s">
        <v>361</v>
      </c>
      <c r="F156" s="64" t="s">
        <v>467</v>
      </c>
    </row>
    <row r="157" spans="1:6" x14ac:dyDescent="0.25">
      <c r="A157" s="341" t="s">
        <v>284</v>
      </c>
      <c r="B157" s="345" t="s">
        <v>434</v>
      </c>
      <c r="C157" s="338" t="s">
        <v>435</v>
      </c>
      <c r="D157" s="64" t="s">
        <v>322</v>
      </c>
      <c r="E157" s="343" t="s">
        <v>306</v>
      </c>
      <c r="F157" s="64" t="s">
        <v>467</v>
      </c>
    </row>
    <row r="158" spans="1:6" x14ac:dyDescent="0.25">
      <c r="A158" s="341" t="s">
        <v>284</v>
      </c>
      <c r="B158" s="338" t="s">
        <v>436</v>
      </c>
      <c r="C158" s="338" t="s">
        <v>437</v>
      </c>
      <c r="D158" s="64" t="s">
        <v>322</v>
      </c>
      <c r="E158" s="343" t="s">
        <v>306</v>
      </c>
      <c r="F158" s="64" t="s">
        <v>458</v>
      </c>
    </row>
    <row r="159" spans="1:6" x14ac:dyDescent="0.25">
      <c r="A159" s="341" t="s">
        <v>284</v>
      </c>
      <c r="B159" s="341" t="s">
        <v>438</v>
      </c>
      <c r="C159" s="338" t="s">
        <v>439</v>
      </c>
      <c r="D159" s="64" t="s">
        <v>305</v>
      </c>
      <c r="E159" s="343" t="s">
        <v>306</v>
      </c>
      <c r="F159" s="64" t="s">
        <v>467</v>
      </c>
    </row>
    <row r="160" spans="1:6" x14ac:dyDescent="0.25">
      <c r="A160" s="341" t="s">
        <v>284</v>
      </c>
      <c r="B160" s="341" t="s">
        <v>443</v>
      </c>
      <c r="C160" s="338" t="s">
        <v>492</v>
      </c>
      <c r="D160" s="64" t="s">
        <v>322</v>
      </c>
      <c r="E160" s="343" t="s">
        <v>306</v>
      </c>
      <c r="F160" s="64" t="s">
        <v>467</v>
      </c>
    </row>
    <row r="161" spans="1:6" ht="31.5" x14ac:dyDescent="0.25">
      <c r="A161" s="341" t="s">
        <v>284</v>
      </c>
      <c r="B161" s="341" t="s">
        <v>320</v>
      </c>
      <c r="C161" s="338" t="s">
        <v>445</v>
      </c>
      <c r="D161" s="64" t="s">
        <v>305</v>
      </c>
      <c r="E161" s="343" t="s">
        <v>361</v>
      </c>
      <c r="F161" s="64" t="s">
        <v>467</v>
      </c>
    </row>
    <row r="162" spans="1:6" ht="31.5" x14ac:dyDescent="0.25">
      <c r="A162" s="341" t="s">
        <v>284</v>
      </c>
      <c r="B162" s="341" t="s">
        <v>421</v>
      </c>
      <c r="C162" s="338" t="s">
        <v>493</v>
      </c>
      <c r="D162" s="64" t="s">
        <v>322</v>
      </c>
      <c r="E162" s="343" t="s">
        <v>306</v>
      </c>
      <c r="F162" s="64" t="s">
        <v>467</v>
      </c>
    </row>
    <row r="163" spans="1:6" ht="31.5" x14ac:dyDescent="0.25">
      <c r="A163" s="341" t="s">
        <v>284</v>
      </c>
      <c r="B163" s="341" t="s">
        <v>421</v>
      </c>
      <c r="C163" s="338" t="s">
        <v>447</v>
      </c>
      <c r="D163" s="64" t="s">
        <v>322</v>
      </c>
      <c r="E163" s="343" t="s">
        <v>306</v>
      </c>
      <c r="F163" s="64" t="s">
        <v>467</v>
      </c>
    </row>
    <row r="164" spans="1:6" ht="31.5" x14ac:dyDescent="0.25">
      <c r="A164" s="341" t="s">
        <v>284</v>
      </c>
      <c r="B164" s="341" t="s">
        <v>472</v>
      </c>
      <c r="C164" s="338" t="s">
        <v>494</v>
      </c>
      <c r="D164" s="64" t="s">
        <v>305</v>
      </c>
      <c r="E164" s="343" t="s">
        <v>306</v>
      </c>
      <c r="F164" s="64" t="s">
        <v>467</v>
      </c>
    </row>
    <row r="165" spans="1:6" ht="31.5" x14ac:dyDescent="0.25">
      <c r="A165" s="341" t="s">
        <v>284</v>
      </c>
      <c r="B165" s="341" t="s">
        <v>421</v>
      </c>
      <c r="C165" s="338" t="s">
        <v>450</v>
      </c>
      <c r="D165" s="64" t="s">
        <v>322</v>
      </c>
      <c r="E165" s="343" t="s">
        <v>306</v>
      </c>
      <c r="F165" s="64" t="s">
        <v>467</v>
      </c>
    </row>
    <row r="166" spans="1:6" ht="31.5" x14ac:dyDescent="0.25">
      <c r="A166" s="341" t="s">
        <v>284</v>
      </c>
      <c r="B166" s="341" t="s">
        <v>320</v>
      </c>
      <c r="C166" s="338" t="s">
        <v>451</v>
      </c>
      <c r="D166" s="64" t="s">
        <v>322</v>
      </c>
      <c r="E166" s="343" t="s">
        <v>306</v>
      </c>
      <c r="F166" s="64" t="s">
        <v>467</v>
      </c>
    </row>
    <row r="167" spans="1:6" ht="31.5" x14ac:dyDescent="0.25">
      <c r="A167" s="341" t="s">
        <v>284</v>
      </c>
      <c r="B167" s="341" t="s">
        <v>320</v>
      </c>
      <c r="C167" s="338" t="s">
        <v>453</v>
      </c>
      <c r="D167" s="64" t="s">
        <v>322</v>
      </c>
      <c r="E167" s="343" t="s">
        <v>306</v>
      </c>
      <c r="F167" s="64" t="s">
        <v>467</v>
      </c>
    </row>
    <row r="168" spans="1:6" ht="31.5" x14ac:dyDescent="0.25">
      <c r="A168" s="341" t="s">
        <v>284</v>
      </c>
      <c r="B168" s="341" t="s">
        <v>495</v>
      </c>
      <c r="C168" s="338" t="s">
        <v>454</v>
      </c>
      <c r="D168" s="64" t="s">
        <v>322</v>
      </c>
      <c r="E168" s="343" t="s">
        <v>306</v>
      </c>
      <c r="F168" s="64" t="s">
        <v>467</v>
      </c>
    </row>
    <row r="169" spans="1:6" ht="31.5" x14ac:dyDescent="0.25">
      <c r="A169" s="341" t="s">
        <v>284</v>
      </c>
      <c r="B169" s="341" t="s">
        <v>421</v>
      </c>
      <c r="C169" s="338" t="s">
        <v>455</v>
      </c>
      <c r="D169" s="64" t="s">
        <v>322</v>
      </c>
      <c r="E169" s="343" t="s">
        <v>306</v>
      </c>
      <c r="F169" s="64" t="s">
        <v>467</v>
      </c>
    </row>
    <row r="170" spans="1:6" ht="31.5" x14ac:dyDescent="0.25">
      <c r="A170" s="341" t="s">
        <v>284</v>
      </c>
      <c r="B170" s="341" t="s">
        <v>421</v>
      </c>
      <c r="C170" s="338" t="s">
        <v>456</v>
      </c>
      <c r="D170" s="339" t="s">
        <v>322</v>
      </c>
      <c r="E170" s="346" t="s">
        <v>306</v>
      </c>
      <c r="F170" s="339" t="s">
        <v>467</v>
      </c>
    </row>
    <row r="171" spans="1:6" x14ac:dyDescent="0.25">
      <c r="A171" s="486" t="s">
        <v>496</v>
      </c>
      <c r="B171" s="486"/>
      <c r="C171" s="486"/>
    </row>
    <row r="172" spans="1:6" ht="16.5" thickBot="1" x14ac:dyDescent="0.3">
      <c r="D172" s="8"/>
      <c r="E172" s="8"/>
      <c r="F172" s="8"/>
    </row>
    <row r="173" spans="1:6" ht="32.25" thickBot="1" x14ac:dyDescent="0.3">
      <c r="A173" s="55" t="s">
        <v>107</v>
      </c>
      <c r="B173" s="8"/>
      <c r="C173" s="8"/>
      <c r="D173" s="98" t="s">
        <v>126</v>
      </c>
      <c r="E173" s="98" t="s">
        <v>105</v>
      </c>
      <c r="F173" s="99" t="s">
        <v>106</v>
      </c>
    </row>
    <row r="174" spans="1:6" ht="16.5" thickBot="1" x14ac:dyDescent="0.3">
      <c r="A174" s="81" t="s">
        <v>51</v>
      </c>
      <c r="B174" s="98" t="s">
        <v>78</v>
      </c>
      <c r="C174" s="98" t="s">
        <v>130</v>
      </c>
      <c r="D174" s="80"/>
      <c r="E174" s="80"/>
      <c r="F174" s="80"/>
    </row>
    <row r="175" spans="1:6" x14ac:dyDescent="0.25">
      <c r="A175" s="80"/>
      <c r="B175" s="80"/>
      <c r="C175" s="80"/>
      <c r="D175" s="80"/>
      <c r="E175" s="80"/>
      <c r="F175" s="80"/>
    </row>
    <row r="176" spans="1:6" x14ac:dyDescent="0.25">
      <c r="A176" s="80"/>
      <c r="B176" s="80"/>
      <c r="C176" s="80"/>
    </row>
    <row r="177" spans="1:6" ht="16.5" thickBot="1" x14ac:dyDescent="0.3"/>
    <row r="178" spans="1:6" ht="32.25" thickBot="1" x14ac:dyDescent="0.3">
      <c r="A178" s="122" t="s">
        <v>50</v>
      </c>
      <c r="D178" s="98" t="s">
        <v>126</v>
      </c>
      <c r="E178" s="98" t="s">
        <v>105</v>
      </c>
      <c r="F178" s="99" t="s">
        <v>106</v>
      </c>
    </row>
    <row r="179" spans="1:6" ht="16.5" thickBot="1" x14ac:dyDescent="0.3">
      <c r="A179" s="81" t="s">
        <v>51</v>
      </c>
      <c r="B179" s="98" t="s">
        <v>78</v>
      </c>
      <c r="C179" s="98" t="s">
        <v>130</v>
      </c>
      <c r="D179" s="346" t="s">
        <v>305</v>
      </c>
      <c r="E179" s="343" t="s">
        <v>306</v>
      </c>
      <c r="F179" s="343" t="s">
        <v>497</v>
      </c>
    </row>
    <row r="180" spans="1:6" x14ac:dyDescent="0.25">
      <c r="A180" s="342" t="s">
        <v>302</v>
      </c>
      <c r="B180" s="342" t="s">
        <v>310</v>
      </c>
      <c r="C180" s="342" t="s">
        <v>498</v>
      </c>
      <c r="D180" s="346" t="s">
        <v>305</v>
      </c>
      <c r="E180" s="343" t="s">
        <v>306</v>
      </c>
      <c r="F180" s="343" t="s">
        <v>497</v>
      </c>
    </row>
    <row r="181" spans="1:6" ht="31.5" x14ac:dyDescent="0.25">
      <c r="A181" s="342" t="s">
        <v>302</v>
      </c>
      <c r="B181" s="342" t="s">
        <v>499</v>
      </c>
      <c r="C181" s="337" t="s">
        <v>460</v>
      </c>
      <c r="D181" s="346" t="s">
        <v>305</v>
      </c>
      <c r="E181" s="343" t="s">
        <v>306</v>
      </c>
      <c r="F181" s="343" t="s">
        <v>497</v>
      </c>
    </row>
    <row r="182" spans="1:6" x14ac:dyDescent="0.25">
      <c r="A182" s="342" t="s">
        <v>302</v>
      </c>
      <c r="B182" s="342" t="s">
        <v>500</v>
      </c>
      <c r="C182" s="337" t="s">
        <v>501</v>
      </c>
      <c r="D182" s="346" t="s">
        <v>305</v>
      </c>
      <c r="E182" s="343" t="s">
        <v>306</v>
      </c>
      <c r="F182" s="343" t="s">
        <v>497</v>
      </c>
    </row>
    <row r="183" spans="1:6" x14ac:dyDescent="0.25">
      <c r="A183" s="342" t="s">
        <v>302</v>
      </c>
      <c r="B183" s="342" t="s">
        <v>502</v>
      </c>
      <c r="C183" s="337" t="s">
        <v>503</v>
      </c>
      <c r="D183" s="346" t="s">
        <v>305</v>
      </c>
      <c r="E183" s="343" t="s">
        <v>306</v>
      </c>
      <c r="F183" s="343" t="s">
        <v>497</v>
      </c>
    </row>
    <row r="184" spans="1:6" x14ac:dyDescent="0.25">
      <c r="A184" s="342" t="s">
        <v>302</v>
      </c>
      <c r="B184" s="342" t="s">
        <v>504</v>
      </c>
      <c r="C184" s="337" t="s">
        <v>505</v>
      </c>
      <c r="D184" s="346" t="s">
        <v>305</v>
      </c>
      <c r="E184" s="343" t="s">
        <v>306</v>
      </c>
      <c r="F184" s="343" t="s">
        <v>497</v>
      </c>
    </row>
    <row r="185" spans="1:6" x14ac:dyDescent="0.25">
      <c r="A185" s="342" t="s">
        <v>302</v>
      </c>
      <c r="B185" s="342" t="s">
        <v>506</v>
      </c>
      <c r="C185" s="337" t="s">
        <v>507</v>
      </c>
      <c r="D185" s="346" t="s">
        <v>305</v>
      </c>
      <c r="E185" s="343" t="s">
        <v>306</v>
      </c>
      <c r="F185" s="343" t="s">
        <v>497</v>
      </c>
    </row>
    <row r="186" spans="1:6" ht="31.5" x14ac:dyDescent="0.25">
      <c r="A186" s="341" t="s">
        <v>331</v>
      </c>
      <c r="B186" s="341" t="s">
        <v>508</v>
      </c>
      <c r="C186" s="338" t="s">
        <v>509</v>
      </c>
      <c r="D186" s="339" t="s">
        <v>305</v>
      </c>
      <c r="E186" s="79" t="s">
        <v>306</v>
      </c>
      <c r="F186" s="64" t="s">
        <v>497</v>
      </c>
    </row>
    <row r="187" spans="1:6" ht="47.25" x14ac:dyDescent="0.25">
      <c r="A187" s="341" t="s">
        <v>331</v>
      </c>
      <c r="B187" s="341" t="s">
        <v>336</v>
      </c>
      <c r="C187" s="338" t="s">
        <v>337</v>
      </c>
      <c r="D187" s="339" t="s">
        <v>305</v>
      </c>
      <c r="E187" s="79" t="s">
        <v>355</v>
      </c>
      <c r="F187" s="64" t="s">
        <v>510</v>
      </c>
    </row>
    <row r="188" spans="1:6" ht="31.5" x14ac:dyDescent="0.25">
      <c r="A188" s="341" t="s">
        <v>342</v>
      </c>
      <c r="B188" s="341" t="s">
        <v>511</v>
      </c>
      <c r="C188" s="338" t="s">
        <v>471</v>
      </c>
      <c r="D188" s="339" t="s">
        <v>322</v>
      </c>
      <c r="E188" s="64" t="s">
        <v>348</v>
      </c>
      <c r="F188" s="64" t="s">
        <v>497</v>
      </c>
    </row>
    <row r="189" spans="1:6" ht="31.5" x14ac:dyDescent="0.25">
      <c r="A189" s="341" t="s">
        <v>342</v>
      </c>
      <c r="B189" s="341" t="s">
        <v>512</v>
      </c>
      <c r="C189" s="338" t="s">
        <v>513</v>
      </c>
      <c r="D189" s="339" t="s">
        <v>322</v>
      </c>
      <c r="E189" s="64" t="s">
        <v>361</v>
      </c>
      <c r="F189" s="64" t="s">
        <v>497</v>
      </c>
    </row>
    <row r="190" spans="1:6" x14ac:dyDescent="0.25">
      <c r="A190" s="341" t="s">
        <v>475</v>
      </c>
      <c r="B190" s="341" t="s">
        <v>359</v>
      </c>
      <c r="C190" s="338" t="s">
        <v>514</v>
      </c>
      <c r="D190" s="339" t="s">
        <v>305</v>
      </c>
      <c r="E190" s="64" t="s">
        <v>306</v>
      </c>
      <c r="F190" s="64" t="s">
        <v>497</v>
      </c>
    </row>
    <row r="191" spans="1:6" x14ac:dyDescent="0.25">
      <c r="A191" s="341" t="s">
        <v>475</v>
      </c>
      <c r="B191" s="341" t="s">
        <v>366</v>
      </c>
      <c r="C191" s="338" t="s">
        <v>367</v>
      </c>
      <c r="D191" s="339" t="s">
        <v>305</v>
      </c>
      <c r="E191" s="64" t="s">
        <v>306</v>
      </c>
      <c r="F191" s="64" t="s">
        <v>497</v>
      </c>
    </row>
    <row r="192" spans="1:6" x14ac:dyDescent="0.25">
      <c r="A192" s="341" t="s">
        <v>475</v>
      </c>
      <c r="B192" s="341" t="s">
        <v>515</v>
      </c>
      <c r="C192" s="338" t="s">
        <v>516</v>
      </c>
      <c r="D192" s="339" t="s">
        <v>305</v>
      </c>
      <c r="E192" s="64" t="s">
        <v>306</v>
      </c>
      <c r="F192" s="64" t="s">
        <v>497</v>
      </c>
    </row>
    <row r="193" spans="1:6" x14ac:dyDescent="0.25">
      <c r="A193" s="341" t="s">
        <v>475</v>
      </c>
      <c r="B193" s="341" t="s">
        <v>370</v>
      </c>
      <c r="C193" s="338" t="s">
        <v>371</v>
      </c>
      <c r="D193" s="339" t="s">
        <v>305</v>
      </c>
      <c r="E193" s="64" t="s">
        <v>306</v>
      </c>
      <c r="F193" s="64" t="s">
        <v>497</v>
      </c>
    </row>
    <row r="194" spans="1:6" x14ac:dyDescent="0.25">
      <c r="A194" s="341" t="s">
        <v>475</v>
      </c>
      <c r="B194" s="341" t="s">
        <v>362</v>
      </c>
      <c r="C194" s="338" t="s">
        <v>517</v>
      </c>
      <c r="D194" s="339" t="s">
        <v>305</v>
      </c>
      <c r="E194" s="64" t="s">
        <v>306</v>
      </c>
      <c r="F194" s="64" t="s">
        <v>497</v>
      </c>
    </row>
    <row r="195" spans="1:6" x14ac:dyDescent="0.25">
      <c r="A195" s="341" t="s">
        <v>475</v>
      </c>
      <c r="B195" s="341" t="s">
        <v>372</v>
      </c>
      <c r="C195" s="338" t="s">
        <v>373</v>
      </c>
      <c r="D195" s="346" t="s">
        <v>305</v>
      </c>
      <c r="E195" s="343" t="s">
        <v>306</v>
      </c>
      <c r="F195" s="343" t="s">
        <v>497</v>
      </c>
    </row>
    <row r="196" spans="1:6" x14ac:dyDescent="0.25">
      <c r="A196" s="341" t="s">
        <v>475</v>
      </c>
      <c r="B196" s="341" t="s">
        <v>380</v>
      </c>
      <c r="C196" s="338" t="s">
        <v>381</v>
      </c>
      <c r="D196" s="346" t="s">
        <v>305</v>
      </c>
      <c r="E196" s="64" t="s">
        <v>306</v>
      </c>
      <c r="F196" s="64" t="s">
        <v>510</v>
      </c>
    </row>
    <row r="197" spans="1:6" x14ac:dyDescent="0.25">
      <c r="A197" s="341" t="s">
        <v>475</v>
      </c>
      <c r="B197" s="341" t="s">
        <v>512</v>
      </c>
      <c r="C197" s="338" t="s">
        <v>518</v>
      </c>
      <c r="D197" s="346" t="s">
        <v>322</v>
      </c>
      <c r="E197" s="64" t="s">
        <v>306</v>
      </c>
      <c r="F197" s="64" t="s">
        <v>497</v>
      </c>
    </row>
    <row r="198" spans="1:6" x14ac:dyDescent="0.25">
      <c r="A198" s="341" t="s">
        <v>475</v>
      </c>
      <c r="B198" s="341" t="s">
        <v>382</v>
      </c>
      <c r="C198" s="338" t="s">
        <v>383</v>
      </c>
      <c r="D198" s="339" t="s">
        <v>305</v>
      </c>
      <c r="E198" s="64" t="s">
        <v>306</v>
      </c>
      <c r="F198" s="64" t="s">
        <v>497</v>
      </c>
    </row>
    <row r="199" spans="1:6" ht="31.5" x14ac:dyDescent="0.25">
      <c r="A199" s="341" t="s">
        <v>475</v>
      </c>
      <c r="B199" s="342" t="s">
        <v>519</v>
      </c>
      <c r="C199" s="337" t="s">
        <v>520</v>
      </c>
      <c r="D199" s="339" t="s">
        <v>305</v>
      </c>
      <c r="E199" s="64" t="s">
        <v>306</v>
      </c>
      <c r="F199" s="64" t="s">
        <v>497</v>
      </c>
    </row>
    <row r="200" spans="1:6" x14ac:dyDescent="0.25">
      <c r="A200" s="341" t="s">
        <v>475</v>
      </c>
      <c r="B200" s="341" t="s">
        <v>483</v>
      </c>
      <c r="C200" s="338" t="s">
        <v>521</v>
      </c>
      <c r="D200" s="339" t="s">
        <v>305</v>
      </c>
      <c r="E200" s="64" t="s">
        <v>306</v>
      </c>
      <c r="F200" s="64" t="s">
        <v>497</v>
      </c>
    </row>
    <row r="201" spans="1:6" x14ac:dyDescent="0.25">
      <c r="A201" s="341" t="s">
        <v>475</v>
      </c>
      <c r="B201" s="341" t="s">
        <v>522</v>
      </c>
      <c r="C201" s="338" t="s">
        <v>523</v>
      </c>
      <c r="D201" s="339" t="s">
        <v>305</v>
      </c>
      <c r="E201" s="64" t="s">
        <v>306</v>
      </c>
      <c r="F201" s="64" t="s">
        <v>497</v>
      </c>
    </row>
    <row r="202" spans="1:6" x14ac:dyDescent="0.25">
      <c r="A202" s="341" t="s">
        <v>475</v>
      </c>
      <c r="B202" s="341" t="s">
        <v>480</v>
      </c>
      <c r="C202" s="338" t="s">
        <v>485</v>
      </c>
      <c r="D202" s="339" t="s">
        <v>305</v>
      </c>
      <c r="E202" s="64" t="s">
        <v>306</v>
      </c>
      <c r="F202" s="64" t="s">
        <v>497</v>
      </c>
    </row>
    <row r="203" spans="1:6" ht="31.5" x14ac:dyDescent="0.25">
      <c r="A203" s="341" t="s">
        <v>475</v>
      </c>
      <c r="B203" s="342" t="s">
        <v>519</v>
      </c>
      <c r="C203" s="338" t="s">
        <v>524</v>
      </c>
      <c r="D203" s="339" t="s">
        <v>305</v>
      </c>
      <c r="E203" s="64" t="s">
        <v>306</v>
      </c>
      <c r="F203" s="64" t="s">
        <v>497</v>
      </c>
    </row>
    <row r="204" spans="1:6" x14ac:dyDescent="0.25">
      <c r="A204" s="341" t="s">
        <v>475</v>
      </c>
      <c r="B204" s="341" t="s">
        <v>349</v>
      </c>
      <c r="C204" s="338" t="s">
        <v>525</v>
      </c>
      <c r="D204" s="339" t="s">
        <v>305</v>
      </c>
      <c r="E204" s="64" t="s">
        <v>306</v>
      </c>
      <c r="F204" s="64" t="s">
        <v>497</v>
      </c>
    </row>
    <row r="205" spans="1:6" x14ac:dyDescent="0.25">
      <c r="A205" s="342" t="s">
        <v>284</v>
      </c>
      <c r="B205" s="341" t="s">
        <v>434</v>
      </c>
      <c r="C205" s="338" t="s">
        <v>435</v>
      </c>
      <c r="D205" s="339" t="s">
        <v>305</v>
      </c>
      <c r="E205" s="64" t="s">
        <v>306</v>
      </c>
      <c r="F205" s="64" t="s">
        <v>497</v>
      </c>
    </row>
    <row r="206" spans="1:6" ht="31.5" x14ac:dyDescent="0.25">
      <c r="A206" s="342" t="s">
        <v>284</v>
      </c>
      <c r="B206" s="341" t="s">
        <v>512</v>
      </c>
      <c r="C206" s="338" t="s">
        <v>526</v>
      </c>
      <c r="D206" s="339" t="s">
        <v>305</v>
      </c>
      <c r="E206" s="64" t="s">
        <v>306</v>
      </c>
      <c r="F206" s="64" t="s">
        <v>510</v>
      </c>
    </row>
    <row r="207" spans="1:6" x14ac:dyDescent="0.25">
      <c r="A207" s="342" t="s">
        <v>284</v>
      </c>
      <c r="B207" s="341" t="s">
        <v>512</v>
      </c>
      <c r="C207" s="338" t="s">
        <v>527</v>
      </c>
      <c r="D207" s="339" t="s">
        <v>305</v>
      </c>
      <c r="E207" s="64" t="s">
        <v>361</v>
      </c>
      <c r="F207" s="64" t="s">
        <v>497</v>
      </c>
    </row>
    <row r="208" spans="1:6" x14ac:dyDescent="0.25">
      <c r="A208" s="342" t="s">
        <v>284</v>
      </c>
      <c r="B208" s="341" t="s">
        <v>512</v>
      </c>
      <c r="C208" s="338" t="s">
        <v>528</v>
      </c>
      <c r="D208" s="339" t="s">
        <v>305</v>
      </c>
      <c r="E208" s="64" t="s">
        <v>306</v>
      </c>
      <c r="F208" s="64" t="s">
        <v>497</v>
      </c>
    </row>
    <row r="209" spans="1:6" x14ac:dyDescent="0.25">
      <c r="A209" s="342" t="s">
        <v>284</v>
      </c>
      <c r="B209" s="341" t="s">
        <v>438</v>
      </c>
      <c r="C209" s="338" t="s">
        <v>529</v>
      </c>
      <c r="D209" s="339" t="s">
        <v>305</v>
      </c>
      <c r="E209" s="64" t="s">
        <v>306</v>
      </c>
      <c r="F209" s="64" t="s">
        <v>497</v>
      </c>
    </row>
    <row r="210" spans="1:6" ht="31.5" x14ac:dyDescent="0.25">
      <c r="A210" s="342" t="s">
        <v>284</v>
      </c>
      <c r="B210" s="341" t="s">
        <v>346</v>
      </c>
      <c r="C210" s="338" t="s">
        <v>530</v>
      </c>
      <c r="D210" s="339" t="s">
        <v>305</v>
      </c>
      <c r="E210" s="64" t="s">
        <v>306</v>
      </c>
      <c r="F210" s="64" t="s">
        <v>497</v>
      </c>
    </row>
    <row r="211" spans="1:6" x14ac:dyDescent="0.25">
      <c r="A211" s="342" t="s">
        <v>284</v>
      </c>
      <c r="B211" s="341" t="s">
        <v>531</v>
      </c>
      <c r="C211" s="338" t="s">
        <v>532</v>
      </c>
      <c r="D211" s="339" t="s">
        <v>305</v>
      </c>
      <c r="E211" s="64" t="s">
        <v>306</v>
      </c>
      <c r="F211" s="64" t="s">
        <v>497</v>
      </c>
    </row>
    <row r="212" spans="1:6" x14ac:dyDescent="0.25">
      <c r="A212" s="312"/>
      <c r="B212" s="312"/>
      <c r="C212" s="312"/>
      <c r="D212" s="312"/>
      <c r="E212" s="312"/>
      <c r="F212" s="312"/>
    </row>
    <row r="213" spans="1:6" x14ac:dyDescent="0.25">
      <c r="A213" s="312" t="s">
        <v>496</v>
      </c>
      <c r="B213" s="312"/>
      <c r="C213" s="312"/>
      <c r="D213" s="312"/>
      <c r="E213" s="312"/>
      <c r="F213" s="312"/>
    </row>
    <row r="214" spans="1:6" x14ac:dyDescent="0.25">
      <c r="A214" s="312"/>
      <c r="B214" s="312"/>
      <c r="C214" s="312"/>
      <c r="D214" s="312"/>
      <c r="E214" s="312"/>
      <c r="F214" s="312"/>
    </row>
    <row r="215" spans="1:6" x14ac:dyDescent="0.25">
      <c r="A215" s="312"/>
      <c r="B215" s="312"/>
      <c r="C215" s="312"/>
    </row>
  </sheetData>
  <mergeCells count="3">
    <mergeCell ref="A1:F1"/>
    <mergeCell ref="A93:C93"/>
    <mergeCell ref="A171:C171"/>
  </mergeCells>
  <phoneticPr fontId="2" type="noConversion"/>
  <pageMargins left="0.75" right="0.75" top="1" bottom="1" header="0.4921259845" footer="0.4921259845"/>
  <pageSetup paperSize="9" orientation="landscape" r:id="rId1"/>
  <headerFooter alignWithMargins="0"/>
  <rowBreaks count="1" manualBreakCount="1">
    <brk id="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BreakPreview" zoomScaleNormal="130" zoomScaleSheetLayoutView="100" workbookViewId="0">
      <selection sqref="A1:H1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426" t="s">
        <v>533</v>
      </c>
      <c r="B1" s="426"/>
      <c r="C1" s="426"/>
      <c r="D1" s="426"/>
      <c r="E1" s="426"/>
      <c r="F1" s="426"/>
      <c r="G1" s="426"/>
      <c r="H1" s="426"/>
      <c r="I1" s="45"/>
    </row>
    <row r="2" spans="1:9" ht="29.25" customHeight="1" thickBot="1" x14ac:dyDescent="0.35">
      <c r="A2" s="65" t="s">
        <v>108</v>
      </c>
      <c r="B2" s="26"/>
      <c r="C2" s="26"/>
      <c r="D2" s="26"/>
      <c r="E2" s="43"/>
      <c r="F2" s="26"/>
      <c r="G2" s="26"/>
      <c r="H2" s="26"/>
      <c r="I2" s="26"/>
    </row>
    <row r="3" spans="1:9" ht="32.25" thickBot="1" x14ac:dyDescent="0.3">
      <c r="A3" s="81" t="s">
        <v>51</v>
      </c>
      <c r="B3" s="98" t="s">
        <v>47</v>
      </c>
      <c r="C3" s="98" t="s">
        <v>78</v>
      </c>
      <c r="D3" s="98" t="s">
        <v>130</v>
      </c>
      <c r="E3" s="98" t="s">
        <v>126</v>
      </c>
      <c r="F3" s="98" t="s">
        <v>105</v>
      </c>
      <c r="G3" s="98" t="s">
        <v>106</v>
      </c>
      <c r="H3" s="99" t="s">
        <v>109</v>
      </c>
      <c r="I3" s="41"/>
    </row>
    <row r="4" spans="1:9" x14ac:dyDescent="0.25">
      <c r="A4" s="64"/>
      <c r="B4" s="64"/>
      <c r="C4" s="64"/>
      <c r="D4" s="64"/>
      <c r="E4" s="64"/>
      <c r="F4" s="64"/>
      <c r="G4" s="64"/>
      <c r="H4" s="64"/>
      <c r="I4" s="41"/>
    </row>
    <row r="5" spans="1:9" x14ac:dyDescent="0.25">
      <c r="A5" s="64"/>
      <c r="B5" s="64"/>
      <c r="C5" s="64"/>
      <c r="D5" s="64"/>
      <c r="E5" s="64"/>
      <c r="F5" s="64"/>
      <c r="G5" s="64"/>
      <c r="H5" s="64"/>
      <c r="I5" s="41"/>
    </row>
    <row r="6" spans="1:9" x14ac:dyDescent="0.25">
      <c r="A6" s="64"/>
      <c r="B6" s="64"/>
      <c r="C6" s="64"/>
      <c r="D6" s="64"/>
      <c r="E6" s="64"/>
      <c r="F6" s="64"/>
      <c r="G6" s="64"/>
      <c r="H6" s="64"/>
      <c r="I6" s="41"/>
    </row>
    <row r="7" spans="1:9" x14ac:dyDescent="0.25">
      <c r="A7" s="64"/>
      <c r="B7" s="64"/>
      <c r="C7" s="64"/>
      <c r="D7" s="64"/>
      <c r="E7" s="64"/>
      <c r="F7" s="64"/>
      <c r="G7" s="64"/>
      <c r="H7" s="64"/>
      <c r="I7" s="41"/>
    </row>
    <row r="8" spans="1:9" x14ac:dyDescent="0.25">
      <c r="A8" s="48"/>
      <c r="B8" s="48"/>
      <c r="C8" s="48"/>
      <c r="D8" s="48"/>
      <c r="E8" s="48"/>
      <c r="F8" s="48"/>
      <c r="G8" s="48"/>
      <c r="H8" s="48"/>
      <c r="I8" s="41"/>
    </row>
    <row r="9" spans="1:9" x14ac:dyDescent="0.25">
      <c r="A9" s="3"/>
      <c r="B9" s="3"/>
      <c r="C9" s="3"/>
      <c r="D9" s="16"/>
      <c r="E9" s="16"/>
      <c r="F9" s="16"/>
      <c r="G9" s="3"/>
      <c r="H9" s="3"/>
      <c r="I9" s="8"/>
    </row>
    <row r="10" spans="1:9" x14ac:dyDescent="0.25">
      <c r="I10" s="8"/>
    </row>
    <row r="11" spans="1:9" x14ac:dyDescent="0.25">
      <c r="I11" s="8"/>
    </row>
    <row r="12" spans="1:9" ht="24.75" customHeight="1" thickBot="1" x14ac:dyDescent="0.3">
      <c r="A12" s="122" t="s">
        <v>146</v>
      </c>
      <c r="I12" s="8"/>
    </row>
    <row r="13" spans="1:9" ht="63.75" thickBot="1" x14ac:dyDescent="0.3">
      <c r="A13" s="81" t="s">
        <v>51</v>
      </c>
      <c r="B13" s="98" t="s">
        <v>47</v>
      </c>
      <c r="C13" s="98" t="s">
        <v>78</v>
      </c>
      <c r="D13" s="98" t="s">
        <v>130</v>
      </c>
      <c r="E13" s="98" t="s">
        <v>126</v>
      </c>
      <c r="F13" s="98" t="s">
        <v>105</v>
      </c>
      <c r="G13" s="98" t="s">
        <v>106</v>
      </c>
      <c r="H13" s="99" t="s">
        <v>145</v>
      </c>
      <c r="I13" s="34"/>
    </row>
    <row r="14" spans="1:9" x14ac:dyDescent="0.25">
      <c r="A14" s="64"/>
      <c r="B14" s="64"/>
      <c r="C14" s="64"/>
      <c r="D14" s="64"/>
      <c r="E14" s="64"/>
      <c r="F14" s="64"/>
      <c r="G14" s="64"/>
      <c r="H14" s="64"/>
      <c r="I14" s="34"/>
    </row>
    <row r="15" spans="1:9" x14ac:dyDescent="0.25">
      <c r="A15" s="48"/>
      <c r="B15" s="48"/>
      <c r="C15" s="48"/>
      <c r="D15" s="48"/>
      <c r="E15" s="48"/>
      <c r="F15" s="48"/>
      <c r="G15" s="48"/>
      <c r="H15" s="48"/>
      <c r="I15" s="34"/>
    </row>
    <row r="16" spans="1:9" x14ac:dyDescent="0.25">
      <c r="A16" s="48"/>
      <c r="B16" s="48"/>
      <c r="C16" s="48"/>
      <c r="D16" s="48"/>
      <c r="E16" s="48"/>
      <c r="F16" s="48"/>
      <c r="G16" s="48"/>
      <c r="H16" s="48"/>
      <c r="I16" s="34"/>
    </row>
    <row r="17" spans="1:9" x14ac:dyDescent="0.25">
      <c r="A17" s="48"/>
      <c r="B17" s="48"/>
      <c r="C17" s="48"/>
      <c r="D17" s="48"/>
      <c r="E17" s="48"/>
      <c r="F17" s="48"/>
      <c r="G17" s="48"/>
      <c r="H17" s="48"/>
      <c r="I17" s="34"/>
    </row>
    <row r="18" spans="1:9" x14ac:dyDescent="0.25">
      <c r="A18" s="48"/>
      <c r="B18" s="48"/>
      <c r="C18" s="48"/>
      <c r="D18" s="48"/>
      <c r="E18" s="48"/>
      <c r="F18" s="48"/>
      <c r="G18" s="48"/>
      <c r="H18" s="48"/>
      <c r="I18" s="34"/>
    </row>
    <row r="19" spans="1:9" x14ac:dyDescent="0.25">
      <c r="A19" s="3"/>
      <c r="B19" s="3"/>
      <c r="C19" s="3"/>
      <c r="D19" s="16"/>
      <c r="E19" s="16"/>
      <c r="F19" s="16"/>
      <c r="G19" s="3"/>
      <c r="H19" s="3"/>
      <c r="I19" s="8"/>
    </row>
    <row r="20" spans="1:9" x14ac:dyDescent="0.25">
      <c r="H20" s="18"/>
      <c r="I20" s="8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view="pageBreakPreview" zoomScaleNormal="100" zoomScaleSheetLayoutView="100" workbookViewId="0">
      <selection sqref="A1:B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451" t="s">
        <v>534</v>
      </c>
      <c r="B1" s="451"/>
    </row>
    <row r="2" spans="1:2" s="1" customFormat="1" ht="16.5" thickBot="1" x14ac:dyDescent="0.3">
      <c r="A2" s="129" t="s">
        <v>51</v>
      </c>
      <c r="B2" s="130" t="s">
        <v>110</v>
      </c>
    </row>
    <row r="3" spans="1:2" x14ac:dyDescent="0.25">
      <c r="A3" s="80" t="s">
        <v>302</v>
      </c>
      <c r="B3" s="80" t="s">
        <v>535</v>
      </c>
    </row>
    <row r="4" spans="1:2" x14ac:dyDescent="0.25">
      <c r="A4" s="80" t="s">
        <v>302</v>
      </c>
      <c r="B4" s="312" t="s">
        <v>536</v>
      </c>
    </row>
    <row r="5" spans="1:2" x14ac:dyDescent="0.25">
      <c r="A5" s="312" t="s">
        <v>331</v>
      </c>
      <c r="B5" s="312" t="s">
        <v>537</v>
      </c>
    </row>
    <row r="6" spans="1:2" x14ac:dyDescent="0.25">
      <c r="A6" s="312" t="s">
        <v>331</v>
      </c>
      <c r="B6" s="312" t="s">
        <v>538</v>
      </c>
    </row>
    <row r="7" spans="1:2" x14ac:dyDescent="0.25">
      <c r="A7" s="312" t="s">
        <v>342</v>
      </c>
      <c r="B7" s="312" t="s">
        <v>539</v>
      </c>
    </row>
    <row r="8" spans="1:2" x14ac:dyDescent="0.25">
      <c r="A8" s="312" t="s">
        <v>475</v>
      </c>
      <c r="B8" s="312" t="s">
        <v>540</v>
      </c>
    </row>
    <row r="9" spans="1:2" x14ac:dyDescent="0.25">
      <c r="A9" s="312" t="s">
        <v>475</v>
      </c>
      <c r="B9" s="312" t="s">
        <v>541</v>
      </c>
    </row>
    <row r="10" spans="1:2" x14ac:dyDescent="0.25">
      <c r="A10" s="312" t="s">
        <v>475</v>
      </c>
      <c r="B10" s="312" t="s">
        <v>542</v>
      </c>
    </row>
    <row r="11" spans="1:2" x14ac:dyDescent="0.25">
      <c r="A11" s="312" t="s">
        <v>475</v>
      </c>
      <c r="B11" s="312" t="s">
        <v>543</v>
      </c>
    </row>
    <row r="12" spans="1:2" x14ac:dyDescent="0.25">
      <c r="A12" s="312" t="s">
        <v>475</v>
      </c>
      <c r="B12" s="312" t="s">
        <v>544</v>
      </c>
    </row>
    <row r="13" spans="1:2" x14ac:dyDescent="0.25">
      <c r="A13" s="312" t="s">
        <v>475</v>
      </c>
      <c r="B13" s="312" t="s">
        <v>545</v>
      </c>
    </row>
    <row r="14" spans="1:2" x14ac:dyDescent="0.25">
      <c r="A14" s="312" t="s">
        <v>475</v>
      </c>
      <c r="B14" s="312" t="s">
        <v>546</v>
      </c>
    </row>
    <row r="15" spans="1:2" x14ac:dyDescent="0.25">
      <c r="A15" s="312" t="s">
        <v>475</v>
      </c>
      <c r="B15" s="312" t="s">
        <v>547</v>
      </c>
    </row>
    <row r="16" spans="1:2" x14ac:dyDescent="0.25">
      <c r="A16" s="312" t="s">
        <v>475</v>
      </c>
      <c r="B16" s="312" t="s">
        <v>548</v>
      </c>
    </row>
    <row r="17" spans="1:2" x14ac:dyDescent="0.25">
      <c r="A17" s="312" t="s">
        <v>475</v>
      </c>
      <c r="B17" s="312" t="s">
        <v>549</v>
      </c>
    </row>
    <row r="18" spans="1:2" x14ac:dyDescent="0.25">
      <c r="A18" s="312" t="s">
        <v>475</v>
      </c>
      <c r="B18" s="312" t="s">
        <v>550</v>
      </c>
    </row>
    <row r="19" spans="1:2" x14ac:dyDescent="0.25">
      <c r="A19" s="312" t="s">
        <v>475</v>
      </c>
      <c r="B19" s="312" t="s">
        <v>539</v>
      </c>
    </row>
    <row r="20" spans="1:2" x14ac:dyDescent="0.25">
      <c r="A20" s="312" t="s">
        <v>475</v>
      </c>
      <c r="B20" s="312" t="s">
        <v>551</v>
      </c>
    </row>
    <row r="21" spans="1:2" x14ac:dyDescent="0.25">
      <c r="A21" s="312" t="s">
        <v>284</v>
      </c>
      <c r="B21" s="312" t="s">
        <v>552</v>
      </c>
    </row>
    <row r="22" spans="1:2" x14ac:dyDescent="0.25">
      <c r="A22" s="312" t="s">
        <v>284</v>
      </c>
      <c r="B22" s="312" t="s">
        <v>553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view="pageBreakPreview" zoomScaleNormal="100" zoomScaleSheetLayoutView="100" workbookViewId="0">
      <selection sqref="A1:C1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451" t="s">
        <v>554</v>
      </c>
      <c r="B1" s="451"/>
      <c r="C1" s="451"/>
    </row>
    <row r="2" spans="1:3" ht="24" customHeight="1" thickBot="1" x14ac:dyDescent="0.3">
      <c r="A2" s="131" t="s">
        <v>108</v>
      </c>
      <c r="B2" s="47"/>
      <c r="C2" s="47"/>
    </row>
    <row r="3" spans="1:3" ht="16.5" thickBot="1" x14ac:dyDescent="0.3">
      <c r="A3" s="132" t="s">
        <v>51</v>
      </c>
      <c r="B3" s="96" t="s">
        <v>110</v>
      </c>
      <c r="C3" s="97" t="s">
        <v>109</v>
      </c>
    </row>
    <row r="4" spans="1:3" x14ac:dyDescent="0.25">
      <c r="A4" s="80"/>
      <c r="B4" s="80"/>
      <c r="C4" s="80"/>
    </row>
    <row r="5" spans="1:3" x14ac:dyDescent="0.25">
      <c r="A5" s="80"/>
      <c r="B5" s="80"/>
      <c r="C5" s="80"/>
    </row>
    <row r="6" spans="1:3" x14ac:dyDescent="0.25">
      <c r="A6" s="80"/>
      <c r="B6" s="80"/>
      <c r="C6" s="80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C10" s="18"/>
    </row>
    <row r="11" spans="1:3" ht="16.5" thickBot="1" x14ac:dyDescent="0.3">
      <c r="A11" s="122" t="s">
        <v>146</v>
      </c>
    </row>
    <row r="12" spans="1:3" ht="16.5" thickBot="1" x14ac:dyDescent="0.3">
      <c r="A12" s="132" t="s">
        <v>51</v>
      </c>
      <c r="B12" s="96" t="s">
        <v>110</v>
      </c>
      <c r="C12" s="97" t="s">
        <v>131</v>
      </c>
    </row>
    <row r="13" spans="1:3" x14ac:dyDescent="0.25">
      <c r="A13" s="80"/>
      <c r="B13" s="80"/>
      <c r="C13" s="80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C18" s="18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view="pageBreakPreview" zoomScaleNormal="100" zoomScaleSheetLayoutView="100" workbookViewId="0">
      <selection sqref="A1:L1"/>
    </sheetView>
  </sheetViews>
  <sheetFormatPr defaultRowHeight="15.75" x14ac:dyDescent="0.25"/>
  <cols>
    <col min="1" max="1" width="5" customWidth="1"/>
    <col min="2" max="2" width="6.625" customWidth="1"/>
    <col min="3" max="3" width="23.875" customWidth="1"/>
    <col min="4" max="4" width="6" customWidth="1"/>
    <col min="5" max="5" width="5.25" customWidth="1"/>
    <col min="6" max="6" width="24.75" customWidth="1"/>
    <col min="7" max="7" width="26.375" customWidth="1"/>
    <col min="8" max="8" width="43.75" customWidth="1"/>
    <col min="9" max="9" width="21.25" customWidth="1"/>
    <col min="10" max="10" width="11.25" customWidth="1"/>
    <col min="11" max="11" width="14.75" customWidth="1"/>
    <col min="12" max="12" width="10.5" customWidth="1"/>
  </cols>
  <sheetData>
    <row r="1" spans="1:12" ht="21" customHeight="1" thickBot="1" x14ac:dyDescent="0.35">
      <c r="A1" s="487" t="s">
        <v>763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 ht="128.25" thickBot="1" x14ac:dyDescent="0.3">
      <c r="A2" s="156" t="s">
        <v>132</v>
      </c>
      <c r="B2" s="157" t="s">
        <v>51</v>
      </c>
      <c r="C2" s="157" t="s">
        <v>178</v>
      </c>
      <c r="D2" s="157" t="s">
        <v>181</v>
      </c>
      <c r="E2" s="157" t="s">
        <v>180</v>
      </c>
      <c r="F2" s="157" t="s">
        <v>133</v>
      </c>
      <c r="G2" s="157" t="s">
        <v>134</v>
      </c>
      <c r="H2" s="157" t="s">
        <v>120</v>
      </c>
      <c r="I2" s="157" t="s">
        <v>135</v>
      </c>
      <c r="J2" s="157" t="s">
        <v>136</v>
      </c>
      <c r="K2" s="157" t="s">
        <v>137</v>
      </c>
      <c r="L2" s="158" t="s">
        <v>138</v>
      </c>
    </row>
    <row r="3" spans="1:12" ht="63" x14ac:dyDescent="0.25">
      <c r="A3" s="80">
        <v>1</v>
      </c>
      <c r="B3" s="360" t="s">
        <v>261</v>
      </c>
      <c r="C3" s="360" t="s">
        <v>764</v>
      </c>
      <c r="D3" s="360" t="s">
        <v>765</v>
      </c>
      <c r="E3" s="360" t="s">
        <v>766</v>
      </c>
      <c r="F3" s="312" t="s">
        <v>767</v>
      </c>
      <c r="G3" s="365" t="s">
        <v>768</v>
      </c>
      <c r="H3" s="310" t="s">
        <v>769</v>
      </c>
      <c r="I3" s="312" t="s">
        <v>770</v>
      </c>
      <c r="J3" s="366">
        <v>0</v>
      </c>
      <c r="K3" s="80"/>
      <c r="L3" s="80"/>
    </row>
    <row r="4" spans="1:12" x14ac:dyDescent="0.25">
      <c r="A4" s="312">
        <v>2</v>
      </c>
      <c r="B4" s="360" t="s">
        <v>261</v>
      </c>
      <c r="C4" s="360" t="s">
        <v>771</v>
      </c>
      <c r="D4" s="360" t="s">
        <v>765</v>
      </c>
      <c r="E4" s="360" t="s">
        <v>766</v>
      </c>
      <c r="F4" s="360" t="s">
        <v>772</v>
      </c>
      <c r="G4" s="365" t="s">
        <v>773</v>
      </c>
      <c r="H4" s="310" t="s">
        <v>774</v>
      </c>
      <c r="I4" s="312" t="s">
        <v>775</v>
      </c>
      <c r="J4" s="366">
        <v>4550</v>
      </c>
      <c r="K4" s="312"/>
      <c r="L4" s="312"/>
    </row>
    <row r="5" spans="1:12" x14ac:dyDescent="0.25">
      <c r="A5" s="312">
        <v>3</v>
      </c>
      <c r="B5" s="360" t="s">
        <v>255</v>
      </c>
      <c r="C5" s="18" t="s">
        <v>776</v>
      </c>
      <c r="D5" s="360" t="s">
        <v>765</v>
      </c>
      <c r="E5" s="360" t="s">
        <v>766</v>
      </c>
      <c r="F5" s="360" t="s">
        <v>777</v>
      </c>
      <c r="G5" s="365" t="s">
        <v>778</v>
      </c>
      <c r="H5" s="364" t="s">
        <v>779</v>
      </c>
      <c r="I5" s="18" t="s">
        <v>780</v>
      </c>
      <c r="J5" s="367">
        <v>123204</v>
      </c>
      <c r="K5" s="312"/>
      <c r="L5" s="312"/>
    </row>
    <row r="6" spans="1:12" ht="31.5" x14ac:dyDescent="0.25">
      <c r="A6" s="312">
        <v>4</v>
      </c>
      <c r="B6" s="360" t="s">
        <v>255</v>
      </c>
      <c r="C6" s="363" t="s">
        <v>781</v>
      </c>
      <c r="D6" s="360" t="s">
        <v>765</v>
      </c>
      <c r="E6" s="360" t="s">
        <v>766</v>
      </c>
      <c r="F6" s="360" t="s">
        <v>782</v>
      </c>
      <c r="G6" s="365" t="s">
        <v>783</v>
      </c>
      <c r="H6" s="365" t="s">
        <v>784</v>
      </c>
      <c r="I6" s="358" t="s">
        <v>785</v>
      </c>
      <c r="J6" s="368">
        <v>1800</v>
      </c>
      <c r="K6" s="312"/>
      <c r="L6" s="312"/>
    </row>
    <row r="7" spans="1:12" ht="31.5" x14ac:dyDescent="0.25">
      <c r="A7" s="312">
        <v>5</v>
      </c>
      <c r="B7" s="360" t="s">
        <v>255</v>
      </c>
      <c r="C7" s="365" t="s">
        <v>781</v>
      </c>
      <c r="D7" s="360" t="s">
        <v>765</v>
      </c>
      <c r="E7" s="360" t="s">
        <v>766</v>
      </c>
      <c r="F7" s="360" t="s">
        <v>786</v>
      </c>
      <c r="G7" s="365" t="s">
        <v>787</v>
      </c>
      <c r="H7" s="365" t="s">
        <v>788</v>
      </c>
      <c r="I7" s="358" t="s">
        <v>789</v>
      </c>
      <c r="J7" s="366">
        <v>0</v>
      </c>
      <c r="K7" s="312"/>
      <c r="L7" s="312"/>
    </row>
    <row r="8" spans="1:12" ht="31.5" x14ac:dyDescent="0.25">
      <c r="A8" s="80">
        <v>6</v>
      </c>
      <c r="B8" s="360" t="s">
        <v>255</v>
      </c>
      <c r="C8" s="365" t="s">
        <v>790</v>
      </c>
      <c r="D8" s="360" t="s">
        <v>765</v>
      </c>
      <c r="E8" s="360" t="s">
        <v>766</v>
      </c>
      <c r="F8" s="360" t="s">
        <v>791</v>
      </c>
      <c r="G8" s="365" t="s">
        <v>792</v>
      </c>
      <c r="H8" s="365" t="s">
        <v>793</v>
      </c>
      <c r="I8" s="358" t="s">
        <v>794</v>
      </c>
      <c r="J8" s="368">
        <v>2000</v>
      </c>
      <c r="K8" s="312"/>
      <c r="L8" s="312"/>
    </row>
    <row r="9" spans="1:12" ht="47.25" x14ac:dyDescent="0.25">
      <c r="A9" s="312">
        <v>7</v>
      </c>
      <c r="B9" s="360" t="s">
        <v>261</v>
      </c>
      <c r="C9" s="363" t="s">
        <v>795</v>
      </c>
      <c r="D9" s="360" t="s">
        <v>765</v>
      </c>
      <c r="E9" s="360" t="s">
        <v>322</v>
      </c>
      <c r="F9" s="360" t="s">
        <v>796</v>
      </c>
      <c r="G9" s="363" t="s">
        <v>773</v>
      </c>
      <c r="H9" s="363" t="s">
        <v>797</v>
      </c>
      <c r="I9" s="360" t="s">
        <v>798</v>
      </c>
      <c r="J9" s="366">
        <v>10000</v>
      </c>
      <c r="K9" s="312"/>
      <c r="L9" s="312"/>
    </row>
    <row r="10" spans="1:12" ht="31.5" x14ac:dyDescent="0.25">
      <c r="A10" s="312">
        <v>8</v>
      </c>
      <c r="B10" s="360" t="s">
        <v>261</v>
      </c>
      <c r="C10" s="360" t="s">
        <v>799</v>
      </c>
      <c r="D10" s="360" t="s">
        <v>765</v>
      </c>
      <c r="E10" s="360" t="s">
        <v>322</v>
      </c>
      <c r="F10" s="360" t="s">
        <v>800</v>
      </c>
      <c r="G10" s="363" t="s">
        <v>801</v>
      </c>
      <c r="H10" s="365" t="s">
        <v>802</v>
      </c>
      <c r="I10" s="358" t="s">
        <v>803</v>
      </c>
      <c r="J10" s="366">
        <v>65800</v>
      </c>
      <c r="K10" s="312"/>
      <c r="L10" s="312"/>
    </row>
    <row r="11" spans="1:12" ht="63" x14ac:dyDescent="0.25">
      <c r="A11" s="312">
        <v>9</v>
      </c>
      <c r="B11" s="360" t="s">
        <v>261</v>
      </c>
      <c r="C11" s="360" t="s">
        <v>799</v>
      </c>
      <c r="D11" s="360" t="s">
        <v>765</v>
      </c>
      <c r="E11" s="360" t="s">
        <v>322</v>
      </c>
      <c r="F11" s="360" t="s">
        <v>804</v>
      </c>
      <c r="G11" s="363" t="s">
        <v>805</v>
      </c>
      <c r="H11" s="365" t="s">
        <v>806</v>
      </c>
      <c r="I11" s="358" t="s">
        <v>807</v>
      </c>
      <c r="J11" s="366">
        <v>9409</v>
      </c>
      <c r="K11" s="358"/>
      <c r="L11" s="358"/>
    </row>
    <row r="12" spans="1:12" ht="47.25" x14ac:dyDescent="0.25">
      <c r="A12" s="312">
        <v>10</v>
      </c>
      <c r="B12" s="360" t="s">
        <v>261</v>
      </c>
      <c r="C12" s="360" t="s">
        <v>799</v>
      </c>
      <c r="D12" s="360" t="s">
        <v>765</v>
      </c>
      <c r="E12" s="360" t="s">
        <v>322</v>
      </c>
      <c r="F12" s="360" t="s">
        <v>808</v>
      </c>
      <c r="G12" s="363" t="s">
        <v>809</v>
      </c>
      <c r="H12" s="363" t="s">
        <v>810</v>
      </c>
      <c r="I12" s="358" t="s">
        <v>807</v>
      </c>
      <c r="J12" s="366">
        <v>11000</v>
      </c>
      <c r="K12" s="312"/>
      <c r="L12" s="312"/>
    </row>
    <row r="13" spans="1:12" ht="31.5" x14ac:dyDescent="0.25">
      <c r="A13" s="80">
        <v>11</v>
      </c>
      <c r="B13" s="360" t="s">
        <v>251</v>
      </c>
      <c r="C13" s="360" t="s">
        <v>799</v>
      </c>
      <c r="D13" s="360" t="s">
        <v>765</v>
      </c>
      <c r="E13" s="360" t="s">
        <v>322</v>
      </c>
      <c r="F13" s="360" t="s">
        <v>811</v>
      </c>
      <c r="G13" s="363" t="s">
        <v>812</v>
      </c>
      <c r="H13" s="365" t="s">
        <v>813</v>
      </c>
      <c r="I13" s="358" t="s">
        <v>814</v>
      </c>
      <c r="J13" s="368">
        <v>31199</v>
      </c>
      <c r="K13" s="312"/>
      <c r="L13" s="312"/>
    </row>
    <row r="14" spans="1:12" ht="31.5" x14ac:dyDescent="0.25">
      <c r="A14" s="312">
        <v>12</v>
      </c>
      <c r="B14" s="360" t="s">
        <v>251</v>
      </c>
      <c r="C14" s="360" t="s">
        <v>799</v>
      </c>
      <c r="D14" s="360" t="s">
        <v>765</v>
      </c>
      <c r="E14" s="360" t="s">
        <v>322</v>
      </c>
      <c r="F14" s="360" t="s">
        <v>815</v>
      </c>
      <c r="G14" s="363" t="s">
        <v>816</v>
      </c>
      <c r="H14" s="365" t="s">
        <v>817</v>
      </c>
      <c r="I14" s="358" t="s">
        <v>818</v>
      </c>
      <c r="J14" s="368">
        <v>123140</v>
      </c>
      <c r="K14" s="312"/>
      <c r="L14" s="312"/>
    </row>
    <row r="15" spans="1:12" ht="31.5" x14ac:dyDescent="0.25">
      <c r="A15" s="312">
        <v>13</v>
      </c>
      <c r="B15" s="360" t="s">
        <v>255</v>
      </c>
      <c r="C15" s="360" t="s">
        <v>799</v>
      </c>
      <c r="D15" s="360" t="s">
        <v>765</v>
      </c>
      <c r="E15" s="360" t="s">
        <v>322</v>
      </c>
      <c r="F15" s="360" t="s">
        <v>819</v>
      </c>
      <c r="G15" s="363" t="s">
        <v>820</v>
      </c>
      <c r="H15" s="365" t="s">
        <v>821</v>
      </c>
      <c r="I15" s="358" t="s">
        <v>822</v>
      </c>
      <c r="J15" s="368">
        <v>46554</v>
      </c>
      <c r="K15" s="312"/>
      <c r="L15" s="312"/>
    </row>
    <row r="16" spans="1:12" ht="31.5" x14ac:dyDescent="0.25">
      <c r="A16" s="312">
        <v>14</v>
      </c>
      <c r="B16" s="360" t="s">
        <v>255</v>
      </c>
      <c r="C16" s="360" t="s">
        <v>799</v>
      </c>
      <c r="D16" s="360" t="s">
        <v>765</v>
      </c>
      <c r="E16" s="360" t="s">
        <v>322</v>
      </c>
      <c r="F16" s="360" t="s">
        <v>823</v>
      </c>
      <c r="G16" s="363" t="s">
        <v>824</v>
      </c>
      <c r="H16" s="365" t="s">
        <v>825</v>
      </c>
      <c r="I16" s="358" t="s">
        <v>803</v>
      </c>
      <c r="J16" s="368">
        <v>58058</v>
      </c>
      <c r="K16" s="312"/>
      <c r="L16" s="312"/>
    </row>
    <row r="17" spans="1:12" ht="31.5" x14ac:dyDescent="0.25">
      <c r="A17" s="312">
        <v>15</v>
      </c>
      <c r="B17" s="360" t="s">
        <v>255</v>
      </c>
      <c r="C17" s="360" t="s">
        <v>799</v>
      </c>
      <c r="D17" s="360" t="s">
        <v>765</v>
      </c>
      <c r="E17" s="360" t="s">
        <v>322</v>
      </c>
      <c r="F17" s="360" t="s">
        <v>826</v>
      </c>
      <c r="G17" s="363" t="s">
        <v>827</v>
      </c>
      <c r="H17" s="365" t="s">
        <v>828</v>
      </c>
      <c r="I17" s="358" t="s">
        <v>807</v>
      </c>
      <c r="J17" s="368">
        <v>58721</v>
      </c>
      <c r="K17" s="312"/>
      <c r="L17" s="312"/>
    </row>
    <row r="18" spans="1:12" ht="31.5" x14ac:dyDescent="0.25">
      <c r="A18" s="80">
        <v>16</v>
      </c>
      <c r="B18" s="360" t="s">
        <v>255</v>
      </c>
      <c r="C18" s="360" t="s">
        <v>799</v>
      </c>
      <c r="D18" s="360" t="s">
        <v>765</v>
      </c>
      <c r="E18" s="360" t="s">
        <v>322</v>
      </c>
      <c r="F18" s="360" t="s">
        <v>829</v>
      </c>
      <c r="G18" s="363" t="s">
        <v>830</v>
      </c>
      <c r="H18" s="365" t="s">
        <v>831</v>
      </c>
      <c r="I18" s="358" t="s">
        <v>832</v>
      </c>
      <c r="J18" s="368">
        <v>21248</v>
      </c>
      <c r="K18" s="312"/>
      <c r="L18" s="312"/>
    </row>
    <row r="19" spans="1:12" ht="31.5" x14ac:dyDescent="0.25">
      <c r="A19" s="312">
        <v>17</v>
      </c>
      <c r="B19" s="360" t="s">
        <v>255</v>
      </c>
      <c r="C19" s="360" t="s">
        <v>799</v>
      </c>
      <c r="D19" s="360" t="s">
        <v>765</v>
      </c>
      <c r="E19" s="360" t="s">
        <v>322</v>
      </c>
      <c r="F19" s="360" t="s">
        <v>833</v>
      </c>
      <c r="G19" s="363" t="s">
        <v>834</v>
      </c>
      <c r="H19" s="365" t="s">
        <v>835</v>
      </c>
      <c r="I19" s="358" t="s">
        <v>836</v>
      </c>
      <c r="J19" s="368">
        <v>8957</v>
      </c>
      <c r="K19" s="312"/>
      <c r="L19" s="312"/>
    </row>
    <row r="20" spans="1:12" ht="31.5" x14ac:dyDescent="0.25">
      <c r="A20" s="312">
        <v>18</v>
      </c>
      <c r="B20" s="360" t="s">
        <v>257</v>
      </c>
      <c r="C20" s="360" t="s">
        <v>799</v>
      </c>
      <c r="D20" s="360" t="s">
        <v>765</v>
      </c>
      <c r="E20" s="360" t="s">
        <v>322</v>
      </c>
      <c r="F20" s="360" t="s">
        <v>837</v>
      </c>
      <c r="G20" s="363" t="s">
        <v>838</v>
      </c>
      <c r="H20" s="365" t="s">
        <v>839</v>
      </c>
      <c r="I20" s="358" t="s">
        <v>840</v>
      </c>
      <c r="J20" s="368">
        <v>3867</v>
      </c>
      <c r="K20" s="312"/>
      <c r="L20" s="312"/>
    </row>
    <row r="21" spans="1:12" ht="31.5" x14ac:dyDescent="0.25">
      <c r="A21" s="312">
        <v>19</v>
      </c>
      <c r="B21" s="360" t="s">
        <v>257</v>
      </c>
      <c r="C21" s="360" t="s">
        <v>799</v>
      </c>
      <c r="D21" s="360" t="s">
        <v>765</v>
      </c>
      <c r="E21" s="360" t="s">
        <v>322</v>
      </c>
      <c r="F21" s="360" t="s">
        <v>841</v>
      </c>
      <c r="G21" s="363" t="s">
        <v>842</v>
      </c>
      <c r="H21" s="365" t="s">
        <v>843</v>
      </c>
      <c r="I21" s="358" t="s">
        <v>807</v>
      </c>
      <c r="J21" s="368">
        <v>46190</v>
      </c>
      <c r="K21" s="312"/>
      <c r="L21" s="312"/>
    </row>
    <row r="22" spans="1:12" ht="31.5" x14ac:dyDescent="0.25">
      <c r="A22" s="312">
        <v>20</v>
      </c>
      <c r="B22" s="360" t="s">
        <v>261</v>
      </c>
      <c r="C22" s="358" t="s">
        <v>844</v>
      </c>
      <c r="D22" s="358" t="s">
        <v>765</v>
      </c>
      <c r="E22" s="358" t="s">
        <v>322</v>
      </c>
      <c r="F22" s="358" t="s">
        <v>845</v>
      </c>
      <c r="G22" s="363" t="s">
        <v>801</v>
      </c>
      <c r="H22" s="365" t="s">
        <v>846</v>
      </c>
      <c r="I22" s="358" t="s">
        <v>847</v>
      </c>
      <c r="J22" s="366">
        <v>14496</v>
      </c>
      <c r="K22" s="312"/>
      <c r="L22" s="312"/>
    </row>
    <row r="23" spans="1:12" ht="31.5" x14ac:dyDescent="0.25">
      <c r="A23" s="80">
        <v>21</v>
      </c>
      <c r="B23" s="360" t="s">
        <v>261</v>
      </c>
      <c r="C23" s="358" t="s">
        <v>844</v>
      </c>
      <c r="D23" s="358" t="s">
        <v>765</v>
      </c>
      <c r="E23" s="358" t="s">
        <v>322</v>
      </c>
      <c r="F23" s="358" t="s">
        <v>848</v>
      </c>
      <c r="G23" s="365" t="s">
        <v>849</v>
      </c>
      <c r="H23" s="365" t="s">
        <v>850</v>
      </c>
      <c r="I23" s="358" t="s">
        <v>851</v>
      </c>
      <c r="J23" s="366">
        <v>4474</v>
      </c>
      <c r="K23" s="312"/>
      <c r="L23" s="312"/>
    </row>
    <row r="24" spans="1:12" ht="47.25" x14ac:dyDescent="0.25">
      <c r="A24" s="312">
        <v>22</v>
      </c>
      <c r="B24" s="360" t="s">
        <v>261</v>
      </c>
      <c r="C24" s="358" t="s">
        <v>844</v>
      </c>
      <c r="D24" s="358" t="s">
        <v>765</v>
      </c>
      <c r="E24" s="358" t="s">
        <v>322</v>
      </c>
      <c r="F24" s="358" t="s">
        <v>852</v>
      </c>
      <c r="G24" s="365" t="s">
        <v>853</v>
      </c>
      <c r="H24" s="365" t="s">
        <v>854</v>
      </c>
      <c r="I24" s="358" t="s">
        <v>851</v>
      </c>
      <c r="J24" s="366">
        <v>3109</v>
      </c>
      <c r="K24" s="312"/>
      <c r="L24" s="312"/>
    </row>
    <row r="25" spans="1:12" ht="31.5" x14ac:dyDescent="0.25">
      <c r="A25" s="312">
        <v>23</v>
      </c>
      <c r="B25" s="360" t="s">
        <v>261</v>
      </c>
      <c r="C25" s="358" t="s">
        <v>844</v>
      </c>
      <c r="D25" s="358" t="s">
        <v>765</v>
      </c>
      <c r="E25" s="358" t="s">
        <v>322</v>
      </c>
      <c r="F25" s="358" t="s">
        <v>855</v>
      </c>
      <c r="G25" s="365" t="s">
        <v>856</v>
      </c>
      <c r="H25" s="365" t="s">
        <v>857</v>
      </c>
      <c r="I25" s="358" t="s">
        <v>858</v>
      </c>
      <c r="J25" s="366">
        <v>2761</v>
      </c>
      <c r="K25" s="312"/>
      <c r="L25" s="312"/>
    </row>
    <row r="26" spans="1:12" ht="31.5" x14ac:dyDescent="0.25">
      <c r="A26" s="312">
        <v>24</v>
      </c>
      <c r="B26" s="360" t="s">
        <v>261</v>
      </c>
      <c r="C26" s="358" t="s">
        <v>844</v>
      </c>
      <c r="D26" s="358" t="s">
        <v>765</v>
      </c>
      <c r="E26" s="358" t="s">
        <v>322</v>
      </c>
      <c r="F26" s="358" t="s">
        <v>859</v>
      </c>
      <c r="G26" s="365" t="s">
        <v>860</v>
      </c>
      <c r="H26" s="365" t="s">
        <v>861</v>
      </c>
      <c r="I26" s="358" t="s">
        <v>862</v>
      </c>
      <c r="J26" s="366">
        <v>12918</v>
      </c>
      <c r="K26" s="312"/>
      <c r="L26" s="312"/>
    </row>
    <row r="27" spans="1:12" ht="63" x14ac:dyDescent="0.25">
      <c r="A27" s="312">
        <v>25</v>
      </c>
      <c r="B27" s="360" t="s">
        <v>261</v>
      </c>
      <c r="C27" s="358" t="s">
        <v>844</v>
      </c>
      <c r="D27" s="358" t="s">
        <v>765</v>
      </c>
      <c r="E27" s="358" t="s">
        <v>322</v>
      </c>
      <c r="F27" s="358" t="s">
        <v>863</v>
      </c>
      <c r="G27" s="365" t="s">
        <v>864</v>
      </c>
      <c r="H27" s="365" t="s">
        <v>865</v>
      </c>
      <c r="I27" s="358" t="s">
        <v>862</v>
      </c>
      <c r="J27" s="366">
        <v>16897</v>
      </c>
      <c r="K27" s="312"/>
      <c r="L27" s="312"/>
    </row>
    <row r="28" spans="1:12" ht="47.25" x14ac:dyDescent="0.25">
      <c r="A28" s="80">
        <v>26</v>
      </c>
      <c r="B28" s="360" t="s">
        <v>261</v>
      </c>
      <c r="C28" s="358" t="s">
        <v>844</v>
      </c>
      <c r="D28" s="358" t="s">
        <v>765</v>
      </c>
      <c r="E28" s="358" t="s">
        <v>322</v>
      </c>
      <c r="F28" s="358" t="s">
        <v>866</v>
      </c>
      <c r="G28" s="365" t="s">
        <v>867</v>
      </c>
      <c r="H28" s="365" t="s">
        <v>868</v>
      </c>
      <c r="I28" s="358" t="s">
        <v>869</v>
      </c>
      <c r="J28" s="366">
        <v>7933</v>
      </c>
      <c r="K28" s="312"/>
      <c r="L28" s="312"/>
    </row>
    <row r="29" spans="1:12" ht="31.5" x14ac:dyDescent="0.25">
      <c r="A29" s="312">
        <v>27</v>
      </c>
      <c r="B29" s="360" t="s">
        <v>261</v>
      </c>
      <c r="C29" s="358" t="s">
        <v>844</v>
      </c>
      <c r="D29" s="358" t="s">
        <v>765</v>
      </c>
      <c r="E29" s="358" t="s">
        <v>322</v>
      </c>
      <c r="F29" s="358" t="s">
        <v>870</v>
      </c>
      <c r="G29" s="365" t="s">
        <v>871</v>
      </c>
      <c r="H29" s="365" t="s">
        <v>872</v>
      </c>
      <c r="I29" s="358" t="s">
        <v>873</v>
      </c>
      <c r="J29" s="366">
        <v>1889</v>
      </c>
      <c r="K29" s="312"/>
      <c r="L29" s="312"/>
    </row>
    <row r="30" spans="1:12" ht="47.25" x14ac:dyDescent="0.25">
      <c r="A30" s="312">
        <v>28</v>
      </c>
      <c r="B30" s="360" t="s">
        <v>261</v>
      </c>
      <c r="C30" s="358" t="s">
        <v>844</v>
      </c>
      <c r="D30" s="358" t="s">
        <v>765</v>
      </c>
      <c r="E30" s="358" t="s">
        <v>322</v>
      </c>
      <c r="F30" s="358" t="s">
        <v>874</v>
      </c>
      <c r="G30" s="365" t="s">
        <v>875</v>
      </c>
      <c r="H30" s="365" t="s">
        <v>876</v>
      </c>
      <c r="I30" s="358" t="s">
        <v>862</v>
      </c>
      <c r="J30" s="366">
        <v>9032</v>
      </c>
      <c r="K30" s="312"/>
      <c r="L30" s="312"/>
    </row>
    <row r="31" spans="1:12" ht="31.5" x14ac:dyDescent="0.25">
      <c r="A31" s="312">
        <v>29</v>
      </c>
      <c r="B31" s="360" t="s">
        <v>261</v>
      </c>
      <c r="C31" s="358" t="s">
        <v>844</v>
      </c>
      <c r="D31" s="358" t="s">
        <v>765</v>
      </c>
      <c r="E31" s="358" t="s">
        <v>322</v>
      </c>
      <c r="F31" s="358" t="s">
        <v>877</v>
      </c>
      <c r="G31" s="365" t="s">
        <v>878</v>
      </c>
      <c r="H31" s="365" t="s">
        <v>879</v>
      </c>
      <c r="I31" s="358" t="s">
        <v>880</v>
      </c>
      <c r="J31" s="366">
        <v>1692</v>
      </c>
      <c r="K31" s="312"/>
      <c r="L31" s="312"/>
    </row>
    <row r="32" spans="1:12" x14ac:dyDescent="0.25">
      <c r="A32" s="312">
        <v>30</v>
      </c>
      <c r="B32" s="360" t="s">
        <v>261</v>
      </c>
      <c r="C32" s="358" t="s">
        <v>844</v>
      </c>
      <c r="D32" s="358" t="s">
        <v>765</v>
      </c>
      <c r="E32" s="358" t="s">
        <v>322</v>
      </c>
      <c r="F32" s="358" t="s">
        <v>881</v>
      </c>
      <c r="G32" s="365" t="s">
        <v>882</v>
      </c>
      <c r="H32" s="365" t="s">
        <v>883</v>
      </c>
      <c r="I32" s="358" t="s">
        <v>775</v>
      </c>
      <c r="J32" s="366">
        <v>17495</v>
      </c>
      <c r="K32" s="312"/>
      <c r="L32" s="312"/>
    </row>
    <row r="33" spans="1:12" ht="31.5" x14ac:dyDescent="0.25">
      <c r="A33" s="80">
        <v>31</v>
      </c>
      <c r="B33" s="360" t="s">
        <v>261</v>
      </c>
      <c r="C33" s="358" t="s">
        <v>844</v>
      </c>
      <c r="D33" s="358" t="s">
        <v>765</v>
      </c>
      <c r="E33" s="358" t="s">
        <v>322</v>
      </c>
      <c r="F33" s="358" t="s">
        <v>884</v>
      </c>
      <c r="G33" s="365" t="s">
        <v>885</v>
      </c>
      <c r="H33" s="365" t="s">
        <v>886</v>
      </c>
      <c r="I33" s="358" t="s">
        <v>887</v>
      </c>
      <c r="J33" s="366">
        <v>14111</v>
      </c>
      <c r="K33" s="312"/>
      <c r="L33" s="312"/>
    </row>
    <row r="34" spans="1:12" ht="63" x14ac:dyDescent="0.25">
      <c r="A34" s="312">
        <v>32</v>
      </c>
      <c r="B34" s="360" t="s">
        <v>261</v>
      </c>
      <c r="C34" s="358" t="s">
        <v>844</v>
      </c>
      <c r="D34" s="358" t="s">
        <v>765</v>
      </c>
      <c r="E34" s="358" t="s">
        <v>322</v>
      </c>
      <c r="F34" s="312" t="s">
        <v>888</v>
      </c>
      <c r="G34" s="365" t="s">
        <v>809</v>
      </c>
      <c r="H34" s="365" t="s">
        <v>889</v>
      </c>
      <c r="I34" s="358" t="s">
        <v>890</v>
      </c>
      <c r="J34" s="366">
        <v>18750</v>
      </c>
      <c r="K34" s="312"/>
      <c r="L34" s="312"/>
    </row>
    <row r="35" spans="1:12" ht="31.5" x14ac:dyDescent="0.25">
      <c r="A35" s="312">
        <v>33</v>
      </c>
      <c r="B35" s="360" t="s">
        <v>251</v>
      </c>
      <c r="C35" s="358" t="s">
        <v>844</v>
      </c>
      <c r="D35" s="358"/>
      <c r="E35" s="358"/>
      <c r="F35" s="358" t="s">
        <v>891</v>
      </c>
      <c r="G35" s="365" t="s">
        <v>892</v>
      </c>
      <c r="H35" s="365" t="s">
        <v>893</v>
      </c>
      <c r="I35" s="358" t="s">
        <v>851</v>
      </c>
      <c r="J35" s="368">
        <v>8906</v>
      </c>
      <c r="K35" s="312"/>
      <c r="L35" s="312"/>
    </row>
    <row r="36" spans="1:12" ht="31.5" x14ac:dyDescent="0.25">
      <c r="A36" s="312">
        <v>34</v>
      </c>
      <c r="B36" s="360" t="s">
        <v>251</v>
      </c>
      <c r="C36" s="358" t="s">
        <v>844</v>
      </c>
      <c r="D36" s="358" t="s">
        <v>765</v>
      </c>
      <c r="E36" s="358" t="s">
        <v>322</v>
      </c>
      <c r="F36" s="358" t="s">
        <v>894</v>
      </c>
      <c r="G36" s="365" t="s">
        <v>895</v>
      </c>
      <c r="H36" s="365" t="s">
        <v>896</v>
      </c>
      <c r="I36" s="358" t="s">
        <v>851</v>
      </c>
      <c r="J36" s="368">
        <v>3903</v>
      </c>
      <c r="K36" s="312"/>
      <c r="L36" s="312"/>
    </row>
    <row r="37" spans="1:12" ht="31.5" x14ac:dyDescent="0.25">
      <c r="A37" s="312">
        <v>35</v>
      </c>
      <c r="B37" s="360" t="s">
        <v>251</v>
      </c>
      <c r="C37" s="358" t="s">
        <v>844</v>
      </c>
      <c r="D37" s="358" t="s">
        <v>765</v>
      </c>
      <c r="E37" s="358" t="s">
        <v>322</v>
      </c>
      <c r="F37" s="358" t="s">
        <v>897</v>
      </c>
      <c r="G37" s="365" t="s">
        <v>898</v>
      </c>
      <c r="H37" s="365" t="s">
        <v>899</v>
      </c>
      <c r="I37" s="358" t="s">
        <v>851</v>
      </c>
      <c r="J37" s="368">
        <v>3975</v>
      </c>
      <c r="K37" s="312"/>
      <c r="L37" s="312"/>
    </row>
    <row r="38" spans="1:12" ht="31.5" x14ac:dyDescent="0.25">
      <c r="A38" s="80">
        <v>36</v>
      </c>
      <c r="B38" s="360" t="s">
        <v>251</v>
      </c>
      <c r="C38" s="358" t="s">
        <v>844</v>
      </c>
      <c r="D38" s="358" t="s">
        <v>765</v>
      </c>
      <c r="E38" s="358" t="s">
        <v>322</v>
      </c>
      <c r="F38" s="358" t="s">
        <v>900</v>
      </c>
      <c r="G38" s="365" t="s">
        <v>901</v>
      </c>
      <c r="H38" s="365" t="s">
        <v>902</v>
      </c>
      <c r="I38" s="358" t="s">
        <v>903</v>
      </c>
      <c r="J38" s="368">
        <v>3050</v>
      </c>
      <c r="K38" s="312"/>
      <c r="L38" s="312"/>
    </row>
    <row r="39" spans="1:12" ht="31.5" x14ac:dyDescent="0.25">
      <c r="A39" s="312">
        <v>37</v>
      </c>
      <c r="B39" s="360" t="s">
        <v>251</v>
      </c>
      <c r="C39" s="358" t="s">
        <v>844</v>
      </c>
      <c r="D39" s="358" t="s">
        <v>765</v>
      </c>
      <c r="E39" s="358" t="s">
        <v>322</v>
      </c>
      <c r="F39" s="358" t="s">
        <v>904</v>
      </c>
      <c r="G39" s="365" t="s">
        <v>905</v>
      </c>
      <c r="H39" s="365" t="s">
        <v>906</v>
      </c>
      <c r="I39" s="358" t="s">
        <v>903</v>
      </c>
      <c r="J39" s="368">
        <v>5090</v>
      </c>
      <c r="K39" s="312"/>
      <c r="L39" s="312"/>
    </row>
    <row r="40" spans="1:12" ht="31.5" x14ac:dyDescent="0.25">
      <c r="A40" s="312">
        <v>38</v>
      </c>
      <c r="B40" s="360" t="s">
        <v>251</v>
      </c>
      <c r="C40" s="358" t="s">
        <v>844</v>
      </c>
      <c r="D40" s="358" t="s">
        <v>765</v>
      </c>
      <c r="E40" s="358" t="s">
        <v>322</v>
      </c>
      <c r="F40" s="358" t="s">
        <v>907</v>
      </c>
      <c r="G40" s="365" t="s">
        <v>908</v>
      </c>
      <c r="H40" s="365" t="s">
        <v>909</v>
      </c>
      <c r="I40" s="358" t="s">
        <v>903</v>
      </c>
      <c r="J40" s="368">
        <v>3196</v>
      </c>
      <c r="K40" s="312"/>
      <c r="L40" s="312"/>
    </row>
    <row r="41" spans="1:12" x14ac:dyDescent="0.25">
      <c r="A41" s="312">
        <v>39</v>
      </c>
      <c r="B41" s="360" t="s">
        <v>253</v>
      </c>
      <c r="C41" s="358" t="s">
        <v>844</v>
      </c>
      <c r="D41" s="358" t="s">
        <v>765</v>
      </c>
      <c r="E41" s="358" t="s">
        <v>322</v>
      </c>
      <c r="F41" s="358" t="s">
        <v>910</v>
      </c>
      <c r="G41" s="365" t="s">
        <v>911</v>
      </c>
      <c r="H41" s="365" t="s">
        <v>912</v>
      </c>
      <c r="I41" s="358" t="s">
        <v>851</v>
      </c>
      <c r="J41" s="358">
        <v>713</v>
      </c>
      <c r="K41" s="312"/>
      <c r="L41" s="312"/>
    </row>
    <row r="42" spans="1:12" x14ac:dyDescent="0.25">
      <c r="A42" s="312">
        <v>40</v>
      </c>
      <c r="B42" s="360" t="s">
        <v>253</v>
      </c>
      <c r="C42" s="358" t="s">
        <v>844</v>
      </c>
      <c r="D42" s="358" t="s">
        <v>765</v>
      </c>
      <c r="E42" s="358" t="s">
        <v>322</v>
      </c>
      <c r="F42" s="358" t="s">
        <v>913</v>
      </c>
      <c r="G42" s="365" t="s">
        <v>911</v>
      </c>
      <c r="H42" s="365" t="s">
        <v>914</v>
      </c>
      <c r="I42" s="358" t="s">
        <v>862</v>
      </c>
      <c r="J42" s="368">
        <v>2679</v>
      </c>
      <c r="K42" s="312"/>
      <c r="L42" s="312"/>
    </row>
    <row r="43" spans="1:12" ht="31.5" x14ac:dyDescent="0.25">
      <c r="A43" s="80">
        <v>41</v>
      </c>
      <c r="B43" s="360" t="s">
        <v>253</v>
      </c>
      <c r="C43" s="358" t="s">
        <v>844</v>
      </c>
      <c r="D43" s="358" t="s">
        <v>765</v>
      </c>
      <c r="E43" s="358" t="s">
        <v>322</v>
      </c>
      <c r="F43" s="358" t="s">
        <v>915</v>
      </c>
      <c r="G43" s="365" t="s">
        <v>916</v>
      </c>
      <c r="H43" s="365" t="s">
        <v>917</v>
      </c>
      <c r="I43" s="358" t="s">
        <v>918</v>
      </c>
      <c r="J43" s="368">
        <v>2629</v>
      </c>
      <c r="K43" s="312"/>
      <c r="L43" s="312"/>
    </row>
    <row r="44" spans="1:12" ht="31.5" x14ac:dyDescent="0.25">
      <c r="A44" s="312">
        <v>42</v>
      </c>
      <c r="B44" s="360" t="s">
        <v>253</v>
      </c>
      <c r="C44" s="358" t="s">
        <v>844</v>
      </c>
      <c r="D44" s="358" t="s">
        <v>765</v>
      </c>
      <c r="E44" s="358" t="s">
        <v>322</v>
      </c>
      <c r="F44" s="358" t="s">
        <v>919</v>
      </c>
      <c r="G44" s="365" t="s">
        <v>920</v>
      </c>
      <c r="H44" s="365" t="s">
        <v>921</v>
      </c>
      <c r="I44" s="358" t="s">
        <v>918</v>
      </c>
      <c r="J44" s="368">
        <v>4630</v>
      </c>
      <c r="K44" s="312"/>
      <c r="L44" s="312"/>
    </row>
    <row r="45" spans="1:12" ht="31.5" x14ac:dyDescent="0.25">
      <c r="A45" s="312">
        <v>43</v>
      </c>
      <c r="B45" s="358" t="s">
        <v>255</v>
      </c>
      <c r="C45" s="358" t="s">
        <v>844</v>
      </c>
      <c r="D45" s="358" t="s">
        <v>765</v>
      </c>
      <c r="E45" s="358" t="s">
        <v>322</v>
      </c>
      <c r="F45" s="358" t="s">
        <v>922</v>
      </c>
      <c r="G45" s="365" t="s">
        <v>923</v>
      </c>
      <c r="H45" s="364" t="s">
        <v>924</v>
      </c>
      <c r="I45" s="18" t="s">
        <v>925</v>
      </c>
      <c r="J45" s="369">
        <v>0</v>
      </c>
      <c r="K45" s="312"/>
      <c r="L45" s="312"/>
    </row>
    <row r="46" spans="1:12" ht="31.5" x14ac:dyDescent="0.25">
      <c r="A46" s="312">
        <v>44</v>
      </c>
      <c r="B46" s="358" t="s">
        <v>255</v>
      </c>
      <c r="C46" s="358" t="s">
        <v>844</v>
      </c>
      <c r="D46" s="358" t="s">
        <v>765</v>
      </c>
      <c r="E46" s="358" t="s">
        <v>322</v>
      </c>
      <c r="F46" s="358" t="s">
        <v>926</v>
      </c>
      <c r="G46" s="365" t="s">
        <v>927</v>
      </c>
      <c r="H46" s="365" t="s">
        <v>928</v>
      </c>
      <c r="I46" s="358" t="s">
        <v>847</v>
      </c>
      <c r="J46" s="368">
        <v>3730</v>
      </c>
      <c r="K46" s="312"/>
      <c r="L46" s="312"/>
    </row>
    <row r="47" spans="1:12" ht="31.5" x14ac:dyDescent="0.25">
      <c r="A47" s="312">
        <v>45</v>
      </c>
      <c r="B47" s="358" t="s">
        <v>255</v>
      </c>
      <c r="C47" s="358" t="s">
        <v>844</v>
      </c>
      <c r="D47" s="358" t="s">
        <v>765</v>
      </c>
      <c r="E47" s="358" t="s">
        <v>322</v>
      </c>
      <c r="F47" s="358" t="s">
        <v>929</v>
      </c>
      <c r="G47" s="365" t="s">
        <v>778</v>
      </c>
      <c r="H47" s="365" t="s">
        <v>930</v>
      </c>
      <c r="I47" s="358" t="s">
        <v>851</v>
      </c>
      <c r="J47" s="312">
        <v>0</v>
      </c>
      <c r="K47" s="312"/>
      <c r="L47" s="312"/>
    </row>
    <row r="48" spans="1:12" ht="31.5" x14ac:dyDescent="0.25">
      <c r="A48" s="80">
        <v>46</v>
      </c>
      <c r="B48" s="358" t="s">
        <v>255</v>
      </c>
      <c r="C48" s="358" t="s">
        <v>844</v>
      </c>
      <c r="D48" s="358" t="s">
        <v>765</v>
      </c>
      <c r="E48" s="358" t="s">
        <v>322</v>
      </c>
      <c r="F48" s="358" t="s">
        <v>931</v>
      </c>
      <c r="G48" s="365" t="s">
        <v>932</v>
      </c>
      <c r="H48" s="365" t="s">
        <v>933</v>
      </c>
      <c r="I48" s="358" t="s">
        <v>847</v>
      </c>
      <c r="J48" s="368">
        <v>1389</v>
      </c>
      <c r="K48" s="312"/>
      <c r="L48" s="312"/>
    </row>
    <row r="49" spans="1:12" ht="63" x14ac:dyDescent="0.25">
      <c r="A49" s="312">
        <v>47</v>
      </c>
      <c r="B49" s="358" t="s">
        <v>255</v>
      </c>
      <c r="C49" s="358" t="s">
        <v>844</v>
      </c>
      <c r="D49" s="358" t="s">
        <v>765</v>
      </c>
      <c r="E49" s="358" t="s">
        <v>322</v>
      </c>
      <c r="F49" s="358" t="s">
        <v>934</v>
      </c>
      <c r="G49" s="365" t="s">
        <v>935</v>
      </c>
      <c r="H49" s="365" t="s">
        <v>936</v>
      </c>
      <c r="I49" s="358" t="s">
        <v>937</v>
      </c>
      <c r="J49" s="368">
        <v>4122</v>
      </c>
      <c r="K49" s="312"/>
      <c r="L49" s="312"/>
    </row>
    <row r="50" spans="1:12" ht="31.5" x14ac:dyDescent="0.25">
      <c r="A50" s="312">
        <v>48</v>
      </c>
      <c r="B50" s="358" t="s">
        <v>255</v>
      </c>
      <c r="C50" s="358" t="s">
        <v>844</v>
      </c>
      <c r="D50" s="358" t="s">
        <v>765</v>
      </c>
      <c r="E50" s="358" t="s">
        <v>322</v>
      </c>
      <c r="F50" s="358" t="s">
        <v>938</v>
      </c>
      <c r="G50" s="365" t="s">
        <v>939</v>
      </c>
      <c r="H50" s="365" t="s">
        <v>940</v>
      </c>
      <c r="I50" s="358" t="s">
        <v>847</v>
      </c>
      <c r="J50" s="368">
        <v>5410</v>
      </c>
      <c r="K50" s="312"/>
      <c r="L50" s="312"/>
    </row>
    <row r="51" spans="1:12" ht="47.25" x14ac:dyDescent="0.25">
      <c r="A51" s="312">
        <v>49</v>
      </c>
      <c r="B51" s="358" t="s">
        <v>255</v>
      </c>
      <c r="C51" s="358" t="s">
        <v>844</v>
      </c>
      <c r="D51" s="358" t="s">
        <v>765</v>
      </c>
      <c r="E51" s="358" t="s">
        <v>322</v>
      </c>
      <c r="F51" s="358" t="s">
        <v>941</v>
      </c>
      <c r="G51" s="365" t="s">
        <v>942</v>
      </c>
      <c r="H51" s="365" t="s">
        <v>943</v>
      </c>
      <c r="I51" s="358" t="s">
        <v>851</v>
      </c>
      <c r="J51" s="368">
        <v>3956</v>
      </c>
      <c r="K51" s="312"/>
      <c r="L51" s="312"/>
    </row>
    <row r="52" spans="1:12" ht="31.5" x14ac:dyDescent="0.25">
      <c r="A52" s="312">
        <v>50</v>
      </c>
      <c r="B52" s="358" t="s">
        <v>255</v>
      </c>
      <c r="C52" s="358" t="s">
        <v>844</v>
      </c>
      <c r="D52" s="358" t="s">
        <v>765</v>
      </c>
      <c r="E52" s="358" t="s">
        <v>322</v>
      </c>
      <c r="F52" s="358" t="s">
        <v>944</v>
      </c>
      <c r="G52" s="365" t="s">
        <v>945</v>
      </c>
      <c r="H52" s="365" t="s">
        <v>946</v>
      </c>
      <c r="I52" s="358" t="s">
        <v>851</v>
      </c>
      <c r="J52" s="368">
        <v>3418</v>
      </c>
      <c r="K52" s="312"/>
      <c r="L52" s="312"/>
    </row>
    <row r="53" spans="1:12" ht="31.5" x14ac:dyDescent="0.25">
      <c r="A53" s="80">
        <v>51</v>
      </c>
      <c r="B53" s="358" t="s">
        <v>255</v>
      </c>
      <c r="C53" s="358" t="s">
        <v>844</v>
      </c>
      <c r="D53" s="358" t="s">
        <v>765</v>
      </c>
      <c r="E53" s="358" t="s">
        <v>322</v>
      </c>
      <c r="F53" s="358" t="s">
        <v>947</v>
      </c>
      <c r="G53" s="365" t="s">
        <v>948</v>
      </c>
      <c r="H53" s="365" t="s">
        <v>949</v>
      </c>
      <c r="I53" s="358" t="s">
        <v>851</v>
      </c>
      <c r="J53" s="368">
        <v>5919</v>
      </c>
      <c r="K53" s="312"/>
      <c r="L53" s="312"/>
    </row>
    <row r="54" spans="1:12" ht="31.5" x14ac:dyDescent="0.25">
      <c r="A54" s="312">
        <v>52</v>
      </c>
      <c r="B54" s="358" t="s">
        <v>255</v>
      </c>
      <c r="C54" s="358" t="s">
        <v>844</v>
      </c>
      <c r="D54" s="358" t="s">
        <v>765</v>
      </c>
      <c r="E54" s="358" t="s">
        <v>322</v>
      </c>
      <c r="F54" s="358" t="s">
        <v>950</v>
      </c>
      <c r="G54" s="365" t="s">
        <v>951</v>
      </c>
      <c r="H54" s="365" t="s">
        <v>952</v>
      </c>
      <c r="I54" s="358" t="s">
        <v>851</v>
      </c>
      <c r="J54" s="368">
        <v>2812</v>
      </c>
      <c r="K54" s="312"/>
      <c r="L54" s="312"/>
    </row>
    <row r="55" spans="1:12" ht="47.25" x14ac:dyDescent="0.25">
      <c r="A55" s="312">
        <v>53</v>
      </c>
      <c r="B55" s="358" t="s">
        <v>255</v>
      </c>
      <c r="C55" s="358" t="s">
        <v>844</v>
      </c>
      <c r="D55" s="358" t="s">
        <v>765</v>
      </c>
      <c r="E55" s="358" t="s">
        <v>322</v>
      </c>
      <c r="F55" s="358" t="s">
        <v>953</v>
      </c>
      <c r="G55" s="365" t="s">
        <v>954</v>
      </c>
      <c r="H55" s="365" t="s">
        <v>955</v>
      </c>
      <c r="I55" s="358" t="s">
        <v>851</v>
      </c>
      <c r="J55" s="368">
        <v>1702</v>
      </c>
      <c r="K55" s="312"/>
      <c r="L55" s="312"/>
    </row>
    <row r="56" spans="1:12" ht="63" x14ac:dyDescent="0.25">
      <c r="A56" s="312">
        <v>54</v>
      </c>
      <c r="B56" s="358" t="s">
        <v>255</v>
      </c>
      <c r="C56" s="358" t="s">
        <v>844</v>
      </c>
      <c r="D56" s="358" t="s">
        <v>765</v>
      </c>
      <c r="E56" s="358" t="s">
        <v>322</v>
      </c>
      <c r="F56" s="358" t="s">
        <v>956</v>
      </c>
      <c r="G56" s="365" t="s">
        <v>957</v>
      </c>
      <c r="H56" s="365" t="s">
        <v>958</v>
      </c>
      <c r="I56" s="358" t="s">
        <v>862</v>
      </c>
      <c r="J56" s="368">
        <v>12215</v>
      </c>
      <c r="K56" s="312"/>
      <c r="L56" s="312"/>
    </row>
    <row r="57" spans="1:12" ht="31.5" x14ac:dyDescent="0.25">
      <c r="A57" s="312">
        <v>55</v>
      </c>
      <c r="B57" s="358" t="s">
        <v>255</v>
      </c>
      <c r="C57" s="358" t="s">
        <v>844</v>
      </c>
      <c r="D57" s="358" t="s">
        <v>765</v>
      </c>
      <c r="E57" s="358" t="s">
        <v>322</v>
      </c>
      <c r="F57" s="358" t="s">
        <v>959</v>
      </c>
      <c r="G57" s="365" t="s">
        <v>960</v>
      </c>
      <c r="H57" s="365" t="s">
        <v>961</v>
      </c>
      <c r="I57" s="358" t="s">
        <v>903</v>
      </c>
      <c r="J57" s="368">
        <v>2770</v>
      </c>
      <c r="K57" s="312"/>
      <c r="L57" s="312"/>
    </row>
    <row r="58" spans="1:12" ht="31.5" x14ac:dyDescent="0.25">
      <c r="A58" s="80">
        <v>56</v>
      </c>
      <c r="B58" s="358" t="s">
        <v>255</v>
      </c>
      <c r="C58" s="358" t="s">
        <v>844</v>
      </c>
      <c r="D58" s="358" t="s">
        <v>765</v>
      </c>
      <c r="E58" s="358" t="s">
        <v>322</v>
      </c>
      <c r="F58" s="358" t="s">
        <v>962</v>
      </c>
      <c r="G58" s="365" t="s">
        <v>963</v>
      </c>
      <c r="H58" s="365" t="s">
        <v>964</v>
      </c>
      <c r="I58" s="358" t="s">
        <v>965</v>
      </c>
      <c r="J58" s="368">
        <v>3165</v>
      </c>
      <c r="K58" s="312"/>
      <c r="L58" s="312"/>
    </row>
    <row r="59" spans="1:12" ht="31.5" x14ac:dyDescent="0.25">
      <c r="A59" s="312">
        <v>57</v>
      </c>
      <c r="B59" s="358" t="s">
        <v>255</v>
      </c>
      <c r="C59" s="358" t="s">
        <v>844</v>
      </c>
      <c r="D59" s="358" t="s">
        <v>765</v>
      </c>
      <c r="E59" s="358" t="s">
        <v>322</v>
      </c>
      <c r="F59" s="358" t="s">
        <v>966</v>
      </c>
      <c r="G59" s="365" t="s">
        <v>967</v>
      </c>
      <c r="H59" s="365" t="s">
        <v>968</v>
      </c>
      <c r="I59" s="358" t="s">
        <v>903</v>
      </c>
      <c r="J59" s="312">
        <v>0</v>
      </c>
      <c r="K59" s="312"/>
      <c r="L59" s="312"/>
    </row>
    <row r="60" spans="1:12" ht="31.5" x14ac:dyDescent="0.25">
      <c r="A60" s="312">
        <v>58</v>
      </c>
      <c r="B60" s="358" t="s">
        <v>255</v>
      </c>
      <c r="C60" s="358" t="s">
        <v>844</v>
      </c>
      <c r="D60" s="358" t="s">
        <v>765</v>
      </c>
      <c r="E60" s="358" t="s">
        <v>322</v>
      </c>
      <c r="F60" s="358" t="s">
        <v>969</v>
      </c>
      <c r="G60" s="365" t="s">
        <v>970</v>
      </c>
      <c r="H60" s="365" t="s">
        <v>971</v>
      </c>
      <c r="I60" s="358" t="s">
        <v>903</v>
      </c>
      <c r="J60" s="312">
        <v>0</v>
      </c>
      <c r="K60" s="312"/>
      <c r="L60" s="312"/>
    </row>
    <row r="61" spans="1:12" ht="31.5" x14ac:dyDescent="0.25">
      <c r="A61" s="312">
        <v>59</v>
      </c>
      <c r="B61" s="358" t="s">
        <v>255</v>
      </c>
      <c r="C61" s="358" t="s">
        <v>844</v>
      </c>
      <c r="D61" s="358" t="s">
        <v>765</v>
      </c>
      <c r="E61" s="358" t="s">
        <v>322</v>
      </c>
      <c r="F61" s="358" t="s">
        <v>972</v>
      </c>
      <c r="G61" s="365" t="s">
        <v>827</v>
      </c>
      <c r="H61" s="365" t="s">
        <v>973</v>
      </c>
      <c r="I61" s="358" t="s">
        <v>903</v>
      </c>
      <c r="J61" s="368">
        <v>7202</v>
      </c>
      <c r="K61" s="312"/>
      <c r="L61" s="312"/>
    </row>
    <row r="62" spans="1:12" ht="47.25" x14ac:dyDescent="0.25">
      <c r="A62" s="312">
        <v>60</v>
      </c>
      <c r="B62" s="358" t="s">
        <v>255</v>
      </c>
      <c r="C62" s="358" t="s">
        <v>844</v>
      </c>
      <c r="D62" s="358" t="s">
        <v>765</v>
      </c>
      <c r="E62" s="358" t="s">
        <v>322</v>
      </c>
      <c r="F62" s="358" t="s">
        <v>974</v>
      </c>
      <c r="G62" s="365" t="s">
        <v>975</v>
      </c>
      <c r="H62" s="365" t="s">
        <v>976</v>
      </c>
      <c r="I62" s="358" t="s">
        <v>862</v>
      </c>
      <c r="J62" s="368">
        <v>2325</v>
      </c>
      <c r="K62" s="312"/>
      <c r="L62" s="312"/>
    </row>
    <row r="63" spans="1:12" ht="31.5" x14ac:dyDescent="0.25">
      <c r="A63" s="80">
        <v>61</v>
      </c>
      <c r="B63" s="358" t="s">
        <v>255</v>
      </c>
      <c r="C63" s="358" t="s">
        <v>844</v>
      </c>
      <c r="D63" s="358" t="s">
        <v>765</v>
      </c>
      <c r="E63" s="358" t="s">
        <v>322</v>
      </c>
      <c r="F63" s="358" t="s">
        <v>977</v>
      </c>
      <c r="G63" s="365" t="s">
        <v>978</v>
      </c>
      <c r="H63" s="365" t="s">
        <v>979</v>
      </c>
      <c r="I63" s="358" t="s">
        <v>862</v>
      </c>
      <c r="J63" s="368">
        <v>2047</v>
      </c>
      <c r="K63" s="312"/>
      <c r="L63" s="312"/>
    </row>
    <row r="64" spans="1:12" ht="31.5" x14ac:dyDescent="0.25">
      <c r="A64" s="312">
        <v>62</v>
      </c>
      <c r="B64" s="358" t="s">
        <v>255</v>
      </c>
      <c r="C64" s="358" t="s">
        <v>844</v>
      </c>
      <c r="D64" s="358" t="s">
        <v>765</v>
      </c>
      <c r="E64" s="358" t="s">
        <v>322</v>
      </c>
      <c r="F64" s="358" t="s">
        <v>980</v>
      </c>
      <c r="G64" s="365" t="s">
        <v>981</v>
      </c>
      <c r="H64" s="365" t="s">
        <v>982</v>
      </c>
      <c r="I64" s="358" t="s">
        <v>903</v>
      </c>
      <c r="J64" s="368">
        <v>3868</v>
      </c>
      <c r="K64" s="312"/>
      <c r="L64" s="312"/>
    </row>
    <row r="65" spans="1:12" ht="47.25" x14ac:dyDescent="0.25">
      <c r="A65" s="312">
        <v>63</v>
      </c>
      <c r="B65" s="358" t="s">
        <v>255</v>
      </c>
      <c r="C65" s="358" t="s">
        <v>844</v>
      </c>
      <c r="D65" s="358" t="s">
        <v>765</v>
      </c>
      <c r="E65" s="358" t="s">
        <v>322</v>
      </c>
      <c r="F65" s="358" t="s">
        <v>983</v>
      </c>
      <c r="G65" s="365" t="s">
        <v>984</v>
      </c>
      <c r="H65" s="365" t="s">
        <v>985</v>
      </c>
      <c r="I65" s="358" t="s">
        <v>986</v>
      </c>
      <c r="J65" s="368">
        <v>3471</v>
      </c>
      <c r="K65" s="312"/>
      <c r="L65" s="312"/>
    </row>
    <row r="66" spans="1:12" ht="47.25" x14ac:dyDescent="0.25">
      <c r="A66" s="312">
        <v>64</v>
      </c>
      <c r="B66" s="358" t="s">
        <v>255</v>
      </c>
      <c r="C66" s="358" t="s">
        <v>844</v>
      </c>
      <c r="D66" s="358" t="s">
        <v>765</v>
      </c>
      <c r="E66" s="358" t="s">
        <v>322</v>
      </c>
      <c r="F66" s="358" t="s">
        <v>987</v>
      </c>
      <c r="G66" s="365" t="s">
        <v>834</v>
      </c>
      <c r="H66" s="365" t="s">
        <v>988</v>
      </c>
      <c r="I66" s="358" t="s">
        <v>986</v>
      </c>
      <c r="J66" s="368">
        <v>5301</v>
      </c>
      <c r="K66" s="312"/>
      <c r="L66" s="312"/>
    </row>
    <row r="67" spans="1:12" ht="31.5" x14ac:dyDescent="0.25">
      <c r="A67" s="312">
        <v>65</v>
      </c>
      <c r="B67" s="358" t="s">
        <v>255</v>
      </c>
      <c r="C67" s="358" t="s">
        <v>844</v>
      </c>
      <c r="D67" s="358" t="s">
        <v>765</v>
      </c>
      <c r="E67" s="358" t="s">
        <v>322</v>
      </c>
      <c r="F67" s="358" t="s">
        <v>989</v>
      </c>
      <c r="G67" s="365" t="s">
        <v>990</v>
      </c>
      <c r="H67" s="365" t="s">
        <v>991</v>
      </c>
      <c r="I67" s="358" t="s">
        <v>986</v>
      </c>
      <c r="J67" s="368">
        <v>9591</v>
      </c>
      <c r="K67" s="312"/>
      <c r="L67" s="312"/>
    </row>
    <row r="68" spans="1:12" ht="31.5" x14ac:dyDescent="0.25">
      <c r="A68" s="80">
        <v>66</v>
      </c>
      <c r="B68" s="358" t="s">
        <v>255</v>
      </c>
      <c r="C68" s="358" t="s">
        <v>844</v>
      </c>
      <c r="D68" s="358" t="s">
        <v>765</v>
      </c>
      <c r="E68" s="358" t="s">
        <v>322</v>
      </c>
      <c r="F68" s="358" t="s">
        <v>992</v>
      </c>
      <c r="G68" s="365" t="s">
        <v>993</v>
      </c>
      <c r="H68" s="365" t="s">
        <v>994</v>
      </c>
      <c r="I68" s="358" t="s">
        <v>918</v>
      </c>
      <c r="J68" s="368">
        <v>7516</v>
      </c>
      <c r="K68" s="312"/>
      <c r="L68" s="312"/>
    </row>
    <row r="69" spans="1:12" ht="31.5" x14ac:dyDescent="0.25">
      <c r="A69" s="312">
        <v>67</v>
      </c>
      <c r="B69" s="358" t="s">
        <v>255</v>
      </c>
      <c r="C69" s="358" t="s">
        <v>844</v>
      </c>
      <c r="D69" s="358" t="s">
        <v>765</v>
      </c>
      <c r="E69" s="358" t="s">
        <v>322</v>
      </c>
      <c r="F69" s="358" t="s">
        <v>995</v>
      </c>
      <c r="G69" s="365" t="s">
        <v>996</v>
      </c>
      <c r="H69" s="365" t="s">
        <v>997</v>
      </c>
      <c r="I69" s="358" t="s">
        <v>998</v>
      </c>
      <c r="J69" s="368">
        <v>2490</v>
      </c>
      <c r="K69" s="312"/>
      <c r="L69" s="312"/>
    </row>
    <row r="70" spans="1:12" ht="47.25" x14ac:dyDescent="0.25">
      <c r="A70" s="312">
        <v>68</v>
      </c>
      <c r="B70" s="358" t="s">
        <v>255</v>
      </c>
      <c r="C70" s="358" t="s">
        <v>844</v>
      </c>
      <c r="D70" s="358" t="s">
        <v>765</v>
      </c>
      <c r="E70" s="358" t="s">
        <v>322</v>
      </c>
      <c r="F70" s="358" t="s">
        <v>999</v>
      </c>
      <c r="G70" s="365" t="s">
        <v>1000</v>
      </c>
      <c r="H70" s="365" t="s">
        <v>1001</v>
      </c>
      <c r="I70" s="358" t="s">
        <v>986</v>
      </c>
      <c r="J70" s="368">
        <v>7022</v>
      </c>
      <c r="K70" s="312"/>
      <c r="L70" s="312"/>
    </row>
    <row r="71" spans="1:12" ht="47.25" x14ac:dyDescent="0.25">
      <c r="A71" s="312">
        <v>69</v>
      </c>
      <c r="B71" s="358" t="s">
        <v>257</v>
      </c>
      <c r="C71" s="358" t="s">
        <v>844</v>
      </c>
      <c r="D71" s="358" t="s">
        <v>765</v>
      </c>
      <c r="E71" s="358" t="s">
        <v>322</v>
      </c>
      <c r="F71" s="358" t="s">
        <v>1002</v>
      </c>
      <c r="G71" s="365" t="s">
        <v>1003</v>
      </c>
      <c r="H71" s="365" t="s">
        <v>1004</v>
      </c>
      <c r="I71" s="358" t="s">
        <v>1005</v>
      </c>
      <c r="J71" s="368">
        <v>5013</v>
      </c>
      <c r="K71" s="312"/>
      <c r="L71" s="312"/>
    </row>
    <row r="72" spans="1:12" ht="31.5" x14ac:dyDescent="0.25">
      <c r="A72" s="312">
        <v>70</v>
      </c>
      <c r="B72" s="358" t="s">
        <v>257</v>
      </c>
      <c r="C72" s="358" t="s">
        <v>844</v>
      </c>
      <c r="D72" s="358" t="s">
        <v>765</v>
      </c>
      <c r="E72" s="358" t="s">
        <v>322</v>
      </c>
      <c r="F72" s="358" t="s">
        <v>1006</v>
      </c>
      <c r="G72" s="365" t="s">
        <v>1007</v>
      </c>
      <c r="H72" s="365" t="s">
        <v>1008</v>
      </c>
      <c r="I72" s="358" t="s">
        <v>851</v>
      </c>
      <c r="J72" s="368">
        <v>2581</v>
      </c>
      <c r="K72" s="312"/>
      <c r="L72" s="312"/>
    </row>
    <row r="73" spans="1:12" ht="31.5" x14ac:dyDescent="0.25">
      <c r="A73" s="80">
        <v>71</v>
      </c>
      <c r="B73" s="358" t="s">
        <v>257</v>
      </c>
      <c r="C73" s="358" t="s">
        <v>844</v>
      </c>
      <c r="D73" s="358" t="s">
        <v>765</v>
      </c>
      <c r="E73" s="358" t="s">
        <v>322</v>
      </c>
      <c r="F73" s="358" t="s">
        <v>1009</v>
      </c>
      <c r="G73" s="365" t="s">
        <v>1010</v>
      </c>
      <c r="H73" s="365" t="s">
        <v>1011</v>
      </c>
      <c r="I73" s="358" t="s">
        <v>1012</v>
      </c>
      <c r="J73" s="368">
        <v>3627</v>
      </c>
      <c r="K73" s="312"/>
      <c r="L73" s="312"/>
    </row>
    <row r="74" spans="1:12" ht="31.5" x14ac:dyDescent="0.25">
      <c r="A74" s="312">
        <v>72</v>
      </c>
      <c r="B74" s="358" t="s">
        <v>257</v>
      </c>
      <c r="C74" s="358" t="s">
        <v>844</v>
      </c>
      <c r="D74" s="358" t="s">
        <v>765</v>
      </c>
      <c r="E74" s="358" t="s">
        <v>322</v>
      </c>
      <c r="F74" s="358" t="s">
        <v>1013</v>
      </c>
      <c r="G74" s="365" t="s">
        <v>1014</v>
      </c>
      <c r="H74" s="365" t="s">
        <v>1015</v>
      </c>
      <c r="I74" s="358" t="s">
        <v>851</v>
      </c>
      <c r="J74" s="312">
        <v>0</v>
      </c>
      <c r="K74" s="312"/>
      <c r="L74" s="312"/>
    </row>
    <row r="75" spans="1:12" ht="47.25" x14ac:dyDescent="0.25">
      <c r="A75" s="312">
        <v>73</v>
      </c>
      <c r="B75" s="358" t="s">
        <v>257</v>
      </c>
      <c r="C75" s="358" t="s">
        <v>844</v>
      </c>
      <c r="D75" s="358" t="s">
        <v>765</v>
      </c>
      <c r="E75" s="358" t="s">
        <v>322</v>
      </c>
      <c r="F75" s="358" t="s">
        <v>1016</v>
      </c>
      <c r="G75" s="365" t="s">
        <v>1017</v>
      </c>
      <c r="H75" s="365" t="s">
        <v>1018</v>
      </c>
      <c r="I75" s="358" t="s">
        <v>862</v>
      </c>
      <c r="J75" s="368">
        <v>3818</v>
      </c>
      <c r="K75" s="312"/>
      <c r="L75" s="312"/>
    </row>
    <row r="76" spans="1:12" ht="31.5" x14ac:dyDescent="0.25">
      <c r="A76" s="312">
        <v>74</v>
      </c>
      <c r="B76" s="358" t="s">
        <v>257</v>
      </c>
      <c r="C76" s="358" t="s">
        <v>844</v>
      </c>
      <c r="D76" s="358" t="s">
        <v>765</v>
      </c>
      <c r="E76" s="358" t="s">
        <v>322</v>
      </c>
      <c r="F76" s="358" t="s">
        <v>1019</v>
      </c>
      <c r="G76" s="365" t="s">
        <v>1020</v>
      </c>
      <c r="H76" s="365" t="s">
        <v>1021</v>
      </c>
      <c r="I76" s="358" t="s">
        <v>903</v>
      </c>
      <c r="J76" s="368">
        <v>2689</v>
      </c>
      <c r="K76" s="312"/>
      <c r="L76" s="312"/>
    </row>
    <row r="77" spans="1:12" ht="31.5" x14ac:dyDescent="0.25">
      <c r="A77" s="312">
        <v>75</v>
      </c>
      <c r="B77" s="358" t="s">
        <v>257</v>
      </c>
      <c r="C77" s="358" t="s">
        <v>844</v>
      </c>
      <c r="D77" s="358" t="s">
        <v>765</v>
      </c>
      <c r="E77" s="358" t="s">
        <v>322</v>
      </c>
      <c r="F77" s="358" t="s">
        <v>1022</v>
      </c>
      <c r="G77" s="365" t="s">
        <v>1023</v>
      </c>
      <c r="H77" s="364" t="s">
        <v>1024</v>
      </c>
      <c r="I77" s="18" t="s">
        <v>1025</v>
      </c>
      <c r="J77" s="368">
        <v>0</v>
      </c>
      <c r="K77" s="312"/>
      <c r="L77" s="312"/>
    </row>
    <row r="78" spans="1:12" ht="31.5" x14ac:dyDescent="0.25">
      <c r="A78" s="80">
        <v>76</v>
      </c>
      <c r="B78" s="358" t="s">
        <v>257</v>
      </c>
      <c r="C78" s="358" t="s">
        <v>844</v>
      </c>
      <c r="D78" s="358" t="s">
        <v>765</v>
      </c>
      <c r="E78" s="358" t="s">
        <v>322</v>
      </c>
      <c r="F78" s="358" t="s">
        <v>1026</v>
      </c>
      <c r="G78" s="365" t="s">
        <v>838</v>
      </c>
      <c r="H78" s="365" t="s">
        <v>1027</v>
      </c>
      <c r="I78" s="358" t="s">
        <v>1028</v>
      </c>
      <c r="J78" s="368">
        <v>3150</v>
      </c>
      <c r="K78" s="312"/>
      <c r="L78" s="312"/>
    </row>
    <row r="79" spans="1:12" ht="31.5" x14ac:dyDescent="0.25">
      <c r="A79" s="312">
        <v>77</v>
      </c>
      <c r="B79" s="358" t="s">
        <v>257</v>
      </c>
      <c r="C79" s="358" t="s">
        <v>844</v>
      </c>
      <c r="D79" s="358" t="s">
        <v>765</v>
      </c>
      <c r="E79" s="358" t="s">
        <v>322</v>
      </c>
      <c r="F79" s="358" t="s">
        <v>1029</v>
      </c>
      <c r="G79" s="365" t="s">
        <v>1030</v>
      </c>
      <c r="H79" s="365" t="s">
        <v>1031</v>
      </c>
      <c r="I79" s="358" t="s">
        <v>918</v>
      </c>
      <c r="J79" s="368">
        <v>2953</v>
      </c>
      <c r="K79" s="312"/>
      <c r="L79" s="312"/>
    </row>
    <row r="80" spans="1:12" ht="31.5" x14ac:dyDescent="0.25">
      <c r="A80" s="312">
        <v>78</v>
      </c>
      <c r="B80" s="358" t="s">
        <v>257</v>
      </c>
      <c r="C80" s="358" t="s">
        <v>844</v>
      </c>
      <c r="D80" s="358" t="s">
        <v>765</v>
      </c>
      <c r="E80" s="358" t="s">
        <v>322</v>
      </c>
      <c r="F80" s="358" t="s">
        <v>1032</v>
      </c>
      <c r="G80" s="365" t="s">
        <v>1033</v>
      </c>
      <c r="H80" s="365" t="s">
        <v>1034</v>
      </c>
      <c r="I80" s="358" t="s">
        <v>1035</v>
      </c>
      <c r="J80" s="368">
        <v>3610</v>
      </c>
      <c r="K80" s="312"/>
      <c r="L80" s="312"/>
    </row>
    <row r="81" spans="1:12" ht="31.5" x14ac:dyDescent="0.25">
      <c r="A81" s="312">
        <v>79</v>
      </c>
      <c r="B81" s="358" t="s">
        <v>257</v>
      </c>
      <c r="C81" s="358" t="s">
        <v>844</v>
      </c>
      <c r="D81" s="358" t="s">
        <v>765</v>
      </c>
      <c r="E81" s="358" t="s">
        <v>322</v>
      </c>
      <c r="F81" s="358" t="s">
        <v>1036</v>
      </c>
      <c r="G81" s="365" t="s">
        <v>1037</v>
      </c>
      <c r="H81" s="365" t="s">
        <v>1038</v>
      </c>
      <c r="I81" s="358" t="s">
        <v>1035</v>
      </c>
      <c r="J81" s="368">
        <v>3297</v>
      </c>
      <c r="K81" s="312"/>
      <c r="L81" s="312"/>
    </row>
    <row r="82" spans="1:12" ht="31.5" x14ac:dyDescent="0.25">
      <c r="A82" s="312">
        <v>80</v>
      </c>
      <c r="B82" s="358" t="s">
        <v>257</v>
      </c>
      <c r="C82" s="358" t="s">
        <v>844</v>
      </c>
      <c r="D82" s="358" t="s">
        <v>765</v>
      </c>
      <c r="E82" s="358" t="s">
        <v>322</v>
      </c>
      <c r="F82" s="358" t="s">
        <v>1039</v>
      </c>
      <c r="G82" s="365" t="s">
        <v>1040</v>
      </c>
      <c r="H82" s="365" t="s">
        <v>1041</v>
      </c>
      <c r="I82" s="358" t="s">
        <v>918</v>
      </c>
      <c r="J82" s="368">
        <v>8417</v>
      </c>
      <c r="K82" s="312"/>
      <c r="L82" s="312"/>
    </row>
    <row r="83" spans="1:12" ht="31.5" x14ac:dyDescent="0.25">
      <c r="A83" s="80">
        <v>81</v>
      </c>
      <c r="B83" s="358" t="s">
        <v>257</v>
      </c>
      <c r="C83" s="358" t="s">
        <v>844</v>
      </c>
      <c r="D83" s="358" t="s">
        <v>765</v>
      </c>
      <c r="E83" s="358" t="s">
        <v>322</v>
      </c>
      <c r="F83" s="358" t="s">
        <v>1042</v>
      </c>
      <c r="G83" s="365" t="s">
        <v>1043</v>
      </c>
      <c r="H83" s="365" t="s">
        <v>1044</v>
      </c>
      <c r="I83" s="358" t="s">
        <v>986</v>
      </c>
      <c r="J83" s="368">
        <v>2168</v>
      </c>
      <c r="K83" s="312"/>
      <c r="L83" s="312"/>
    </row>
    <row r="84" spans="1:12" ht="47.25" x14ac:dyDescent="0.25">
      <c r="A84" s="312">
        <v>82</v>
      </c>
      <c r="B84" s="358" t="s">
        <v>261</v>
      </c>
      <c r="C84" s="358" t="s">
        <v>1045</v>
      </c>
      <c r="D84" s="358" t="s">
        <v>765</v>
      </c>
      <c r="E84" s="358" t="s">
        <v>322</v>
      </c>
      <c r="F84" s="358" t="s">
        <v>1046</v>
      </c>
      <c r="G84" s="365" t="s">
        <v>1047</v>
      </c>
      <c r="H84" s="365" t="s">
        <v>1048</v>
      </c>
      <c r="I84" s="358" t="s">
        <v>903</v>
      </c>
      <c r="J84" s="368">
        <v>8430</v>
      </c>
      <c r="K84" s="312"/>
      <c r="L84" s="312"/>
    </row>
    <row r="85" spans="1:12" ht="31.5" x14ac:dyDescent="0.25">
      <c r="A85" s="312">
        <v>83</v>
      </c>
      <c r="B85" s="358" t="s">
        <v>261</v>
      </c>
      <c r="C85" s="358" t="s">
        <v>1045</v>
      </c>
      <c r="D85" s="358" t="s">
        <v>765</v>
      </c>
      <c r="E85" s="358" t="s">
        <v>322</v>
      </c>
      <c r="F85" s="358" t="s">
        <v>1049</v>
      </c>
      <c r="G85" s="365" t="s">
        <v>864</v>
      </c>
      <c r="H85" s="358" t="s">
        <v>1050</v>
      </c>
      <c r="I85" s="358" t="s">
        <v>851</v>
      </c>
      <c r="J85" s="368">
        <v>13415</v>
      </c>
      <c r="K85" s="312"/>
      <c r="L85" s="312"/>
    </row>
    <row r="86" spans="1:12" ht="31.5" x14ac:dyDescent="0.25">
      <c r="A86" s="312">
        <v>84</v>
      </c>
      <c r="B86" s="358" t="s">
        <v>261</v>
      </c>
      <c r="C86" s="358" t="s">
        <v>1045</v>
      </c>
      <c r="D86" s="358" t="s">
        <v>765</v>
      </c>
      <c r="E86" s="358" t="s">
        <v>322</v>
      </c>
      <c r="F86" s="358" t="s">
        <v>1051</v>
      </c>
      <c r="G86" s="365" t="s">
        <v>1052</v>
      </c>
      <c r="H86" s="365" t="s">
        <v>1053</v>
      </c>
      <c r="I86" s="358" t="s">
        <v>903</v>
      </c>
      <c r="J86" s="368">
        <v>7480</v>
      </c>
      <c r="K86" s="312"/>
      <c r="L86" s="312"/>
    </row>
    <row r="87" spans="1:12" ht="31.5" x14ac:dyDescent="0.25">
      <c r="A87" s="312">
        <v>85</v>
      </c>
      <c r="B87" s="358" t="s">
        <v>261</v>
      </c>
      <c r="C87" s="358" t="s">
        <v>1045</v>
      </c>
      <c r="D87" s="358" t="s">
        <v>765</v>
      </c>
      <c r="E87" s="358" t="s">
        <v>322</v>
      </c>
      <c r="F87" s="358" t="s">
        <v>1054</v>
      </c>
      <c r="G87" s="365" t="s">
        <v>1055</v>
      </c>
      <c r="H87" s="365" t="s">
        <v>1056</v>
      </c>
      <c r="I87" s="358" t="s">
        <v>918</v>
      </c>
      <c r="J87" s="368">
        <v>6685</v>
      </c>
      <c r="K87" s="312"/>
      <c r="L87" s="312"/>
    </row>
    <row r="88" spans="1:12" ht="31.5" x14ac:dyDescent="0.25">
      <c r="A88" s="80">
        <v>86</v>
      </c>
      <c r="B88" s="358" t="s">
        <v>261</v>
      </c>
      <c r="C88" s="358" t="s">
        <v>1045</v>
      </c>
      <c r="D88" s="358" t="s">
        <v>765</v>
      </c>
      <c r="E88" s="358" t="s">
        <v>322</v>
      </c>
      <c r="F88" s="358" t="s">
        <v>1057</v>
      </c>
      <c r="G88" s="365" t="s">
        <v>1058</v>
      </c>
      <c r="H88" s="365" t="s">
        <v>1059</v>
      </c>
      <c r="I88" s="358" t="s">
        <v>918</v>
      </c>
      <c r="J88" s="368">
        <v>2819</v>
      </c>
      <c r="K88" s="312"/>
      <c r="L88" s="312"/>
    </row>
    <row r="89" spans="1:12" ht="31.5" x14ac:dyDescent="0.25">
      <c r="A89" s="312">
        <v>87</v>
      </c>
      <c r="B89" s="358" t="s">
        <v>261</v>
      </c>
      <c r="C89" s="358" t="s">
        <v>1045</v>
      </c>
      <c r="D89" s="358" t="s">
        <v>765</v>
      </c>
      <c r="E89" s="358" t="s">
        <v>322</v>
      </c>
      <c r="F89" s="358" t="s">
        <v>1060</v>
      </c>
      <c r="G89" s="365" t="s">
        <v>1061</v>
      </c>
      <c r="H89" s="365" t="s">
        <v>1062</v>
      </c>
      <c r="I89" s="358" t="s">
        <v>918</v>
      </c>
      <c r="J89" s="358">
        <v>606</v>
      </c>
      <c r="K89" s="312"/>
      <c r="L89" s="312"/>
    </row>
    <row r="90" spans="1:12" ht="63" x14ac:dyDescent="0.25">
      <c r="A90" s="312">
        <v>88</v>
      </c>
      <c r="B90" s="358" t="s">
        <v>261</v>
      </c>
      <c r="C90" s="358" t="s">
        <v>1045</v>
      </c>
      <c r="D90" s="358" t="s">
        <v>765</v>
      </c>
      <c r="E90" s="358" t="s">
        <v>322</v>
      </c>
      <c r="F90" s="358" t="s">
        <v>1063</v>
      </c>
      <c r="G90" s="365" t="s">
        <v>1064</v>
      </c>
      <c r="H90" s="365" t="s">
        <v>1065</v>
      </c>
      <c r="I90" s="358" t="s">
        <v>903</v>
      </c>
      <c r="J90" s="368">
        <v>2347</v>
      </c>
      <c r="K90" s="312"/>
      <c r="L90" s="312"/>
    </row>
    <row r="91" spans="1:12" ht="31.5" x14ac:dyDescent="0.25">
      <c r="A91" s="312">
        <v>89</v>
      </c>
      <c r="B91" s="358" t="s">
        <v>261</v>
      </c>
      <c r="C91" s="358" t="s">
        <v>1045</v>
      </c>
      <c r="D91" s="358" t="s">
        <v>765</v>
      </c>
      <c r="E91" s="358" t="s">
        <v>322</v>
      </c>
      <c r="F91" s="358" t="s">
        <v>1066</v>
      </c>
      <c r="G91" s="365" t="s">
        <v>1067</v>
      </c>
      <c r="H91" s="365" t="s">
        <v>1068</v>
      </c>
      <c r="I91" s="358" t="s">
        <v>903</v>
      </c>
      <c r="J91" s="368">
        <v>2019</v>
      </c>
      <c r="K91" s="312"/>
      <c r="L91" s="312"/>
    </row>
    <row r="92" spans="1:12" ht="47.25" x14ac:dyDescent="0.25">
      <c r="A92" s="312">
        <v>90</v>
      </c>
      <c r="B92" s="358" t="s">
        <v>251</v>
      </c>
      <c r="C92" s="358" t="s">
        <v>1045</v>
      </c>
      <c r="D92" s="358" t="s">
        <v>765</v>
      </c>
      <c r="E92" s="358" t="s">
        <v>322</v>
      </c>
      <c r="F92" s="358" t="s">
        <v>1069</v>
      </c>
      <c r="G92" s="365" t="s">
        <v>1070</v>
      </c>
      <c r="H92" s="365" t="s">
        <v>1071</v>
      </c>
      <c r="I92" s="358" t="s">
        <v>858</v>
      </c>
      <c r="J92" s="368">
        <v>1925</v>
      </c>
      <c r="K92" s="312"/>
      <c r="L92" s="312"/>
    </row>
    <row r="93" spans="1:12" ht="31.5" x14ac:dyDescent="0.25">
      <c r="A93" s="80">
        <v>91</v>
      </c>
      <c r="B93" s="358" t="s">
        <v>251</v>
      </c>
      <c r="C93" s="358" t="s">
        <v>1045</v>
      </c>
      <c r="D93" s="358" t="s">
        <v>765</v>
      </c>
      <c r="E93" s="358" t="s">
        <v>322</v>
      </c>
      <c r="F93" s="358" t="s">
        <v>1072</v>
      </c>
      <c r="G93" s="365" t="s">
        <v>1073</v>
      </c>
      <c r="H93" s="365" t="s">
        <v>1074</v>
      </c>
      <c r="I93" s="358" t="s">
        <v>903</v>
      </c>
      <c r="J93" s="368">
        <v>15202</v>
      </c>
      <c r="K93" s="312"/>
      <c r="L93" s="312"/>
    </row>
    <row r="94" spans="1:12" ht="63" x14ac:dyDescent="0.25">
      <c r="A94" s="312">
        <v>92</v>
      </c>
      <c r="B94" s="358" t="s">
        <v>251</v>
      </c>
      <c r="C94" s="358" t="s">
        <v>1045</v>
      </c>
      <c r="D94" s="358" t="s">
        <v>765</v>
      </c>
      <c r="E94" s="358" t="s">
        <v>322</v>
      </c>
      <c r="F94" s="358" t="s">
        <v>1075</v>
      </c>
      <c r="G94" s="365" t="s">
        <v>1076</v>
      </c>
      <c r="H94" s="365" t="s">
        <v>1077</v>
      </c>
      <c r="I94" s="358" t="s">
        <v>1078</v>
      </c>
      <c r="J94" s="368">
        <v>1601</v>
      </c>
      <c r="K94" s="312"/>
      <c r="L94" s="312"/>
    </row>
    <row r="95" spans="1:12" ht="63" x14ac:dyDescent="0.25">
      <c r="A95" s="312">
        <v>93</v>
      </c>
      <c r="B95" s="358" t="s">
        <v>255</v>
      </c>
      <c r="C95" s="358" t="s">
        <v>1045</v>
      </c>
      <c r="D95" s="358" t="s">
        <v>765</v>
      </c>
      <c r="E95" s="358" t="s">
        <v>322</v>
      </c>
      <c r="F95" s="358" t="s">
        <v>1079</v>
      </c>
      <c r="G95" s="365" t="s">
        <v>963</v>
      </c>
      <c r="H95" s="365" t="s">
        <v>1080</v>
      </c>
      <c r="I95" s="358" t="s">
        <v>1081</v>
      </c>
      <c r="J95" s="368">
        <v>2841</v>
      </c>
      <c r="K95" s="312"/>
      <c r="L95" s="312"/>
    </row>
    <row r="96" spans="1:12" ht="31.5" x14ac:dyDescent="0.25">
      <c r="A96" s="312">
        <v>94</v>
      </c>
      <c r="B96" s="358" t="s">
        <v>255</v>
      </c>
      <c r="C96" s="358" t="s">
        <v>1045</v>
      </c>
      <c r="D96" s="358" t="s">
        <v>765</v>
      </c>
      <c r="E96" s="358" t="s">
        <v>322</v>
      </c>
      <c r="F96" s="358" t="s">
        <v>1082</v>
      </c>
      <c r="G96" s="365" t="s">
        <v>1083</v>
      </c>
      <c r="H96" s="365" t="s">
        <v>1084</v>
      </c>
      <c r="I96" s="358" t="s">
        <v>903</v>
      </c>
      <c r="J96" s="368">
        <v>3830</v>
      </c>
      <c r="K96" s="312"/>
      <c r="L96" s="312"/>
    </row>
    <row r="97" spans="1:12" x14ac:dyDescent="0.25">
      <c r="A97" s="312">
        <v>95</v>
      </c>
      <c r="B97" s="358" t="s">
        <v>255</v>
      </c>
      <c r="C97" s="358" t="s">
        <v>1045</v>
      </c>
      <c r="D97" s="358" t="s">
        <v>765</v>
      </c>
      <c r="E97" s="358" t="s">
        <v>322</v>
      </c>
      <c r="F97" s="358" t="s">
        <v>1085</v>
      </c>
      <c r="G97" s="365" t="s">
        <v>1086</v>
      </c>
      <c r="H97" s="358" t="s">
        <v>1087</v>
      </c>
      <c r="I97" s="358" t="s">
        <v>851</v>
      </c>
      <c r="J97" s="368">
        <v>1773</v>
      </c>
      <c r="K97" s="312"/>
      <c r="L97" s="312"/>
    </row>
    <row r="98" spans="1:12" ht="31.5" x14ac:dyDescent="0.25">
      <c r="A98" s="80">
        <v>96</v>
      </c>
      <c r="B98" s="358" t="s">
        <v>255</v>
      </c>
      <c r="C98" s="358" t="s">
        <v>1045</v>
      </c>
      <c r="D98" s="358" t="s">
        <v>765</v>
      </c>
      <c r="E98" s="358" t="s">
        <v>322</v>
      </c>
      <c r="F98" s="358" t="s">
        <v>1088</v>
      </c>
      <c r="G98" s="365" t="s">
        <v>1089</v>
      </c>
      <c r="H98" s="365" t="s">
        <v>1090</v>
      </c>
      <c r="I98" s="358" t="s">
        <v>986</v>
      </c>
      <c r="J98" s="368">
        <v>3007</v>
      </c>
      <c r="K98" s="312"/>
      <c r="L98" s="312"/>
    </row>
    <row r="99" spans="1:12" ht="31.5" x14ac:dyDescent="0.25">
      <c r="A99" s="312">
        <v>97</v>
      </c>
      <c r="B99" s="358" t="s">
        <v>255</v>
      </c>
      <c r="C99" s="358" t="s">
        <v>1045</v>
      </c>
      <c r="D99" s="358" t="s">
        <v>765</v>
      </c>
      <c r="E99" s="358" t="s">
        <v>322</v>
      </c>
      <c r="F99" s="358" t="s">
        <v>1091</v>
      </c>
      <c r="G99" s="365" t="s">
        <v>1092</v>
      </c>
      <c r="H99" s="358" t="s">
        <v>1093</v>
      </c>
      <c r="I99" s="358" t="s">
        <v>1025</v>
      </c>
      <c r="J99" s="368">
        <v>3933</v>
      </c>
      <c r="K99" s="312"/>
      <c r="L99" s="312"/>
    </row>
    <row r="100" spans="1:12" ht="31.5" x14ac:dyDescent="0.25">
      <c r="A100" s="312">
        <v>98</v>
      </c>
      <c r="B100" s="358" t="s">
        <v>255</v>
      </c>
      <c r="C100" s="358" t="s">
        <v>1045</v>
      </c>
      <c r="D100" s="358" t="s">
        <v>765</v>
      </c>
      <c r="E100" s="358" t="s">
        <v>322</v>
      </c>
      <c r="F100" s="358" t="s">
        <v>1094</v>
      </c>
      <c r="G100" s="365" t="s">
        <v>1095</v>
      </c>
      <c r="H100" s="365" t="s">
        <v>1096</v>
      </c>
      <c r="I100" s="358" t="s">
        <v>903</v>
      </c>
      <c r="J100" s="368">
        <v>2628</v>
      </c>
      <c r="K100" s="312"/>
      <c r="L100" s="312"/>
    </row>
    <row r="101" spans="1:12" ht="47.25" x14ac:dyDescent="0.25">
      <c r="A101" s="312">
        <v>99</v>
      </c>
      <c r="B101" s="358" t="s">
        <v>255</v>
      </c>
      <c r="C101" s="358" t="s">
        <v>1045</v>
      </c>
      <c r="D101" s="358" t="s">
        <v>765</v>
      </c>
      <c r="E101" s="358" t="s">
        <v>322</v>
      </c>
      <c r="F101" s="358" t="s">
        <v>1097</v>
      </c>
      <c r="G101" s="365" t="s">
        <v>1098</v>
      </c>
      <c r="H101" s="365" t="s">
        <v>1099</v>
      </c>
      <c r="I101" s="358" t="s">
        <v>851</v>
      </c>
      <c r="J101" s="368">
        <v>3184</v>
      </c>
      <c r="K101" s="312"/>
      <c r="L101" s="312"/>
    </row>
    <row r="102" spans="1:12" ht="31.5" x14ac:dyDescent="0.25">
      <c r="A102" s="312">
        <v>100</v>
      </c>
      <c r="B102" s="358" t="s">
        <v>257</v>
      </c>
      <c r="C102" s="358" t="s">
        <v>1045</v>
      </c>
      <c r="D102" s="358" t="s">
        <v>765</v>
      </c>
      <c r="E102" s="358" t="s">
        <v>322</v>
      </c>
      <c r="F102" s="358" t="s">
        <v>1100</v>
      </c>
      <c r="G102" s="365" t="s">
        <v>1101</v>
      </c>
      <c r="H102" s="365" t="s">
        <v>1102</v>
      </c>
      <c r="I102" s="358" t="s">
        <v>851</v>
      </c>
      <c r="J102" s="368">
        <v>3041</v>
      </c>
      <c r="K102" s="312"/>
      <c r="L102" s="312"/>
    </row>
    <row r="103" spans="1:12" x14ac:dyDescent="0.25">
      <c r="A103" s="80">
        <v>101</v>
      </c>
      <c r="B103" s="358" t="s">
        <v>257</v>
      </c>
      <c r="C103" s="358" t="s">
        <v>1045</v>
      </c>
      <c r="D103" s="358" t="s">
        <v>765</v>
      </c>
      <c r="E103" s="358" t="s">
        <v>322</v>
      </c>
      <c r="F103" s="358" t="s">
        <v>1103</v>
      </c>
      <c r="G103" s="365" t="s">
        <v>1104</v>
      </c>
      <c r="H103" s="358" t="s">
        <v>1105</v>
      </c>
      <c r="I103" s="358" t="s">
        <v>851</v>
      </c>
      <c r="J103" s="368">
        <v>3808</v>
      </c>
      <c r="K103" s="312"/>
      <c r="L103" s="312"/>
    </row>
    <row r="104" spans="1:12" ht="31.5" x14ac:dyDescent="0.25">
      <c r="A104" s="312">
        <v>102</v>
      </c>
      <c r="B104" s="358" t="s">
        <v>257</v>
      </c>
      <c r="C104" s="358" t="s">
        <v>1045</v>
      </c>
      <c r="D104" s="358" t="s">
        <v>765</v>
      </c>
      <c r="E104" s="358" t="s">
        <v>322</v>
      </c>
      <c r="F104" s="358" t="s">
        <v>1106</v>
      </c>
      <c r="G104" s="365" t="s">
        <v>1107</v>
      </c>
      <c r="H104" s="365" t="s">
        <v>1108</v>
      </c>
      <c r="I104" s="358" t="s">
        <v>903</v>
      </c>
      <c r="J104" s="368">
        <v>3771</v>
      </c>
      <c r="K104" s="312"/>
      <c r="L104" s="312"/>
    </row>
    <row r="105" spans="1:12" ht="31.5" x14ac:dyDescent="0.25">
      <c r="A105" s="312">
        <v>103</v>
      </c>
      <c r="B105" s="358" t="s">
        <v>257</v>
      </c>
      <c r="C105" s="358" t="s">
        <v>1045</v>
      </c>
      <c r="D105" s="358" t="s">
        <v>765</v>
      </c>
      <c r="E105" s="358" t="s">
        <v>322</v>
      </c>
      <c r="F105" s="358" t="s">
        <v>1109</v>
      </c>
      <c r="G105" s="365" t="s">
        <v>1110</v>
      </c>
      <c r="H105" s="358" t="s">
        <v>1111</v>
      </c>
      <c r="I105" s="358" t="s">
        <v>1112</v>
      </c>
      <c r="J105" s="368">
        <v>2558</v>
      </c>
      <c r="K105" s="312"/>
      <c r="L105" s="312"/>
    </row>
    <row r="106" spans="1:12" ht="31.5" x14ac:dyDescent="0.25">
      <c r="A106" s="312">
        <v>104</v>
      </c>
      <c r="B106" s="358" t="s">
        <v>257</v>
      </c>
      <c r="C106" s="358" t="s">
        <v>1045</v>
      </c>
      <c r="D106" s="358" t="s">
        <v>765</v>
      </c>
      <c r="E106" s="358" t="s">
        <v>322</v>
      </c>
      <c r="F106" s="358" t="s">
        <v>1113</v>
      </c>
      <c r="G106" s="365" t="s">
        <v>1030</v>
      </c>
      <c r="H106" s="365" t="s">
        <v>1114</v>
      </c>
      <c r="I106" s="358" t="s">
        <v>918</v>
      </c>
      <c r="J106" s="368">
        <v>3832</v>
      </c>
      <c r="K106" s="312"/>
      <c r="L106" s="312"/>
    </row>
    <row r="107" spans="1:12" ht="78.75" x14ac:dyDescent="0.25">
      <c r="A107" s="312">
        <v>105</v>
      </c>
      <c r="B107" s="358" t="s">
        <v>257</v>
      </c>
      <c r="C107" s="358" t="s">
        <v>1045</v>
      </c>
      <c r="D107" s="358" t="s">
        <v>765</v>
      </c>
      <c r="E107" s="358" t="s">
        <v>322</v>
      </c>
      <c r="F107" s="358" t="s">
        <v>1115</v>
      </c>
      <c r="G107" s="365" t="s">
        <v>1014</v>
      </c>
      <c r="H107" s="365" t="s">
        <v>1116</v>
      </c>
      <c r="I107" s="358" t="s">
        <v>903</v>
      </c>
      <c r="J107" s="368">
        <v>1108</v>
      </c>
      <c r="K107" s="312"/>
      <c r="L107" s="312"/>
    </row>
    <row r="108" spans="1:12" ht="47.25" x14ac:dyDescent="0.25">
      <c r="A108" s="80">
        <v>106</v>
      </c>
      <c r="B108" s="358" t="s">
        <v>257</v>
      </c>
      <c r="C108" s="358" t="s">
        <v>1045</v>
      </c>
      <c r="D108" s="358" t="s">
        <v>765</v>
      </c>
      <c r="E108" s="358" t="s">
        <v>322</v>
      </c>
      <c r="F108" s="358" t="s">
        <v>1117</v>
      </c>
      <c r="G108" s="365" t="s">
        <v>1014</v>
      </c>
      <c r="H108" s="365" t="s">
        <v>1118</v>
      </c>
      <c r="I108" s="358" t="s">
        <v>858</v>
      </c>
      <c r="J108" s="312">
        <v>0</v>
      </c>
      <c r="K108" s="312"/>
      <c r="L108" s="312"/>
    </row>
    <row r="109" spans="1:12" ht="31.5" x14ac:dyDescent="0.25">
      <c r="A109" s="312">
        <v>107</v>
      </c>
      <c r="B109" s="358" t="s">
        <v>257</v>
      </c>
      <c r="C109" s="358" t="s">
        <v>1045</v>
      </c>
      <c r="D109" s="358" t="s">
        <v>765</v>
      </c>
      <c r="E109" s="358" t="s">
        <v>322</v>
      </c>
      <c r="F109" s="358" t="s">
        <v>1119</v>
      </c>
      <c r="G109" s="365" t="s">
        <v>1120</v>
      </c>
      <c r="H109" s="365" t="s">
        <v>1121</v>
      </c>
      <c r="I109" s="358" t="s">
        <v>1122</v>
      </c>
      <c r="J109" s="368">
        <v>4971</v>
      </c>
      <c r="K109" s="312"/>
      <c r="L109" s="312"/>
    </row>
    <row r="110" spans="1:12" ht="31.5" x14ac:dyDescent="0.25">
      <c r="A110" s="312">
        <v>108</v>
      </c>
      <c r="B110" s="358" t="s">
        <v>257</v>
      </c>
      <c r="C110" s="358" t="s">
        <v>1045</v>
      </c>
      <c r="D110" s="358" t="s">
        <v>765</v>
      </c>
      <c r="E110" s="358" t="s">
        <v>322</v>
      </c>
      <c r="F110" s="370" t="s">
        <v>1123</v>
      </c>
      <c r="G110" s="365" t="s">
        <v>1124</v>
      </c>
      <c r="H110" s="365" t="s">
        <v>1125</v>
      </c>
      <c r="I110" s="358" t="s">
        <v>903</v>
      </c>
      <c r="J110" s="368">
        <v>2765</v>
      </c>
      <c r="K110" s="369"/>
      <c r="L110" s="369"/>
    </row>
    <row r="111" spans="1:12" ht="31.5" x14ac:dyDescent="0.25">
      <c r="A111" s="312">
        <v>109</v>
      </c>
      <c r="B111" s="358" t="s">
        <v>257</v>
      </c>
      <c r="C111" s="370" t="s">
        <v>1045</v>
      </c>
      <c r="D111" s="358" t="s">
        <v>765</v>
      </c>
      <c r="E111" s="358" t="s">
        <v>322</v>
      </c>
      <c r="F111" s="358" t="s">
        <v>1126</v>
      </c>
      <c r="G111" s="365" t="s">
        <v>1023</v>
      </c>
      <c r="H111" s="365" t="s">
        <v>1127</v>
      </c>
      <c r="I111" s="358" t="s">
        <v>903</v>
      </c>
      <c r="J111" s="368">
        <v>5777</v>
      </c>
      <c r="K111" s="312"/>
      <c r="L111" s="312"/>
    </row>
    <row r="112" spans="1:12" ht="90" x14ac:dyDescent="0.25">
      <c r="A112" s="312">
        <v>110</v>
      </c>
      <c r="B112" s="358" t="s">
        <v>255</v>
      </c>
      <c r="C112" s="358" t="s">
        <v>1128</v>
      </c>
      <c r="D112" s="358" t="s">
        <v>765</v>
      </c>
      <c r="E112" s="358" t="s">
        <v>322</v>
      </c>
      <c r="F112" s="358" t="s">
        <v>1129</v>
      </c>
      <c r="G112" s="365" t="s">
        <v>1130</v>
      </c>
      <c r="H112" s="358" t="s">
        <v>1131</v>
      </c>
      <c r="I112" s="358" t="s">
        <v>1132</v>
      </c>
      <c r="J112" s="368">
        <v>2649</v>
      </c>
      <c r="K112" s="312"/>
      <c r="L112" s="371" t="s">
        <v>1133</v>
      </c>
    </row>
    <row r="113" spans="1:12" ht="90" x14ac:dyDescent="0.25">
      <c r="A113" s="80">
        <v>111</v>
      </c>
      <c r="B113" s="358" t="s">
        <v>255</v>
      </c>
      <c r="C113" s="358" t="s">
        <v>1128</v>
      </c>
      <c r="D113" s="358" t="s">
        <v>765</v>
      </c>
      <c r="E113" s="358" t="s">
        <v>322</v>
      </c>
      <c r="F113" s="358" t="s">
        <v>1134</v>
      </c>
      <c r="G113" s="365" t="s">
        <v>923</v>
      </c>
      <c r="H113" s="358" t="s">
        <v>1135</v>
      </c>
      <c r="I113" s="358" t="s">
        <v>1136</v>
      </c>
      <c r="J113" s="368">
        <v>1800</v>
      </c>
      <c r="K113" s="312"/>
      <c r="L113" s="371" t="s">
        <v>1133</v>
      </c>
    </row>
    <row r="114" spans="1:12" ht="90" x14ac:dyDescent="0.25">
      <c r="A114" s="312">
        <v>112</v>
      </c>
      <c r="B114" s="358" t="s">
        <v>255</v>
      </c>
      <c r="C114" s="358" t="s">
        <v>1128</v>
      </c>
      <c r="D114" s="358" t="s">
        <v>765</v>
      </c>
      <c r="E114" s="358" t="s">
        <v>322</v>
      </c>
      <c r="F114" s="358" t="s">
        <v>1137</v>
      </c>
      <c r="G114" s="365" t="s">
        <v>923</v>
      </c>
      <c r="H114" s="358" t="s">
        <v>1138</v>
      </c>
      <c r="I114" s="358" t="s">
        <v>1139</v>
      </c>
      <c r="J114" s="368">
        <v>2000</v>
      </c>
      <c r="K114" s="312"/>
      <c r="L114" s="371" t="s">
        <v>1133</v>
      </c>
    </row>
    <row r="115" spans="1:12" x14ac:dyDescent="0.25">
      <c r="A115" s="312"/>
      <c r="B115" s="312"/>
      <c r="C115" s="312"/>
      <c r="D115" s="312"/>
      <c r="E115" s="312"/>
      <c r="F115" s="312"/>
      <c r="G115" s="310"/>
      <c r="H115" s="310"/>
      <c r="I115" s="312"/>
      <c r="J115" s="366">
        <f>SUM(J3:J114)</f>
        <v>1054594</v>
      </c>
      <c r="K115" s="312"/>
      <c r="L115" s="312"/>
    </row>
    <row r="116" spans="1:12" x14ac:dyDescent="0.25">
      <c r="A116" s="312"/>
      <c r="B116" s="312"/>
      <c r="C116" s="312"/>
      <c r="D116" s="312"/>
      <c r="E116" s="312"/>
      <c r="F116" s="312"/>
      <c r="G116" s="310"/>
      <c r="H116" s="310"/>
      <c r="I116" s="312"/>
      <c r="J116" s="312"/>
      <c r="K116" s="312"/>
      <c r="L116" s="312"/>
    </row>
    <row r="117" spans="1:12" x14ac:dyDescent="0.25">
      <c r="A117" s="312"/>
      <c r="B117" s="312"/>
      <c r="C117" s="312"/>
      <c r="D117" s="312"/>
      <c r="E117" s="312"/>
      <c r="F117" s="312"/>
      <c r="G117" s="310"/>
      <c r="H117" s="310"/>
      <c r="I117" s="312"/>
      <c r="J117" s="312"/>
      <c r="K117" s="312"/>
      <c r="L117" s="312"/>
    </row>
    <row r="118" spans="1:12" x14ac:dyDescent="0.25">
      <c r="A118" s="312"/>
      <c r="B118" s="312"/>
      <c r="C118" s="312"/>
      <c r="D118" s="312"/>
      <c r="E118" s="312"/>
      <c r="F118" s="312"/>
      <c r="G118" s="310"/>
      <c r="H118" s="310"/>
      <c r="I118" s="312"/>
      <c r="J118" s="312"/>
      <c r="K118" s="312"/>
      <c r="L118" s="312"/>
    </row>
    <row r="119" spans="1:12" x14ac:dyDescent="0.25">
      <c r="A119" s="312"/>
      <c r="B119" s="312"/>
      <c r="C119" s="312"/>
      <c r="D119" s="312"/>
      <c r="E119" s="312"/>
      <c r="F119" s="312"/>
      <c r="G119" s="310"/>
      <c r="H119" s="310"/>
      <c r="I119" s="312"/>
      <c r="J119" s="312"/>
      <c r="K119" s="312"/>
      <c r="L119" s="312"/>
    </row>
    <row r="120" spans="1:12" x14ac:dyDescent="0.25">
      <c r="A120" s="312"/>
      <c r="B120" s="312"/>
      <c r="C120" s="312"/>
      <c r="D120" s="312"/>
      <c r="E120" s="312"/>
      <c r="F120" s="312"/>
      <c r="G120" s="310"/>
      <c r="H120" s="310"/>
      <c r="I120" s="312"/>
      <c r="J120" s="312"/>
      <c r="K120" s="312"/>
      <c r="L120" s="312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Normal="100" zoomScaleSheetLayoutView="100" workbookViewId="0">
      <selection sqref="A1:L1"/>
    </sheetView>
  </sheetViews>
  <sheetFormatPr defaultRowHeight="15.75" x14ac:dyDescent="0.25"/>
  <cols>
    <col min="1" max="1" width="5" customWidth="1"/>
    <col min="2" max="2" width="6.625" customWidth="1"/>
    <col min="3" max="3" width="23.875" customWidth="1"/>
    <col min="4" max="4" width="6" customWidth="1"/>
    <col min="5" max="5" width="5.25" customWidth="1"/>
    <col min="6" max="6" width="24.75" customWidth="1"/>
    <col min="7" max="7" width="26.375" customWidth="1"/>
    <col min="8" max="8" width="43.75" customWidth="1"/>
    <col min="9" max="9" width="21.25" customWidth="1"/>
    <col min="10" max="10" width="17.375" customWidth="1"/>
    <col min="11" max="11" width="13.75" customWidth="1"/>
    <col min="12" max="12" width="9.375" bestFit="1" customWidth="1"/>
  </cols>
  <sheetData>
    <row r="1" spans="1:13" ht="20.25" customHeight="1" thickBot="1" x14ac:dyDescent="0.35">
      <c r="A1" s="488" t="s">
        <v>1140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282"/>
    </row>
    <row r="2" spans="1:13" s="155" customFormat="1" ht="115.5" thickBot="1" x14ac:dyDescent="0.25">
      <c r="A2" s="151" t="s">
        <v>132</v>
      </c>
      <c r="B2" s="372" t="s">
        <v>51</v>
      </c>
      <c r="C2" s="372" t="s">
        <v>178</v>
      </c>
      <c r="D2" s="372" t="s">
        <v>181</v>
      </c>
      <c r="E2" s="372" t="s">
        <v>180</v>
      </c>
      <c r="F2" s="372" t="s">
        <v>133</v>
      </c>
      <c r="G2" s="372" t="s">
        <v>134</v>
      </c>
      <c r="H2" s="373" t="s">
        <v>120</v>
      </c>
      <c r="I2" s="372" t="s">
        <v>135</v>
      </c>
      <c r="J2" s="372" t="s">
        <v>136</v>
      </c>
      <c r="K2" s="152" t="s">
        <v>137</v>
      </c>
      <c r="L2" s="153" t="s">
        <v>138</v>
      </c>
      <c r="M2" s="154"/>
    </row>
    <row r="3" spans="1:13" ht="47.25" x14ac:dyDescent="0.25">
      <c r="A3" s="70">
        <v>1</v>
      </c>
      <c r="B3" s="360" t="s">
        <v>261</v>
      </c>
      <c r="C3" s="360" t="s">
        <v>799</v>
      </c>
      <c r="D3" s="360" t="s">
        <v>765</v>
      </c>
      <c r="E3" s="360" t="s">
        <v>322</v>
      </c>
      <c r="F3" s="358" t="s">
        <v>1141</v>
      </c>
      <c r="G3" s="365" t="s">
        <v>1142</v>
      </c>
      <c r="H3" s="365" t="s">
        <v>1143</v>
      </c>
      <c r="I3" s="358" t="s">
        <v>1025</v>
      </c>
      <c r="J3" s="368">
        <v>1950</v>
      </c>
      <c r="K3" s="70"/>
      <c r="L3" s="70"/>
      <c r="M3" s="147"/>
    </row>
    <row r="4" spans="1:13" ht="31.5" x14ac:dyDescent="0.25">
      <c r="A4" s="360">
        <v>2</v>
      </c>
      <c r="B4" s="360" t="s">
        <v>261</v>
      </c>
      <c r="C4" s="360" t="s">
        <v>799</v>
      </c>
      <c r="D4" s="360" t="s">
        <v>765</v>
      </c>
      <c r="E4" s="360" t="s">
        <v>322</v>
      </c>
      <c r="F4" s="360" t="s">
        <v>1144</v>
      </c>
      <c r="G4" s="365" t="s">
        <v>1145</v>
      </c>
      <c r="H4" s="365" t="s">
        <v>1146</v>
      </c>
      <c r="I4" s="358" t="s">
        <v>1025</v>
      </c>
      <c r="J4" s="368">
        <v>2650</v>
      </c>
      <c r="K4" s="360"/>
      <c r="L4" s="360"/>
      <c r="M4" s="147"/>
    </row>
    <row r="5" spans="1:13" ht="31.5" x14ac:dyDescent="0.25">
      <c r="A5" s="360">
        <v>3</v>
      </c>
      <c r="B5" s="360" t="s">
        <v>261</v>
      </c>
      <c r="C5" s="360" t="s">
        <v>799</v>
      </c>
      <c r="D5" s="360" t="s">
        <v>765</v>
      </c>
      <c r="E5" s="360" t="s">
        <v>322</v>
      </c>
      <c r="F5" s="360" t="s">
        <v>1147</v>
      </c>
      <c r="G5" s="363" t="s">
        <v>875</v>
      </c>
      <c r="H5" s="365" t="s">
        <v>1148</v>
      </c>
      <c r="I5" s="358" t="s">
        <v>1025</v>
      </c>
      <c r="J5" s="368">
        <v>2000</v>
      </c>
      <c r="K5" s="360"/>
      <c r="L5" s="360"/>
      <c r="M5" s="147"/>
    </row>
    <row r="6" spans="1:13" ht="31.5" x14ac:dyDescent="0.25">
      <c r="A6" s="70">
        <v>4</v>
      </c>
      <c r="B6" s="360" t="s">
        <v>255</v>
      </c>
      <c r="C6" s="360" t="s">
        <v>799</v>
      </c>
      <c r="D6" s="360" t="s">
        <v>765</v>
      </c>
      <c r="E6" s="360" t="s">
        <v>322</v>
      </c>
      <c r="F6" s="360" t="s">
        <v>1149</v>
      </c>
      <c r="G6" s="363" t="s">
        <v>1150</v>
      </c>
      <c r="H6" s="364" t="s">
        <v>1151</v>
      </c>
      <c r="I6" s="18" t="s">
        <v>1025</v>
      </c>
      <c r="J6" s="367">
        <v>1970</v>
      </c>
      <c r="K6" s="360"/>
      <c r="L6" s="360"/>
      <c r="M6" s="147"/>
    </row>
    <row r="7" spans="1:13" ht="31.5" x14ac:dyDescent="0.25">
      <c r="A7" s="360">
        <v>5</v>
      </c>
      <c r="B7" s="360" t="s">
        <v>261</v>
      </c>
      <c r="C7" s="360" t="s">
        <v>1152</v>
      </c>
      <c r="D7" s="360" t="s">
        <v>765</v>
      </c>
      <c r="E7" s="360" t="s">
        <v>766</v>
      </c>
      <c r="F7" s="360" t="s">
        <v>1153</v>
      </c>
      <c r="G7" s="363" t="s">
        <v>1154</v>
      </c>
      <c r="H7" s="365" t="s">
        <v>1155</v>
      </c>
      <c r="I7" s="358" t="s">
        <v>1156</v>
      </c>
      <c r="J7" s="368">
        <v>11601</v>
      </c>
      <c r="K7" s="360"/>
      <c r="L7" s="360"/>
      <c r="M7" s="147"/>
    </row>
    <row r="8" spans="1:13" ht="31.5" x14ac:dyDescent="0.25">
      <c r="A8" s="360">
        <v>6</v>
      </c>
      <c r="B8" s="360" t="s">
        <v>261</v>
      </c>
      <c r="C8" s="360" t="s">
        <v>1152</v>
      </c>
      <c r="D8" s="360" t="s">
        <v>765</v>
      </c>
      <c r="E8" s="360" t="s">
        <v>766</v>
      </c>
      <c r="F8" s="360" t="s">
        <v>1157</v>
      </c>
      <c r="G8" s="363" t="s">
        <v>1154</v>
      </c>
      <c r="H8" s="365" t="s">
        <v>1158</v>
      </c>
      <c r="I8" s="358" t="s">
        <v>1159</v>
      </c>
      <c r="J8" s="368">
        <v>12888</v>
      </c>
      <c r="K8" s="360"/>
      <c r="L8" s="360"/>
      <c r="M8" s="147"/>
    </row>
    <row r="9" spans="1:13" ht="31.5" x14ac:dyDescent="0.25">
      <c r="A9" s="70">
        <v>7</v>
      </c>
      <c r="B9" s="360" t="s">
        <v>261</v>
      </c>
      <c r="C9" s="360" t="s">
        <v>1152</v>
      </c>
      <c r="D9" s="360" t="s">
        <v>765</v>
      </c>
      <c r="E9" s="360" t="s">
        <v>766</v>
      </c>
      <c r="F9" s="360" t="s">
        <v>1160</v>
      </c>
      <c r="G9" s="363" t="s">
        <v>1154</v>
      </c>
      <c r="H9" s="358" t="s">
        <v>1161</v>
      </c>
      <c r="I9" s="358" t="s">
        <v>1162</v>
      </c>
      <c r="J9" s="360">
        <v>0</v>
      </c>
      <c r="K9" s="360"/>
      <c r="L9" s="360"/>
      <c r="M9" s="147"/>
    </row>
    <row r="10" spans="1:13" ht="31.5" x14ac:dyDescent="0.25">
      <c r="A10" s="360">
        <v>8</v>
      </c>
      <c r="B10" s="360" t="s">
        <v>261</v>
      </c>
      <c r="C10" s="360" t="s">
        <v>1163</v>
      </c>
      <c r="D10" s="360" t="s">
        <v>765</v>
      </c>
      <c r="E10" s="360" t="s">
        <v>766</v>
      </c>
      <c r="F10" s="360" t="s">
        <v>1164</v>
      </c>
      <c r="G10" s="363" t="s">
        <v>1154</v>
      </c>
      <c r="H10" s="358" t="s">
        <v>1165</v>
      </c>
      <c r="I10" s="358" t="s">
        <v>814</v>
      </c>
      <c r="J10" s="368">
        <v>5579</v>
      </c>
      <c r="K10" s="360"/>
      <c r="L10" s="360"/>
      <c r="M10" s="147"/>
    </row>
    <row r="11" spans="1:13" ht="31.5" x14ac:dyDescent="0.25">
      <c r="A11" s="360">
        <v>9</v>
      </c>
      <c r="B11" s="360" t="s">
        <v>251</v>
      </c>
      <c r="C11" s="360" t="s">
        <v>1152</v>
      </c>
      <c r="D11" s="360" t="s">
        <v>765</v>
      </c>
      <c r="E11" s="360" t="s">
        <v>766</v>
      </c>
      <c r="F11" s="360" t="s">
        <v>1166</v>
      </c>
      <c r="G11" s="363" t="s">
        <v>1167</v>
      </c>
      <c r="H11" s="365" t="s">
        <v>1168</v>
      </c>
      <c r="I11" s="358" t="s">
        <v>1169</v>
      </c>
      <c r="J11" s="368">
        <v>13056</v>
      </c>
      <c r="K11" s="360"/>
      <c r="L11" s="360"/>
      <c r="M11" s="147"/>
    </row>
    <row r="12" spans="1:13" x14ac:dyDescent="0.25">
      <c r="A12" s="70">
        <v>10</v>
      </c>
      <c r="B12" s="360" t="s">
        <v>253</v>
      </c>
      <c r="C12" s="360" t="s">
        <v>1152</v>
      </c>
      <c r="D12" s="360" t="s">
        <v>765</v>
      </c>
      <c r="E12" s="360" t="s">
        <v>766</v>
      </c>
      <c r="F12" s="360" t="s">
        <v>1170</v>
      </c>
      <c r="G12" s="363" t="s">
        <v>1171</v>
      </c>
      <c r="H12" s="358" t="s">
        <v>1172</v>
      </c>
      <c r="I12" s="358" t="s">
        <v>1173</v>
      </c>
      <c r="J12" s="360">
        <v>0</v>
      </c>
      <c r="K12" s="360"/>
      <c r="L12" s="360"/>
      <c r="M12" s="147"/>
    </row>
    <row r="13" spans="1:13" x14ac:dyDescent="0.25">
      <c r="A13" s="360">
        <v>11</v>
      </c>
      <c r="B13" s="360" t="s">
        <v>253</v>
      </c>
      <c r="C13" s="18" t="s">
        <v>1174</v>
      </c>
      <c r="D13" s="360" t="s">
        <v>765</v>
      </c>
      <c r="E13" s="360" t="s">
        <v>766</v>
      </c>
      <c r="F13" s="374">
        <v>51601681</v>
      </c>
      <c r="G13" s="363" t="s">
        <v>1175</v>
      </c>
      <c r="H13" s="358" t="s">
        <v>1176</v>
      </c>
      <c r="I13" s="358" t="s">
        <v>1177</v>
      </c>
      <c r="J13" s="360">
        <v>0</v>
      </c>
      <c r="K13" s="360"/>
      <c r="L13" s="360"/>
      <c r="M13" s="147"/>
    </row>
    <row r="14" spans="1:13" ht="31.5" x14ac:dyDescent="0.25">
      <c r="A14" s="360">
        <v>12</v>
      </c>
      <c r="B14" s="360" t="s">
        <v>253</v>
      </c>
      <c r="C14" s="18" t="s">
        <v>1174</v>
      </c>
      <c r="D14" s="360" t="s">
        <v>765</v>
      </c>
      <c r="E14" s="360" t="s">
        <v>766</v>
      </c>
      <c r="F14" s="374">
        <v>51600711</v>
      </c>
      <c r="G14" s="363" t="s">
        <v>1178</v>
      </c>
      <c r="H14" s="358" t="s">
        <v>1179</v>
      </c>
      <c r="I14" s="358" t="s">
        <v>1177</v>
      </c>
      <c r="J14" s="360">
        <v>0</v>
      </c>
      <c r="K14" s="360"/>
      <c r="L14" s="360"/>
    </row>
    <row r="15" spans="1:13" ht="31.5" x14ac:dyDescent="0.25">
      <c r="A15" s="70">
        <v>13</v>
      </c>
      <c r="B15" s="360" t="s">
        <v>253</v>
      </c>
      <c r="C15" s="18" t="s">
        <v>1174</v>
      </c>
      <c r="D15" s="360" t="s">
        <v>765</v>
      </c>
      <c r="E15" s="360" t="s">
        <v>766</v>
      </c>
      <c r="F15" s="374">
        <v>21520208</v>
      </c>
      <c r="G15" s="363" t="s">
        <v>1180</v>
      </c>
      <c r="H15" s="358" t="s">
        <v>1181</v>
      </c>
      <c r="I15" s="358" t="s">
        <v>1182</v>
      </c>
      <c r="J15" s="368">
        <v>2800</v>
      </c>
      <c r="K15" s="360"/>
      <c r="L15" s="360"/>
    </row>
    <row r="16" spans="1:13" ht="31.5" x14ac:dyDescent="0.25">
      <c r="A16" s="360">
        <v>14</v>
      </c>
      <c r="B16" s="360" t="s">
        <v>253</v>
      </c>
      <c r="C16" s="358" t="s">
        <v>1183</v>
      </c>
      <c r="D16" s="360" t="s">
        <v>765</v>
      </c>
      <c r="E16" s="360" t="s">
        <v>766</v>
      </c>
      <c r="F16" s="358" t="s">
        <v>1184</v>
      </c>
      <c r="G16" s="363" t="s">
        <v>1180</v>
      </c>
      <c r="H16" s="358" t="s">
        <v>1185</v>
      </c>
      <c r="I16" s="358" t="s">
        <v>1186</v>
      </c>
      <c r="J16" s="312">
        <v>0</v>
      </c>
      <c r="K16" s="312"/>
      <c r="L16" s="312"/>
    </row>
    <row r="17" spans="1:12" ht="31.5" x14ac:dyDescent="0.25">
      <c r="A17" s="360">
        <v>15</v>
      </c>
      <c r="B17" s="360" t="s">
        <v>253</v>
      </c>
      <c r="C17" s="358" t="s">
        <v>1183</v>
      </c>
      <c r="D17" s="360" t="s">
        <v>765</v>
      </c>
      <c r="E17" s="360" t="s">
        <v>766</v>
      </c>
      <c r="F17" s="358" t="s">
        <v>1187</v>
      </c>
      <c r="G17" s="363" t="s">
        <v>1180</v>
      </c>
      <c r="H17" s="358" t="s">
        <v>1185</v>
      </c>
      <c r="I17" s="358" t="s">
        <v>1188</v>
      </c>
      <c r="J17" s="368">
        <v>97415</v>
      </c>
      <c r="K17" s="312"/>
      <c r="L17" s="312"/>
    </row>
    <row r="18" spans="1:12" ht="31.5" x14ac:dyDescent="0.25">
      <c r="A18" s="70">
        <v>16</v>
      </c>
      <c r="B18" s="360" t="s">
        <v>253</v>
      </c>
      <c r="C18" s="358" t="s">
        <v>1183</v>
      </c>
      <c r="D18" s="360" t="s">
        <v>765</v>
      </c>
      <c r="E18" s="360" t="s">
        <v>766</v>
      </c>
      <c r="F18" s="358" t="s">
        <v>1189</v>
      </c>
      <c r="G18" s="363" t="s">
        <v>1180</v>
      </c>
      <c r="H18" s="365" t="s">
        <v>1190</v>
      </c>
      <c r="I18" s="358" t="s">
        <v>1191</v>
      </c>
      <c r="J18" s="368">
        <v>80744</v>
      </c>
      <c r="K18" s="312"/>
      <c r="L18" s="312"/>
    </row>
    <row r="19" spans="1:12" x14ac:dyDescent="0.25">
      <c r="A19" s="360">
        <v>17</v>
      </c>
      <c r="B19" s="358" t="s">
        <v>255</v>
      </c>
      <c r="C19" s="358" t="s">
        <v>1192</v>
      </c>
      <c r="D19" s="360" t="s">
        <v>765</v>
      </c>
      <c r="E19" s="360" t="s">
        <v>766</v>
      </c>
      <c r="F19" s="358" t="s">
        <v>1193</v>
      </c>
      <c r="G19" s="365" t="s">
        <v>1194</v>
      </c>
      <c r="H19" s="358" t="s">
        <v>1195</v>
      </c>
      <c r="I19" s="358" t="s">
        <v>770</v>
      </c>
      <c r="J19" s="312">
        <v>0</v>
      </c>
      <c r="K19" s="312"/>
      <c r="L19" s="312"/>
    </row>
    <row r="20" spans="1:12" x14ac:dyDescent="0.25">
      <c r="A20" s="360">
        <v>18</v>
      </c>
      <c r="B20" s="358" t="s">
        <v>255</v>
      </c>
      <c r="C20" s="358" t="s">
        <v>1196</v>
      </c>
      <c r="D20" s="360" t="s">
        <v>765</v>
      </c>
      <c r="E20" s="360" t="s">
        <v>766</v>
      </c>
      <c r="F20" s="358" t="s">
        <v>1197</v>
      </c>
      <c r="G20" s="365" t="s">
        <v>1198</v>
      </c>
      <c r="H20" s="358" t="s">
        <v>1199</v>
      </c>
      <c r="I20" s="358" t="s">
        <v>1200</v>
      </c>
      <c r="J20" s="368">
        <v>16190</v>
      </c>
      <c r="K20" s="312"/>
      <c r="L20" s="312"/>
    </row>
    <row r="21" spans="1:12" ht="47.25" x14ac:dyDescent="0.25">
      <c r="A21" s="70">
        <v>19</v>
      </c>
      <c r="B21" s="358" t="s">
        <v>255</v>
      </c>
      <c r="C21" s="358" t="s">
        <v>1201</v>
      </c>
      <c r="D21" s="360" t="s">
        <v>765</v>
      </c>
      <c r="E21" s="360" t="s">
        <v>766</v>
      </c>
      <c r="F21" s="358" t="s">
        <v>1202</v>
      </c>
      <c r="G21" s="365" t="s">
        <v>1203</v>
      </c>
      <c r="H21" s="365" t="s">
        <v>1204</v>
      </c>
      <c r="I21" s="358" t="s">
        <v>1205</v>
      </c>
      <c r="J21" s="358">
        <v>482</v>
      </c>
      <c r="K21" s="312"/>
      <c r="L21" s="312"/>
    </row>
    <row r="22" spans="1:12" ht="31.5" x14ac:dyDescent="0.25">
      <c r="A22" s="360">
        <v>20</v>
      </c>
      <c r="B22" s="358" t="s">
        <v>255</v>
      </c>
      <c r="C22" s="364" t="s">
        <v>1206</v>
      </c>
      <c r="D22" s="360" t="s">
        <v>765</v>
      </c>
      <c r="E22" s="360" t="s">
        <v>766</v>
      </c>
      <c r="F22" s="358" t="s">
        <v>1207</v>
      </c>
      <c r="G22" s="365" t="s">
        <v>1208</v>
      </c>
      <c r="H22" s="358" t="s">
        <v>1209</v>
      </c>
      <c r="I22" s="358" t="s">
        <v>1210</v>
      </c>
      <c r="J22" s="358">
        <v>750</v>
      </c>
      <c r="K22" s="312"/>
      <c r="L22" s="312"/>
    </row>
    <row r="23" spans="1:12" x14ac:dyDescent="0.25">
      <c r="A23" s="360">
        <v>21</v>
      </c>
      <c r="B23" s="358" t="s">
        <v>255</v>
      </c>
      <c r="C23" s="358" t="s">
        <v>1174</v>
      </c>
      <c r="D23" s="360" t="s">
        <v>765</v>
      </c>
      <c r="E23" s="360" t="s">
        <v>766</v>
      </c>
      <c r="F23" s="358" t="s">
        <v>1211</v>
      </c>
      <c r="G23" s="365" t="s">
        <v>1212</v>
      </c>
      <c r="H23" s="358" t="s">
        <v>1213</v>
      </c>
      <c r="I23" s="358" t="s">
        <v>1214</v>
      </c>
      <c r="J23" s="368">
        <v>1500</v>
      </c>
      <c r="K23" s="312"/>
      <c r="L23" s="312"/>
    </row>
    <row r="24" spans="1:12" ht="31.5" x14ac:dyDescent="0.25">
      <c r="A24" s="70">
        <v>22</v>
      </c>
      <c r="B24" s="358" t="s">
        <v>257</v>
      </c>
      <c r="C24" s="358" t="s">
        <v>1152</v>
      </c>
      <c r="D24" s="360" t="s">
        <v>765</v>
      </c>
      <c r="E24" s="360" t="s">
        <v>766</v>
      </c>
      <c r="F24" s="358" t="s">
        <v>1215</v>
      </c>
      <c r="G24" s="365" t="s">
        <v>1216</v>
      </c>
      <c r="H24" s="365" t="s">
        <v>1217</v>
      </c>
      <c r="I24" s="358" t="s">
        <v>1218</v>
      </c>
      <c r="J24" s="312">
        <v>0</v>
      </c>
      <c r="K24" s="312"/>
      <c r="L24" s="312"/>
    </row>
    <row r="25" spans="1:12" ht="31.5" x14ac:dyDescent="0.25">
      <c r="A25" s="360">
        <v>23</v>
      </c>
      <c r="B25" s="358" t="s">
        <v>257</v>
      </c>
      <c r="C25" s="358" t="s">
        <v>1152</v>
      </c>
      <c r="D25" s="360" t="s">
        <v>765</v>
      </c>
      <c r="E25" s="360" t="s">
        <v>766</v>
      </c>
      <c r="F25" s="358" t="s">
        <v>1219</v>
      </c>
      <c r="G25" s="365" t="s">
        <v>1220</v>
      </c>
      <c r="H25" s="365" t="s">
        <v>1221</v>
      </c>
      <c r="I25" s="358" t="s">
        <v>918</v>
      </c>
      <c r="J25" s="368">
        <v>12976</v>
      </c>
      <c r="K25" s="312"/>
      <c r="L25" s="312"/>
    </row>
    <row r="26" spans="1:12" ht="31.5" x14ac:dyDescent="0.25">
      <c r="A26" s="360">
        <v>24</v>
      </c>
      <c r="B26" s="358" t="s">
        <v>257</v>
      </c>
      <c r="C26" s="358" t="s">
        <v>1152</v>
      </c>
      <c r="D26" s="360" t="s">
        <v>765</v>
      </c>
      <c r="E26" s="360" t="s">
        <v>766</v>
      </c>
      <c r="F26" s="358" t="s">
        <v>1222</v>
      </c>
      <c r="G26" s="365" t="s">
        <v>1223</v>
      </c>
      <c r="H26" s="365" t="s">
        <v>1224</v>
      </c>
      <c r="I26" s="358" t="s">
        <v>1225</v>
      </c>
      <c r="J26" s="368">
        <v>54048</v>
      </c>
      <c r="K26" s="312"/>
      <c r="L26" s="312"/>
    </row>
    <row r="27" spans="1:12" ht="31.5" x14ac:dyDescent="0.25">
      <c r="A27" s="70">
        <v>25</v>
      </c>
      <c r="B27" s="358" t="s">
        <v>257</v>
      </c>
      <c r="C27" s="358" t="s">
        <v>1152</v>
      </c>
      <c r="D27" s="360" t="s">
        <v>765</v>
      </c>
      <c r="E27" s="360" t="s">
        <v>766</v>
      </c>
      <c r="F27" s="358" t="s">
        <v>1226</v>
      </c>
      <c r="G27" s="365" t="s">
        <v>1040</v>
      </c>
      <c r="H27" s="358" t="s">
        <v>1227</v>
      </c>
      <c r="I27" s="358" t="s">
        <v>1228</v>
      </c>
      <c r="J27" s="368">
        <v>1919</v>
      </c>
      <c r="K27" s="312"/>
      <c r="L27" s="312"/>
    </row>
    <row r="28" spans="1:12" ht="47.25" x14ac:dyDescent="0.25">
      <c r="A28" s="360">
        <v>26</v>
      </c>
      <c r="B28" s="358" t="s">
        <v>257</v>
      </c>
      <c r="C28" s="358" t="s">
        <v>1152</v>
      </c>
      <c r="D28" s="360" t="s">
        <v>765</v>
      </c>
      <c r="E28" s="360" t="s">
        <v>766</v>
      </c>
      <c r="F28" s="358" t="s">
        <v>1229</v>
      </c>
      <c r="G28" s="365" t="s">
        <v>1230</v>
      </c>
      <c r="H28" s="365" t="s">
        <v>1231</v>
      </c>
      <c r="I28" s="358" t="s">
        <v>1191</v>
      </c>
      <c r="J28" s="368">
        <v>19436</v>
      </c>
      <c r="K28" s="312"/>
      <c r="L28" s="312"/>
    </row>
    <row r="29" spans="1:12" ht="63" x14ac:dyDescent="0.25">
      <c r="A29" s="360">
        <v>27</v>
      </c>
      <c r="B29" s="358" t="s">
        <v>257</v>
      </c>
      <c r="C29" s="358" t="s">
        <v>1232</v>
      </c>
      <c r="D29" s="360" t="s">
        <v>765</v>
      </c>
      <c r="E29" s="360" t="s">
        <v>766</v>
      </c>
      <c r="F29" s="358" t="s">
        <v>1233</v>
      </c>
      <c r="G29" s="365" t="s">
        <v>1234</v>
      </c>
      <c r="H29" s="365" t="s">
        <v>1235</v>
      </c>
      <c r="I29" s="358" t="s">
        <v>1236</v>
      </c>
      <c r="J29" s="368">
        <v>7648</v>
      </c>
      <c r="K29" s="312"/>
      <c r="L29" s="312"/>
    </row>
    <row r="30" spans="1:12" ht="31.5" x14ac:dyDescent="0.25">
      <c r="A30" s="70">
        <v>28</v>
      </c>
      <c r="B30" s="358" t="s">
        <v>1237</v>
      </c>
      <c r="C30" s="358" t="s">
        <v>1152</v>
      </c>
      <c r="D30" s="360" t="s">
        <v>765</v>
      </c>
      <c r="E30" s="360" t="s">
        <v>766</v>
      </c>
      <c r="F30" s="358" t="s">
        <v>1238</v>
      </c>
      <c r="G30" s="365" t="s">
        <v>1239</v>
      </c>
      <c r="H30" s="365" t="s">
        <v>1240</v>
      </c>
      <c r="I30" s="358" t="s">
        <v>1241</v>
      </c>
      <c r="J30" s="368">
        <v>156485</v>
      </c>
      <c r="K30" s="312"/>
      <c r="L30" s="312"/>
    </row>
    <row r="31" spans="1:12" ht="31.5" x14ac:dyDescent="0.25">
      <c r="A31" s="360">
        <v>29</v>
      </c>
      <c r="B31" s="358" t="s">
        <v>1237</v>
      </c>
      <c r="C31" s="358" t="s">
        <v>1152</v>
      </c>
      <c r="D31" s="360" t="s">
        <v>765</v>
      </c>
      <c r="E31" s="360" t="s">
        <v>766</v>
      </c>
      <c r="F31" s="358" t="s">
        <v>1242</v>
      </c>
      <c r="G31" s="365" t="s">
        <v>1239</v>
      </c>
      <c r="H31" s="365" t="s">
        <v>1243</v>
      </c>
      <c r="I31" s="358" t="s">
        <v>1244</v>
      </c>
      <c r="J31" s="312">
        <v>0</v>
      </c>
      <c r="K31" s="312"/>
      <c r="L31" s="312"/>
    </row>
    <row r="32" spans="1:12" ht="31.5" x14ac:dyDescent="0.25">
      <c r="A32" s="360">
        <v>30</v>
      </c>
      <c r="B32" s="358" t="s">
        <v>1237</v>
      </c>
      <c r="C32" s="358" t="s">
        <v>1152</v>
      </c>
      <c r="D32" s="360" t="s">
        <v>765</v>
      </c>
      <c r="E32" s="360" t="s">
        <v>766</v>
      </c>
      <c r="F32" s="358" t="s">
        <v>1245</v>
      </c>
      <c r="G32" s="365" t="s">
        <v>1239</v>
      </c>
      <c r="H32" s="365" t="s">
        <v>1246</v>
      </c>
      <c r="I32" s="358" t="s">
        <v>1247</v>
      </c>
      <c r="J32" s="368">
        <v>330980</v>
      </c>
      <c r="K32" s="312"/>
      <c r="L32" s="312"/>
    </row>
    <row r="33" spans="1:12" ht="47.25" x14ac:dyDescent="0.25">
      <c r="A33" s="70">
        <v>31</v>
      </c>
      <c r="B33" s="358" t="s">
        <v>1237</v>
      </c>
      <c r="C33" s="358" t="s">
        <v>1152</v>
      </c>
      <c r="D33" s="360" t="s">
        <v>765</v>
      </c>
      <c r="E33" s="360" t="s">
        <v>766</v>
      </c>
      <c r="F33" s="358" t="s">
        <v>1248</v>
      </c>
      <c r="G33" s="365" t="s">
        <v>1249</v>
      </c>
      <c r="H33" s="365" t="s">
        <v>1250</v>
      </c>
      <c r="I33" s="358" t="s">
        <v>1251</v>
      </c>
      <c r="J33" s="368">
        <v>10600</v>
      </c>
      <c r="K33" s="312"/>
      <c r="L33" s="312"/>
    </row>
    <row r="34" spans="1:12" ht="31.5" x14ac:dyDescent="0.25">
      <c r="A34" s="360">
        <v>32</v>
      </c>
      <c r="B34" s="358" t="s">
        <v>1237</v>
      </c>
      <c r="C34" s="358" t="s">
        <v>1252</v>
      </c>
      <c r="D34" s="360" t="s">
        <v>765</v>
      </c>
      <c r="E34" s="358" t="s">
        <v>322</v>
      </c>
      <c r="F34" s="358" t="s">
        <v>1253</v>
      </c>
      <c r="G34" s="365" t="s">
        <v>1239</v>
      </c>
      <c r="H34" s="365" t="s">
        <v>1254</v>
      </c>
      <c r="I34" s="358" t="s">
        <v>918</v>
      </c>
      <c r="J34" s="368">
        <v>111736</v>
      </c>
      <c r="K34" s="312"/>
      <c r="L34" s="312"/>
    </row>
    <row r="35" spans="1:12" ht="31.5" x14ac:dyDescent="0.25">
      <c r="A35" s="360">
        <v>33</v>
      </c>
      <c r="B35" s="358" t="s">
        <v>1237</v>
      </c>
      <c r="C35" s="358" t="s">
        <v>1252</v>
      </c>
      <c r="D35" s="360" t="s">
        <v>765</v>
      </c>
      <c r="E35" s="358" t="s">
        <v>322</v>
      </c>
      <c r="F35" s="358" t="s">
        <v>1255</v>
      </c>
      <c r="G35" s="365" t="s">
        <v>1256</v>
      </c>
      <c r="H35" s="365" t="s">
        <v>1257</v>
      </c>
      <c r="I35" s="358" t="s">
        <v>1258</v>
      </c>
      <c r="J35" s="368">
        <v>180000</v>
      </c>
      <c r="K35" s="312"/>
      <c r="L35" s="312"/>
    </row>
    <row r="36" spans="1:12" x14ac:dyDescent="0.25">
      <c r="A36" s="70">
        <v>34</v>
      </c>
      <c r="B36" s="358" t="s">
        <v>1237</v>
      </c>
      <c r="C36" s="365" t="s">
        <v>1259</v>
      </c>
      <c r="D36" s="360" t="s">
        <v>765</v>
      </c>
      <c r="E36" s="358" t="s">
        <v>322</v>
      </c>
      <c r="F36" s="358" t="s">
        <v>1260</v>
      </c>
      <c r="G36" s="365" t="s">
        <v>1256</v>
      </c>
      <c r="H36" s="358" t="s">
        <v>1261</v>
      </c>
      <c r="I36" s="358" t="s">
        <v>1262</v>
      </c>
      <c r="J36" s="368">
        <v>1700</v>
      </c>
      <c r="K36" s="312"/>
      <c r="L36" s="312"/>
    </row>
    <row r="37" spans="1:12" x14ac:dyDescent="0.25">
      <c r="A37" s="360">
        <v>35</v>
      </c>
      <c r="B37" s="358" t="s">
        <v>1237</v>
      </c>
      <c r="C37" s="358" t="s">
        <v>1263</v>
      </c>
      <c r="D37" s="360" t="s">
        <v>765</v>
      </c>
      <c r="E37" s="358" t="s">
        <v>322</v>
      </c>
      <c r="F37" s="358" t="s">
        <v>1264</v>
      </c>
      <c r="G37" s="365" t="s">
        <v>1256</v>
      </c>
      <c r="H37" s="358" t="s">
        <v>1265</v>
      </c>
      <c r="I37" s="358" t="s">
        <v>1258</v>
      </c>
      <c r="J37" s="358">
        <v>400</v>
      </c>
      <c r="K37" s="312"/>
      <c r="L37" s="312"/>
    </row>
    <row r="38" spans="1:12" ht="31.5" x14ac:dyDescent="0.25">
      <c r="A38" s="360">
        <v>36</v>
      </c>
      <c r="B38" s="358" t="s">
        <v>1237</v>
      </c>
      <c r="C38" s="365" t="s">
        <v>1128</v>
      </c>
      <c r="D38" s="360" t="s">
        <v>765</v>
      </c>
      <c r="E38" s="358" t="s">
        <v>322</v>
      </c>
      <c r="F38" s="358" t="s">
        <v>1266</v>
      </c>
      <c r="G38" s="365" t="s">
        <v>1267</v>
      </c>
      <c r="H38" s="365" t="s">
        <v>1268</v>
      </c>
      <c r="I38" s="358" t="s">
        <v>1269</v>
      </c>
      <c r="J38" s="368">
        <v>0</v>
      </c>
      <c r="K38" s="312"/>
      <c r="L38" s="312"/>
    </row>
    <row r="39" spans="1:12" x14ac:dyDescent="0.25">
      <c r="A39" s="70">
        <v>37</v>
      </c>
      <c r="B39" s="358" t="s">
        <v>261</v>
      </c>
      <c r="C39" s="358" t="s">
        <v>1270</v>
      </c>
      <c r="D39" s="360" t="s">
        <v>765</v>
      </c>
      <c r="E39" s="358" t="s">
        <v>322</v>
      </c>
      <c r="F39" s="358" t="s">
        <v>1271</v>
      </c>
      <c r="G39" s="365" t="s">
        <v>1272</v>
      </c>
      <c r="H39" s="358" t="s">
        <v>1273</v>
      </c>
      <c r="I39" s="358" t="s">
        <v>1274</v>
      </c>
      <c r="J39" s="368">
        <v>58881</v>
      </c>
      <c r="K39" s="312"/>
      <c r="L39" s="312"/>
    </row>
    <row r="40" spans="1:12" ht="31.5" x14ac:dyDescent="0.25">
      <c r="A40" s="360">
        <v>38</v>
      </c>
      <c r="B40" s="358" t="s">
        <v>261</v>
      </c>
      <c r="C40" s="365" t="s">
        <v>1259</v>
      </c>
      <c r="D40" s="360" t="s">
        <v>765</v>
      </c>
      <c r="E40" s="358" t="s">
        <v>322</v>
      </c>
      <c r="F40" s="358" t="s">
        <v>1275</v>
      </c>
      <c r="G40" s="365" t="s">
        <v>1276</v>
      </c>
      <c r="H40" s="358" t="s">
        <v>1277</v>
      </c>
      <c r="I40" s="358" t="s">
        <v>1262</v>
      </c>
      <c r="J40" s="368">
        <v>1620</v>
      </c>
      <c r="K40" s="312"/>
      <c r="L40" s="312"/>
    </row>
    <row r="41" spans="1:12" ht="47.25" x14ac:dyDescent="0.25">
      <c r="A41" s="360">
        <v>39</v>
      </c>
      <c r="B41" s="358" t="s">
        <v>261</v>
      </c>
      <c r="C41" s="358" t="s">
        <v>1278</v>
      </c>
      <c r="D41" s="360" t="s">
        <v>765</v>
      </c>
      <c r="E41" s="358" t="s">
        <v>322</v>
      </c>
      <c r="F41" s="358" t="s">
        <v>1279</v>
      </c>
      <c r="G41" s="365" t="s">
        <v>768</v>
      </c>
      <c r="H41" s="365" t="s">
        <v>1280</v>
      </c>
      <c r="I41" s="358" t="s">
        <v>1281</v>
      </c>
      <c r="J41" s="312">
        <v>0</v>
      </c>
      <c r="K41" s="312"/>
      <c r="L41" s="312"/>
    </row>
    <row r="42" spans="1:12" x14ac:dyDescent="0.25">
      <c r="A42" s="70">
        <v>40</v>
      </c>
      <c r="B42" s="358" t="s">
        <v>251</v>
      </c>
      <c r="C42" s="358" t="s">
        <v>1282</v>
      </c>
      <c r="D42" s="360" t="s">
        <v>765</v>
      </c>
      <c r="E42" s="358" t="s">
        <v>322</v>
      </c>
      <c r="F42" s="358" t="s">
        <v>1283</v>
      </c>
      <c r="G42" s="365" t="s">
        <v>1284</v>
      </c>
      <c r="H42" s="358" t="s">
        <v>1285</v>
      </c>
      <c r="I42" s="358" t="s">
        <v>1286</v>
      </c>
      <c r="J42" s="368">
        <v>5741</v>
      </c>
      <c r="K42" s="312"/>
      <c r="L42" s="312"/>
    </row>
    <row r="43" spans="1:12" ht="31.5" x14ac:dyDescent="0.25">
      <c r="A43" s="360">
        <v>41</v>
      </c>
      <c r="B43" s="358" t="s">
        <v>253</v>
      </c>
      <c r="C43" s="358" t="s">
        <v>1282</v>
      </c>
      <c r="D43" s="360" t="s">
        <v>765</v>
      </c>
      <c r="E43" s="358" t="s">
        <v>322</v>
      </c>
      <c r="F43" s="358" t="s">
        <v>1287</v>
      </c>
      <c r="G43" s="365" t="s">
        <v>1288</v>
      </c>
      <c r="H43" s="358" t="s">
        <v>1289</v>
      </c>
      <c r="I43" s="358" t="s">
        <v>1258</v>
      </c>
      <c r="J43" s="368">
        <v>2000</v>
      </c>
      <c r="K43" s="312"/>
      <c r="L43" s="312"/>
    </row>
    <row r="44" spans="1:12" x14ac:dyDescent="0.25">
      <c r="A44" s="360">
        <v>42</v>
      </c>
      <c r="B44" s="358" t="s">
        <v>253</v>
      </c>
      <c r="C44" s="358" t="s">
        <v>1282</v>
      </c>
      <c r="D44" s="360" t="s">
        <v>765</v>
      </c>
      <c r="E44" s="358" t="s">
        <v>322</v>
      </c>
      <c r="F44" s="358" t="s">
        <v>1290</v>
      </c>
      <c r="G44" s="365" t="s">
        <v>1291</v>
      </c>
      <c r="H44" s="358" t="s">
        <v>1292</v>
      </c>
      <c r="I44" s="358" t="s">
        <v>1258</v>
      </c>
      <c r="J44" s="368">
        <v>2500</v>
      </c>
      <c r="K44" s="312"/>
      <c r="L44" s="312"/>
    </row>
    <row r="45" spans="1:12" x14ac:dyDescent="0.25">
      <c r="A45" s="70">
        <v>43</v>
      </c>
      <c r="B45" s="358" t="s">
        <v>253</v>
      </c>
      <c r="C45" s="358" t="s">
        <v>1282</v>
      </c>
      <c r="D45" s="360" t="s">
        <v>765</v>
      </c>
      <c r="E45" s="358" t="s">
        <v>322</v>
      </c>
      <c r="F45" s="358" t="s">
        <v>1293</v>
      </c>
      <c r="G45" s="365" t="s">
        <v>1294</v>
      </c>
      <c r="H45" s="358" t="s">
        <v>1295</v>
      </c>
      <c r="I45" s="358" t="s">
        <v>1258</v>
      </c>
      <c r="J45" s="368">
        <v>1200</v>
      </c>
      <c r="K45" s="312"/>
      <c r="L45" s="312"/>
    </row>
    <row r="46" spans="1:12" ht="31.5" x14ac:dyDescent="0.25">
      <c r="A46" s="360">
        <v>44</v>
      </c>
      <c r="B46" s="358" t="s">
        <v>253</v>
      </c>
      <c r="C46" s="365" t="s">
        <v>1296</v>
      </c>
      <c r="D46" s="360" t="s">
        <v>765</v>
      </c>
      <c r="E46" s="358" t="s">
        <v>322</v>
      </c>
      <c r="F46" s="358" t="s">
        <v>1297</v>
      </c>
      <c r="G46" s="365" t="s">
        <v>1298</v>
      </c>
      <c r="H46" s="365" t="s">
        <v>1299</v>
      </c>
      <c r="I46" s="358" t="s">
        <v>1258</v>
      </c>
      <c r="J46" s="368">
        <v>1000</v>
      </c>
      <c r="K46" s="312"/>
      <c r="L46" s="312"/>
    </row>
    <row r="47" spans="1:12" x14ac:dyDescent="0.25">
      <c r="A47" s="360">
        <v>45</v>
      </c>
      <c r="B47" s="358" t="s">
        <v>255</v>
      </c>
      <c r="C47" s="358" t="s">
        <v>1300</v>
      </c>
      <c r="D47" s="360" t="s">
        <v>765</v>
      </c>
      <c r="E47" s="358" t="s">
        <v>322</v>
      </c>
      <c r="F47" s="358" t="s">
        <v>1301</v>
      </c>
      <c r="G47" s="365" t="s">
        <v>1302</v>
      </c>
      <c r="H47" s="358" t="s">
        <v>1303</v>
      </c>
      <c r="I47" s="358" t="s">
        <v>1304</v>
      </c>
      <c r="J47" s="368">
        <v>7700</v>
      </c>
      <c r="K47" s="312"/>
      <c r="L47" s="312"/>
    </row>
    <row r="48" spans="1:12" ht="31.5" x14ac:dyDescent="0.25">
      <c r="A48" s="70">
        <v>46</v>
      </c>
      <c r="B48" s="358" t="s">
        <v>255</v>
      </c>
      <c r="C48" s="358" t="s">
        <v>1282</v>
      </c>
      <c r="D48" s="360" t="s">
        <v>765</v>
      </c>
      <c r="E48" s="358" t="s">
        <v>322</v>
      </c>
      <c r="F48" s="358" t="s">
        <v>1305</v>
      </c>
      <c r="G48" s="365" t="s">
        <v>1203</v>
      </c>
      <c r="H48" s="365" t="s">
        <v>1306</v>
      </c>
      <c r="I48" s="358" t="s">
        <v>1307</v>
      </c>
      <c r="J48" s="358">
        <v>500</v>
      </c>
      <c r="K48" s="312"/>
      <c r="L48" s="312"/>
    </row>
    <row r="49" spans="1:12" x14ac:dyDescent="0.25">
      <c r="A49" s="360">
        <v>47</v>
      </c>
      <c r="B49" s="358" t="s">
        <v>255</v>
      </c>
      <c r="C49" s="358" t="s">
        <v>1263</v>
      </c>
      <c r="D49" s="360" t="s">
        <v>765</v>
      </c>
      <c r="E49" s="358" t="s">
        <v>322</v>
      </c>
      <c r="F49" s="358" t="s">
        <v>1308</v>
      </c>
      <c r="G49" s="365" t="s">
        <v>1203</v>
      </c>
      <c r="H49" s="358" t="s">
        <v>1309</v>
      </c>
      <c r="I49" s="358" t="s">
        <v>1310</v>
      </c>
      <c r="J49" s="358">
        <v>250</v>
      </c>
      <c r="K49" s="312"/>
      <c r="L49" s="312"/>
    </row>
    <row r="50" spans="1:12" ht="31.5" x14ac:dyDescent="0.25">
      <c r="A50" s="360">
        <v>48</v>
      </c>
      <c r="B50" s="358" t="s">
        <v>255</v>
      </c>
      <c r="C50" s="358" t="s">
        <v>1263</v>
      </c>
      <c r="D50" s="360" t="s">
        <v>765</v>
      </c>
      <c r="E50" s="358" t="s">
        <v>322</v>
      </c>
      <c r="F50" s="358" t="s">
        <v>1311</v>
      </c>
      <c r="G50" s="365" t="s">
        <v>954</v>
      </c>
      <c r="H50" s="365" t="s">
        <v>1312</v>
      </c>
      <c r="I50" s="358" t="s">
        <v>1313</v>
      </c>
      <c r="J50" s="312">
        <v>100</v>
      </c>
      <c r="K50" s="312"/>
      <c r="L50" s="312"/>
    </row>
    <row r="51" spans="1:12" x14ac:dyDescent="0.25">
      <c r="A51" s="70">
        <v>49</v>
      </c>
      <c r="B51" s="358" t="s">
        <v>257</v>
      </c>
      <c r="C51" s="358" t="s">
        <v>1314</v>
      </c>
      <c r="D51" s="360" t="s">
        <v>765</v>
      </c>
      <c r="E51" s="358" t="s">
        <v>322</v>
      </c>
      <c r="F51" s="358" t="s">
        <v>1315</v>
      </c>
      <c r="G51" s="365" t="s">
        <v>1316</v>
      </c>
      <c r="H51" s="358" t="s">
        <v>1317</v>
      </c>
      <c r="I51" s="358" t="s">
        <v>1318</v>
      </c>
      <c r="J51" s="312">
        <v>0</v>
      </c>
      <c r="K51" s="312"/>
      <c r="L51" s="312"/>
    </row>
    <row r="52" spans="1:12" x14ac:dyDescent="0.25">
      <c r="G52" s="5"/>
      <c r="H52" s="13"/>
      <c r="J52" s="375">
        <f>SUM(J3:J51)</f>
        <v>1220995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view="pageBreakPreview" zoomScaleNormal="100" zoomScaleSheetLayoutView="100" workbookViewId="0">
      <selection sqref="A1:E1"/>
    </sheetView>
  </sheetViews>
  <sheetFormatPr defaultRowHeight="15.75" x14ac:dyDescent="0.25"/>
  <cols>
    <col min="1" max="1" width="8.5" customWidth="1"/>
    <col min="2" max="2" width="17.125" customWidth="1"/>
    <col min="3" max="3" width="55.75" customWidth="1"/>
    <col min="4" max="4" width="22" customWidth="1"/>
    <col min="5" max="5" width="15.875" customWidth="1"/>
  </cols>
  <sheetData>
    <row r="1" spans="1:5" ht="21" thickBot="1" x14ac:dyDescent="0.3">
      <c r="A1" s="489" t="s">
        <v>555</v>
      </c>
      <c r="B1" s="489"/>
      <c r="C1" s="489"/>
      <c r="D1" s="489"/>
      <c r="E1" s="489"/>
    </row>
    <row r="2" spans="1:5" s="1" customFormat="1" ht="32.25" customHeight="1" thickBot="1" x14ac:dyDescent="0.3">
      <c r="A2" s="81" t="s">
        <v>111</v>
      </c>
      <c r="B2" s="347" t="s">
        <v>112</v>
      </c>
      <c r="C2" s="347" t="s">
        <v>113</v>
      </c>
      <c r="D2" s="347" t="s">
        <v>114</v>
      </c>
      <c r="E2" s="348" t="s">
        <v>115</v>
      </c>
    </row>
    <row r="3" spans="1:5" s="1" customFormat="1" ht="31.5" x14ac:dyDescent="0.25">
      <c r="A3" s="349" t="s">
        <v>556</v>
      </c>
      <c r="B3" s="350" t="s">
        <v>557</v>
      </c>
      <c r="C3" s="350" t="s">
        <v>558</v>
      </c>
      <c r="D3" s="350" t="s">
        <v>559</v>
      </c>
      <c r="E3" s="351" t="s">
        <v>560</v>
      </c>
    </row>
    <row r="4" spans="1:5" s="1" customFormat="1" ht="47.25" x14ac:dyDescent="0.25">
      <c r="A4" s="352" t="s">
        <v>561</v>
      </c>
      <c r="B4" s="352" t="s">
        <v>562</v>
      </c>
      <c r="C4" s="352" t="s">
        <v>563</v>
      </c>
      <c r="D4" s="352" t="s">
        <v>564</v>
      </c>
      <c r="E4" s="352" t="s">
        <v>565</v>
      </c>
    </row>
    <row r="5" spans="1:5" s="1" customFormat="1" ht="47.25" x14ac:dyDescent="0.25">
      <c r="A5" s="353" t="s">
        <v>566</v>
      </c>
      <c r="B5" s="353" t="s">
        <v>567</v>
      </c>
      <c r="C5" s="353" t="s">
        <v>568</v>
      </c>
      <c r="D5" s="353" t="s">
        <v>569</v>
      </c>
      <c r="E5" s="354">
        <v>42901</v>
      </c>
    </row>
    <row r="6" spans="1:5" s="1" customFormat="1" ht="31.5" x14ac:dyDescent="0.25">
      <c r="A6" s="353" t="s">
        <v>566</v>
      </c>
      <c r="B6" s="353" t="s">
        <v>567</v>
      </c>
      <c r="C6" s="353" t="s">
        <v>570</v>
      </c>
      <c r="D6" s="353" t="s">
        <v>571</v>
      </c>
      <c r="E6" s="354">
        <v>42755</v>
      </c>
    </row>
    <row r="7" spans="1:5" s="1" customFormat="1" ht="31.5" x14ac:dyDescent="0.25">
      <c r="A7" s="353" t="s">
        <v>566</v>
      </c>
      <c r="B7" s="353" t="s">
        <v>567</v>
      </c>
      <c r="C7" s="353" t="s">
        <v>572</v>
      </c>
      <c r="D7" s="353" t="s">
        <v>573</v>
      </c>
      <c r="E7" s="354">
        <v>43085</v>
      </c>
    </row>
    <row r="8" spans="1:5" s="1" customFormat="1" ht="31.5" x14ac:dyDescent="0.25">
      <c r="A8" s="353" t="s">
        <v>566</v>
      </c>
      <c r="B8" s="353" t="s">
        <v>567</v>
      </c>
      <c r="C8" s="353" t="s">
        <v>568</v>
      </c>
      <c r="D8" s="353" t="s">
        <v>574</v>
      </c>
      <c r="E8" s="354">
        <v>42907</v>
      </c>
    </row>
    <row r="9" spans="1:5" ht="47.25" x14ac:dyDescent="0.25">
      <c r="A9" s="353" t="s">
        <v>566</v>
      </c>
      <c r="B9" s="353" t="s">
        <v>567</v>
      </c>
      <c r="C9" s="353" t="s">
        <v>568</v>
      </c>
      <c r="D9" s="353" t="s">
        <v>569</v>
      </c>
      <c r="E9" s="354" t="s">
        <v>575</v>
      </c>
    </row>
    <row r="10" spans="1:5" ht="47.25" x14ac:dyDescent="0.25">
      <c r="A10" s="353" t="s">
        <v>556</v>
      </c>
      <c r="B10" s="353" t="s">
        <v>576</v>
      </c>
      <c r="C10" s="353" t="s">
        <v>577</v>
      </c>
      <c r="D10" s="353" t="s">
        <v>578</v>
      </c>
      <c r="E10" s="354" t="s">
        <v>579</v>
      </c>
    </row>
    <row r="11" spans="1:5" ht="47.25" x14ac:dyDescent="0.25">
      <c r="A11" s="353" t="s">
        <v>556</v>
      </c>
      <c r="B11" s="353" t="s">
        <v>580</v>
      </c>
      <c r="C11" s="353" t="s">
        <v>581</v>
      </c>
      <c r="D11" s="353" t="s">
        <v>578</v>
      </c>
      <c r="E11" s="354" t="s">
        <v>579</v>
      </c>
    </row>
    <row r="12" spans="1:5" ht="31.5" x14ac:dyDescent="0.25">
      <c r="A12" s="353" t="s">
        <v>556</v>
      </c>
      <c r="B12" s="353" t="s">
        <v>582</v>
      </c>
      <c r="C12" s="353" t="s">
        <v>583</v>
      </c>
      <c r="D12" s="353" t="s">
        <v>584</v>
      </c>
      <c r="E12" s="354">
        <v>43005</v>
      </c>
    </row>
    <row r="13" spans="1:5" ht="31.5" x14ac:dyDescent="0.25">
      <c r="A13" s="352" t="s">
        <v>585</v>
      </c>
      <c r="B13" s="352" t="s">
        <v>586</v>
      </c>
      <c r="C13" s="352" t="s">
        <v>587</v>
      </c>
      <c r="D13" s="352" t="s">
        <v>588</v>
      </c>
      <c r="E13" s="352">
        <v>2017</v>
      </c>
    </row>
    <row r="14" spans="1:5" ht="47.25" x14ac:dyDescent="0.25">
      <c r="A14" s="352" t="s">
        <v>589</v>
      </c>
      <c r="B14" s="352" t="s">
        <v>580</v>
      </c>
      <c r="C14" s="352" t="s">
        <v>590</v>
      </c>
      <c r="D14" s="352" t="s">
        <v>578</v>
      </c>
      <c r="E14" s="352" t="s">
        <v>579</v>
      </c>
    </row>
    <row r="15" spans="1:5" ht="63" x14ac:dyDescent="0.25">
      <c r="A15" s="352" t="s">
        <v>591</v>
      </c>
      <c r="B15" s="352" t="s">
        <v>592</v>
      </c>
      <c r="C15" s="352" t="s">
        <v>593</v>
      </c>
      <c r="D15" s="352" t="s">
        <v>594</v>
      </c>
      <c r="E15" s="355">
        <v>42836</v>
      </c>
    </row>
    <row r="16" spans="1:5" ht="31.5" x14ac:dyDescent="0.25">
      <c r="A16" s="352" t="s">
        <v>566</v>
      </c>
      <c r="B16" s="352" t="s">
        <v>595</v>
      </c>
      <c r="C16" s="352" t="s">
        <v>596</v>
      </c>
      <c r="D16" s="352" t="s">
        <v>597</v>
      </c>
      <c r="E16" s="355">
        <v>42781</v>
      </c>
    </row>
    <row r="17" spans="1:5" ht="31.5" x14ac:dyDescent="0.25">
      <c r="A17" s="352" t="s">
        <v>566</v>
      </c>
      <c r="B17" s="352" t="s">
        <v>595</v>
      </c>
      <c r="C17" s="352" t="s">
        <v>598</v>
      </c>
      <c r="D17" s="352" t="s">
        <v>597</v>
      </c>
      <c r="E17" s="355">
        <v>42761</v>
      </c>
    </row>
    <row r="18" spans="1:5" ht="31.5" x14ac:dyDescent="0.25">
      <c r="A18" s="352" t="s">
        <v>566</v>
      </c>
      <c r="B18" s="352" t="s">
        <v>599</v>
      </c>
      <c r="C18" s="352" t="s">
        <v>600</v>
      </c>
      <c r="D18" s="352" t="s">
        <v>601</v>
      </c>
      <c r="E18" s="355">
        <v>43070</v>
      </c>
    </row>
    <row r="19" spans="1:5" ht="31.5" x14ac:dyDescent="0.25">
      <c r="A19" s="352" t="s">
        <v>566</v>
      </c>
      <c r="B19" s="352" t="s">
        <v>602</v>
      </c>
      <c r="C19" s="352" t="s">
        <v>603</v>
      </c>
      <c r="D19" s="352" t="s">
        <v>604</v>
      </c>
      <c r="E19" s="352" t="s">
        <v>605</v>
      </c>
    </row>
    <row r="20" spans="1:5" ht="31.5" x14ac:dyDescent="0.25">
      <c r="A20" s="352" t="s">
        <v>566</v>
      </c>
      <c r="B20" s="352" t="s">
        <v>606</v>
      </c>
      <c r="C20" s="352" t="s">
        <v>607</v>
      </c>
      <c r="D20" s="352" t="s">
        <v>608</v>
      </c>
      <c r="E20" s="355">
        <v>42878</v>
      </c>
    </row>
    <row r="21" spans="1:5" ht="63" x14ac:dyDescent="0.25">
      <c r="A21" s="352" t="s">
        <v>591</v>
      </c>
      <c r="B21" s="352" t="s">
        <v>606</v>
      </c>
      <c r="C21" s="352" t="s">
        <v>609</v>
      </c>
      <c r="D21" s="352" t="s">
        <v>610</v>
      </c>
      <c r="E21" s="355">
        <v>42836</v>
      </c>
    </row>
    <row r="22" spans="1:5" ht="31.5" x14ac:dyDescent="0.25">
      <c r="A22" s="352" t="s">
        <v>589</v>
      </c>
      <c r="B22" s="352" t="s">
        <v>611</v>
      </c>
      <c r="C22" s="352" t="s">
        <v>612</v>
      </c>
      <c r="D22" s="352" t="s">
        <v>613</v>
      </c>
      <c r="E22" s="355">
        <v>42813</v>
      </c>
    </row>
    <row r="23" spans="1:5" ht="31.5" x14ac:dyDescent="0.25">
      <c r="A23" s="352" t="s">
        <v>589</v>
      </c>
      <c r="B23" s="352" t="s">
        <v>611</v>
      </c>
      <c r="C23" s="352" t="s">
        <v>612</v>
      </c>
      <c r="D23" s="352" t="s">
        <v>613</v>
      </c>
      <c r="E23" s="355">
        <v>42869</v>
      </c>
    </row>
    <row r="24" spans="1:5" ht="31.5" x14ac:dyDescent="0.25">
      <c r="A24" s="352" t="s">
        <v>566</v>
      </c>
      <c r="B24" s="352" t="s">
        <v>611</v>
      </c>
      <c r="C24" s="352" t="s">
        <v>612</v>
      </c>
      <c r="D24" s="352" t="s">
        <v>613</v>
      </c>
      <c r="E24" s="355">
        <v>43058</v>
      </c>
    </row>
    <row r="25" spans="1:5" ht="47.25" x14ac:dyDescent="0.25">
      <c r="A25" s="352" t="s">
        <v>589</v>
      </c>
      <c r="B25" s="352" t="s">
        <v>606</v>
      </c>
      <c r="C25" s="352" t="s">
        <v>614</v>
      </c>
      <c r="D25" s="352" t="s">
        <v>615</v>
      </c>
      <c r="E25" s="355" t="s">
        <v>616</v>
      </c>
    </row>
    <row r="26" spans="1:5" ht="31.5" x14ac:dyDescent="0.25">
      <c r="A26" s="352" t="s">
        <v>617</v>
      </c>
      <c r="B26" s="352" t="s">
        <v>595</v>
      </c>
      <c r="C26" s="352" t="s">
        <v>618</v>
      </c>
      <c r="D26" s="352" t="s">
        <v>619</v>
      </c>
      <c r="E26" s="355">
        <v>43083</v>
      </c>
    </row>
    <row r="27" spans="1:5" ht="31.5" x14ac:dyDescent="0.25">
      <c r="A27" s="352" t="s">
        <v>620</v>
      </c>
      <c r="B27" s="352" t="s">
        <v>595</v>
      </c>
      <c r="C27" s="352" t="s">
        <v>621</v>
      </c>
      <c r="D27" s="352" t="s">
        <v>597</v>
      </c>
      <c r="E27" s="355">
        <v>43021</v>
      </c>
    </row>
    <row r="28" spans="1:5" ht="31.5" x14ac:dyDescent="0.25">
      <c r="A28" s="352" t="s">
        <v>620</v>
      </c>
      <c r="B28" s="352" t="s">
        <v>595</v>
      </c>
      <c r="C28" s="352" t="s">
        <v>622</v>
      </c>
      <c r="D28" s="352" t="s">
        <v>623</v>
      </c>
      <c r="E28" s="355">
        <v>43020</v>
      </c>
    </row>
    <row r="29" spans="1:5" ht="110.25" x14ac:dyDescent="0.25">
      <c r="A29" s="352" t="s">
        <v>561</v>
      </c>
      <c r="B29" s="352" t="s">
        <v>595</v>
      </c>
      <c r="C29" s="352" t="s">
        <v>624</v>
      </c>
      <c r="D29" s="352" t="s">
        <v>625</v>
      </c>
      <c r="E29" s="355">
        <v>43005</v>
      </c>
    </row>
    <row r="30" spans="1:5" ht="78.75" x14ac:dyDescent="0.25">
      <c r="A30" s="352" t="s">
        <v>561</v>
      </c>
      <c r="B30" s="352" t="s">
        <v>595</v>
      </c>
      <c r="C30" s="352" t="s">
        <v>626</v>
      </c>
      <c r="D30" s="352" t="s">
        <v>627</v>
      </c>
      <c r="E30" s="355">
        <v>43051</v>
      </c>
    </row>
    <row r="31" spans="1:5" ht="31.5" x14ac:dyDescent="0.25">
      <c r="A31" s="352" t="s">
        <v>561</v>
      </c>
      <c r="B31" s="352" t="s">
        <v>628</v>
      </c>
      <c r="C31" s="352" t="s">
        <v>618</v>
      </c>
      <c r="D31" s="352" t="s">
        <v>601</v>
      </c>
      <c r="E31" s="355">
        <v>43083</v>
      </c>
    </row>
    <row r="32" spans="1:5" ht="110.25" x14ac:dyDescent="0.25">
      <c r="A32" s="352" t="s">
        <v>561</v>
      </c>
      <c r="B32" s="352" t="s">
        <v>595</v>
      </c>
      <c r="C32" s="352" t="s">
        <v>629</v>
      </c>
      <c r="D32" s="352" t="s">
        <v>630</v>
      </c>
      <c r="E32" s="355">
        <v>42922</v>
      </c>
    </row>
    <row r="33" spans="1:5" ht="31.5" x14ac:dyDescent="0.25">
      <c r="A33" s="352" t="s">
        <v>561</v>
      </c>
      <c r="B33" s="352" t="s">
        <v>631</v>
      </c>
      <c r="C33" s="352" t="s">
        <v>618</v>
      </c>
      <c r="D33" s="352" t="s">
        <v>619</v>
      </c>
      <c r="E33" s="355">
        <v>43083</v>
      </c>
    </row>
    <row r="34" spans="1:5" ht="94.5" x14ac:dyDescent="0.25">
      <c r="A34" s="352" t="s">
        <v>561</v>
      </c>
      <c r="B34" s="352" t="s">
        <v>631</v>
      </c>
      <c r="C34" s="352" t="s">
        <v>632</v>
      </c>
      <c r="D34" s="352" t="s">
        <v>633</v>
      </c>
      <c r="E34" s="355">
        <v>42845</v>
      </c>
    </row>
    <row r="35" spans="1:5" ht="31.5" x14ac:dyDescent="0.25">
      <c r="A35" s="352" t="s">
        <v>566</v>
      </c>
      <c r="B35" s="352" t="s">
        <v>611</v>
      </c>
      <c r="C35" s="352" t="s">
        <v>634</v>
      </c>
      <c r="D35" s="352" t="s">
        <v>613</v>
      </c>
      <c r="E35" s="355">
        <v>42999</v>
      </c>
    </row>
    <row r="36" spans="1:5" ht="31.5" x14ac:dyDescent="0.25">
      <c r="A36" s="352" t="s">
        <v>566</v>
      </c>
      <c r="B36" s="352" t="s">
        <v>611</v>
      </c>
      <c r="C36" s="352" t="s">
        <v>635</v>
      </c>
      <c r="D36" s="352" t="s">
        <v>613</v>
      </c>
      <c r="E36" s="355">
        <v>42902</v>
      </c>
    </row>
    <row r="37" spans="1:5" ht="31.5" x14ac:dyDescent="0.25">
      <c r="A37" s="352" t="s">
        <v>566</v>
      </c>
      <c r="B37" s="352" t="s">
        <v>611</v>
      </c>
      <c r="C37" s="352" t="s">
        <v>636</v>
      </c>
      <c r="D37" s="352" t="s">
        <v>613</v>
      </c>
      <c r="E37" s="355">
        <v>42783</v>
      </c>
    </row>
    <row r="38" spans="1:5" ht="31.5" x14ac:dyDescent="0.25">
      <c r="A38" s="352" t="s">
        <v>566</v>
      </c>
      <c r="B38" s="352" t="s">
        <v>611</v>
      </c>
      <c r="C38" s="352" t="s">
        <v>637</v>
      </c>
      <c r="D38" s="352" t="s">
        <v>613</v>
      </c>
      <c r="E38" s="355">
        <v>43100</v>
      </c>
    </row>
    <row r="39" spans="1:5" ht="31.5" x14ac:dyDescent="0.25">
      <c r="A39" s="352" t="s">
        <v>561</v>
      </c>
      <c r="B39" s="352" t="s">
        <v>611</v>
      </c>
      <c r="C39" s="352" t="s">
        <v>638</v>
      </c>
      <c r="D39" s="352" t="s">
        <v>639</v>
      </c>
      <c r="E39" s="355">
        <v>43052</v>
      </c>
    </row>
    <row r="40" spans="1:5" ht="31.5" x14ac:dyDescent="0.25">
      <c r="A40" s="352" t="s">
        <v>561</v>
      </c>
      <c r="B40" s="352" t="s">
        <v>611</v>
      </c>
      <c r="C40" s="352" t="s">
        <v>640</v>
      </c>
      <c r="D40" s="352" t="s">
        <v>639</v>
      </c>
      <c r="E40" s="355">
        <v>43052</v>
      </c>
    </row>
    <row r="41" spans="1:5" ht="47.25" x14ac:dyDescent="0.25">
      <c r="A41" s="352" t="s">
        <v>566</v>
      </c>
      <c r="B41" s="352" t="s">
        <v>611</v>
      </c>
      <c r="C41" s="352" t="s">
        <v>641</v>
      </c>
      <c r="D41" s="352" t="s">
        <v>642</v>
      </c>
      <c r="E41" s="355" t="s">
        <v>643</v>
      </c>
    </row>
    <row r="42" spans="1:5" ht="31.5" x14ac:dyDescent="0.25">
      <c r="A42" s="352" t="s">
        <v>566</v>
      </c>
      <c r="B42" s="352" t="s">
        <v>611</v>
      </c>
      <c r="C42" s="352" t="s">
        <v>644</v>
      </c>
      <c r="D42" s="352" t="s">
        <v>601</v>
      </c>
      <c r="E42" s="355" t="s">
        <v>645</v>
      </c>
    </row>
    <row r="43" spans="1:5" ht="31.5" x14ac:dyDescent="0.25">
      <c r="A43" s="352" t="s">
        <v>566</v>
      </c>
      <c r="B43" s="352" t="s">
        <v>611</v>
      </c>
      <c r="C43" s="352" t="s">
        <v>644</v>
      </c>
      <c r="D43" s="352" t="s">
        <v>646</v>
      </c>
      <c r="E43" s="355" t="s">
        <v>647</v>
      </c>
    </row>
    <row r="44" spans="1:5" ht="31.5" x14ac:dyDescent="0.25">
      <c r="A44" s="352" t="s">
        <v>648</v>
      </c>
      <c r="B44" s="352" t="s">
        <v>557</v>
      </c>
      <c r="C44" s="352" t="s">
        <v>649</v>
      </c>
      <c r="D44" s="352" t="s">
        <v>650</v>
      </c>
      <c r="E44" s="355" t="s">
        <v>651</v>
      </c>
    </row>
    <row r="45" spans="1:5" ht="94.5" x14ac:dyDescent="0.25">
      <c r="A45" s="352" t="s">
        <v>652</v>
      </c>
      <c r="B45" s="352" t="s">
        <v>606</v>
      </c>
      <c r="C45" s="352" t="s">
        <v>653</v>
      </c>
      <c r="D45" s="352" t="s">
        <v>654</v>
      </c>
      <c r="E45" s="355">
        <v>42801</v>
      </c>
    </row>
    <row r="46" spans="1:5" ht="78.75" x14ac:dyDescent="0.25">
      <c r="A46" s="352" t="s">
        <v>655</v>
      </c>
      <c r="B46" s="352" t="s">
        <v>595</v>
      </c>
      <c r="C46" s="352" t="s">
        <v>656</v>
      </c>
      <c r="D46" s="352" t="s">
        <v>657</v>
      </c>
      <c r="E46" s="355">
        <v>43065</v>
      </c>
    </row>
    <row r="47" spans="1:5" ht="110.25" x14ac:dyDescent="0.25">
      <c r="A47" s="352" t="s">
        <v>655</v>
      </c>
      <c r="B47" s="352" t="s">
        <v>595</v>
      </c>
      <c r="C47" s="352" t="s">
        <v>658</v>
      </c>
      <c r="D47" s="352" t="s">
        <v>659</v>
      </c>
      <c r="E47" s="355">
        <v>42911</v>
      </c>
    </row>
    <row r="48" spans="1:5" ht="94.5" x14ac:dyDescent="0.25">
      <c r="A48" s="352" t="s">
        <v>655</v>
      </c>
      <c r="B48" s="352" t="s">
        <v>606</v>
      </c>
      <c r="C48" s="352" t="s">
        <v>660</v>
      </c>
      <c r="D48" s="352" t="s">
        <v>661</v>
      </c>
      <c r="E48" s="355">
        <v>42890</v>
      </c>
    </row>
    <row r="49" spans="1:5" ht="31.5" x14ac:dyDescent="0.25">
      <c r="A49" s="352" t="s">
        <v>662</v>
      </c>
      <c r="B49" s="352" t="s">
        <v>599</v>
      </c>
      <c r="C49" s="352" t="s">
        <v>663</v>
      </c>
      <c r="D49" s="352" t="s">
        <v>664</v>
      </c>
      <c r="E49" s="355">
        <v>42978</v>
      </c>
    </row>
    <row r="50" spans="1:5" ht="47.25" x14ac:dyDescent="0.25">
      <c r="A50" s="352" t="s">
        <v>665</v>
      </c>
      <c r="B50" s="352" t="s">
        <v>666</v>
      </c>
      <c r="C50" s="352" t="s">
        <v>667</v>
      </c>
      <c r="D50" s="352" t="s">
        <v>668</v>
      </c>
      <c r="E50" s="355" t="s">
        <v>669</v>
      </c>
    </row>
    <row r="51" spans="1:5" ht="47.25" x14ac:dyDescent="0.25">
      <c r="A51" s="352" t="s">
        <v>665</v>
      </c>
      <c r="B51" s="352" t="s">
        <v>666</v>
      </c>
      <c r="C51" s="352" t="s">
        <v>670</v>
      </c>
      <c r="D51" s="352" t="s">
        <v>671</v>
      </c>
      <c r="E51" s="355" t="s">
        <v>672</v>
      </c>
    </row>
    <row r="52" spans="1:5" ht="47.25" x14ac:dyDescent="0.25">
      <c r="A52" s="352" t="s">
        <v>665</v>
      </c>
      <c r="B52" s="352" t="s">
        <v>557</v>
      </c>
      <c r="C52" s="352" t="s">
        <v>673</v>
      </c>
      <c r="D52" s="352" t="s">
        <v>674</v>
      </c>
      <c r="E52" s="355" t="s">
        <v>675</v>
      </c>
    </row>
    <row r="53" spans="1:5" ht="31.5" x14ac:dyDescent="0.25">
      <c r="A53" s="352" t="s">
        <v>676</v>
      </c>
      <c r="B53" s="352" t="s">
        <v>562</v>
      </c>
      <c r="C53" s="352" t="s">
        <v>677</v>
      </c>
      <c r="D53" s="352" t="s">
        <v>604</v>
      </c>
      <c r="E53" s="355" t="s">
        <v>678</v>
      </c>
    </row>
    <row r="54" spans="1:5" ht="31.5" x14ac:dyDescent="0.25">
      <c r="A54" s="352" t="s">
        <v>679</v>
      </c>
      <c r="B54" s="352" t="s">
        <v>567</v>
      </c>
      <c r="C54" s="352" t="s">
        <v>680</v>
      </c>
      <c r="D54" s="352" t="s">
        <v>681</v>
      </c>
      <c r="E54" s="355">
        <v>42762</v>
      </c>
    </row>
    <row r="55" spans="1:5" ht="31.5" x14ac:dyDescent="0.25">
      <c r="A55" s="352" t="s">
        <v>682</v>
      </c>
      <c r="B55" s="352" t="s">
        <v>580</v>
      </c>
      <c r="C55" s="352" t="s">
        <v>683</v>
      </c>
      <c r="D55" s="352" t="s">
        <v>684</v>
      </c>
      <c r="E55" s="355" t="s">
        <v>685</v>
      </c>
    </row>
    <row r="56" spans="1:5" ht="31.5" x14ac:dyDescent="0.25">
      <c r="A56" s="352" t="s">
        <v>665</v>
      </c>
      <c r="B56" s="352" t="s">
        <v>576</v>
      </c>
      <c r="C56" s="352" t="s">
        <v>686</v>
      </c>
      <c r="D56" s="352" t="s">
        <v>687</v>
      </c>
      <c r="E56" s="355" t="s">
        <v>688</v>
      </c>
    </row>
    <row r="57" spans="1:5" ht="31.5" x14ac:dyDescent="0.25">
      <c r="A57" s="352" t="s">
        <v>682</v>
      </c>
      <c r="B57" s="352" t="s">
        <v>586</v>
      </c>
      <c r="C57" s="352" t="s">
        <v>689</v>
      </c>
      <c r="D57" s="352" t="s">
        <v>690</v>
      </c>
      <c r="E57" s="356">
        <v>2017</v>
      </c>
    </row>
    <row r="58" spans="1:5" ht="31.5" x14ac:dyDescent="0.25">
      <c r="A58" s="352" t="s">
        <v>676</v>
      </c>
      <c r="B58" s="352" t="s">
        <v>586</v>
      </c>
      <c r="C58" s="352" t="s">
        <v>691</v>
      </c>
      <c r="D58" s="352" t="s">
        <v>692</v>
      </c>
      <c r="E58" s="356" t="s">
        <v>693</v>
      </c>
    </row>
    <row r="59" spans="1:5" ht="31.5" x14ac:dyDescent="0.25">
      <c r="A59" s="352" t="s">
        <v>682</v>
      </c>
      <c r="B59" s="352" t="s">
        <v>586</v>
      </c>
      <c r="C59" s="352" t="s">
        <v>694</v>
      </c>
      <c r="D59" s="352" t="s">
        <v>692</v>
      </c>
      <c r="E59" s="356" t="s">
        <v>693</v>
      </c>
    </row>
    <row r="60" spans="1:5" ht="31.5" x14ac:dyDescent="0.25">
      <c r="A60" s="352" t="s">
        <v>682</v>
      </c>
      <c r="B60" s="352" t="s">
        <v>695</v>
      </c>
      <c r="C60" s="352" t="s">
        <v>696</v>
      </c>
      <c r="D60" s="352" t="s">
        <v>604</v>
      </c>
      <c r="E60" s="356" t="s">
        <v>678</v>
      </c>
    </row>
    <row r="61" spans="1:5" ht="47.25" x14ac:dyDescent="0.25">
      <c r="A61" s="352" t="s">
        <v>679</v>
      </c>
      <c r="B61" s="352" t="s">
        <v>628</v>
      </c>
      <c r="C61" s="352" t="s">
        <v>697</v>
      </c>
      <c r="D61" s="352" t="s">
        <v>604</v>
      </c>
      <c r="E61" s="355">
        <v>42865</v>
      </c>
    </row>
    <row r="62" spans="1:5" ht="78.75" x14ac:dyDescent="0.25">
      <c r="A62" s="352" t="s">
        <v>682</v>
      </c>
      <c r="B62" s="352" t="s">
        <v>595</v>
      </c>
      <c r="C62" s="352" t="s">
        <v>698</v>
      </c>
      <c r="D62" s="352" t="s">
        <v>699</v>
      </c>
      <c r="E62" s="355">
        <v>42960</v>
      </c>
    </row>
    <row r="63" spans="1:5" ht="47.25" x14ac:dyDescent="0.25">
      <c r="A63" s="352" t="s">
        <v>682</v>
      </c>
      <c r="B63" s="352" t="s">
        <v>595</v>
      </c>
      <c r="C63" s="352" t="s">
        <v>700</v>
      </c>
      <c r="D63" s="352" t="s">
        <v>604</v>
      </c>
      <c r="E63" s="355">
        <v>42829</v>
      </c>
    </row>
    <row r="64" spans="1:5" ht="63" x14ac:dyDescent="0.25">
      <c r="A64" s="352" t="s">
        <v>682</v>
      </c>
      <c r="B64" s="352" t="s">
        <v>628</v>
      </c>
      <c r="C64" s="352" t="s">
        <v>701</v>
      </c>
      <c r="D64" s="352" t="s">
        <v>604</v>
      </c>
      <c r="E64" s="355">
        <v>42987</v>
      </c>
    </row>
    <row r="65" spans="1:5" ht="78.75" x14ac:dyDescent="0.25">
      <c r="A65" s="352" t="s">
        <v>676</v>
      </c>
      <c r="B65" s="352" t="s">
        <v>628</v>
      </c>
      <c r="C65" s="352" t="s">
        <v>702</v>
      </c>
      <c r="D65" s="352" t="s">
        <v>703</v>
      </c>
      <c r="E65" s="355">
        <v>42960</v>
      </c>
    </row>
    <row r="66" spans="1:5" x14ac:dyDescent="0.25">
      <c r="A66" s="352" t="s">
        <v>704</v>
      </c>
      <c r="B66" s="352" t="s">
        <v>666</v>
      </c>
      <c r="C66" s="352" t="s">
        <v>705</v>
      </c>
      <c r="D66" s="352" t="s">
        <v>706</v>
      </c>
      <c r="E66" s="355" t="s">
        <v>707</v>
      </c>
    </row>
    <row r="67" spans="1:5" ht="31.5" x14ac:dyDescent="0.25">
      <c r="A67" s="352" t="s">
        <v>708</v>
      </c>
      <c r="B67" s="352" t="s">
        <v>557</v>
      </c>
      <c r="C67" s="352" t="s">
        <v>709</v>
      </c>
      <c r="D67" s="352" t="s">
        <v>710</v>
      </c>
      <c r="E67" s="355" t="s">
        <v>711</v>
      </c>
    </row>
    <row r="68" spans="1:5" ht="31.5" x14ac:dyDescent="0.25">
      <c r="A68" s="352" t="s">
        <v>712</v>
      </c>
      <c r="B68" s="352" t="s">
        <v>576</v>
      </c>
      <c r="C68" s="352" t="s">
        <v>713</v>
      </c>
      <c r="D68" s="352" t="s">
        <v>714</v>
      </c>
      <c r="E68" s="355" t="s">
        <v>715</v>
      </c>
    </row>
    <row r="69" spans="1:5" x14ac:dyDescent="0.25">
      <c r="A69" s="352" t="s">
        <v>716</v>
      </c>
      <c r="B69" s="352" t="s">
        <v>576</v>
      </c>
      <c r="C69" s="352" t="s">
        <v>717</v>
      </c>
      <c r="D69" s="352" t="s">
        <v>718</v>
      </c>
      <c r="E69" s="356" t="s">
        <v>719</v>
      </c>
    </row>
    <row r="70" spans="1:5" ht="31.5" x14ac:dyDescent="0.25">
      <c r="A70" s="352" t="s">
        <v>720</v>
      </c>
      <c r="B70" s="352" t="s">
        <v>582</v>
      </c>
      <c r="C70" s="352" t="s">
        <v>721</v>
      </c>
      <c r="D70" s="352" t="s">
        <v>722</v>
      </c>
      <c r="E70" s="355">
        <v>43054</v>
      </c>
    </row>
    <row r="71" spans="1:5" ht="47.25" x14ac:dyDescent="0.25">
      <c r="A71" s="352" t="s">
        <v>723</v>
      </c>
      <c r="B71" s="352" t="s">
        <v>592</v>
      </c>
      <c r="C71" s="352" t="s">
        <v>724</v>
      </c>
      <c r="D71" s="352" t="s">
        <v>725</v>
      </c>
      <c r="E71" s="355">
        <v>42822</v>
      </c>
    </row>
    <row r="72" spans="1:5" ht="110.25" x14ac:dyDescent="0.25">
      <c r="A72" s="352" t="s">
        <v>720</v>
      </c>
      <c r="B72" s="352" t="s">
        <v>726</v>
      </c>
      <c r="C72" s="352" t="s">
        <v>727</v>
      </c>
      <c r="D72" s="352" t="s">
        <v>728</v>
      </c>
      <c r="E72" s="355">
        <v>42736</v>
      </c>
    </row>
    <row r="73" spans="1:5" ht="110.25" x14ac:dyDescent="0.25">
      <c r="A73" s="352" t="s">
        <v>720</v>
      </c>
      <c r="B73" s="352" t="s">
        <v>726</v>
      </c>
      <c r="C73" s="352" t="s">
        <v>729</v>
      </c>
      <c r="D73" s="352" t="s">
        <v>730</v>
      </c>
      <c r="E73" s="355">
        <v>42996</v>
      </c>
    </row>
    <row r="74" spans="1:5" ht="31.5" x14ac:dyDescent="0.25">
      <c r="A74" s="352" t="s">
        <v>731</v>
      </c>
      <c r="B74" s="352" t="s">
        <v>599</v>
      </c>
      <c r="C74" s="352" t="s">
        <v>732</v>
      </c>
      <c r="D74" s="352" t="s">
        <v>733</v>
      </c>
      <c r="E74" s="355">
        <v>42868</v>
      </c>
    </row>
    <row r="75" spans="1:5" ht="94.5" x14ac:dyDescent="0.25">
      <c r="A75" s="352" t="s">
        <v>734</v>
      </c>
      <c r="B75" s="352" t="s">
        <v>726</v>
      </c>
      <c r="C75" s="352" t="s">
        <v>735</v>
      </c>
      <c r="D75" s="352" t="s">
        <v>736</v>
      </c>
      <c r="E75" s="355">
        <v>42980</v>
      </c>
    </row>
    <row r="76" spans="1:5" ht="204.75" x14ac:dyDescent="0.25">
      <c r="A76" s="352" t="s">
        <v>737</v>
      </c>
      <c r="B76" s="352" t="s">
        <v>726</v>
      </c>
      <c r="C76" s="352" t="s">
        <v>738</v>
      </c>
      <c r="D76" s="352" t="s">
        <v>739</v>
      </c>
      <c r="E76" s="352" t="s">
        <v>740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A10" sqref="A10"/>
    </sheetView>
  </sheetViews>
  <sheetFormatPr defaultRowHeight="15.75" x14ac:dyDescent="0.25"/>
  <sheetData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C1E7D131245459CDBF9AC4B705096" ma:contentTypeVersion="0" ma:contentTypeDescription="Umožňuje vytvoriť nový dokument." ma:contentTypeScope="" ma:versionID="b041d55f5641a4b423cfb2c47dec86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ae51b23ceac873071d642d5069d117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B91AD4-7E00-4272-9828-71C5A0FDE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28</vt:i4>
      </vt:variant>
      <vt:variant>
        <vt:lpstr>Pomenované rozsahy</vt:lpstr>
      </vt:variant>
      <vt:variant>
        <vt:i4>7</vt:i4>
      </vt:variant>
    </vt:vector>
  </HeadingPairs>
  <TitlesOfParts>
    <vt:vector size="35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umel.cinnost</vt:lpstr>
      <vt:lpstr>T15 štud.program - ŠP</vt:lpstr>
      <vt:lpstr>T16 pozastavene, odňaté ŠP</vt:lpstr>
      <vt:lpstr>17 HI konania</vt:lpstr>
      <vt:lpstr>18 HI pozastavene, odňatie </vt:lpstr>
      <vt:lpstr>T19 Výskumné projekty</vt:lpstr>
      <vt:lpstr>T20 Ostatné (nevýsk.) projekty</vt:lpstr>
      <vt:lpstr>T21 umelecká činnosť</vt:lpstr>
      <vt:lpstr>skratky</vt:lpstr>
      <vt:lpstr>Hárok1</vt:lpstr>
      <vt:lpstr>'17 HI konania'!Oblasť_tlače</vt:lpstr>
      <vt:lpstr>'18 HI pozastavene, odňatie '!Oblasť_tlače</vt:lpstr>
      <vt:lpstr>'T12 záverečné práce'!Oblasť_tlače</vt:lpstr>
      <vt:lpstr>'T20 Ostatné (nevýsk.) projekty'!Oblasť_tlače</vt:lpstr>
      <vt:lpstr>'T3a - I.stupeň prijatia'!Oblasť_tlače</vt:lpstr>
      <vt:lpstr>'T3C - III stupeň prijatia'!Oblasť_tlače</vt:lpstr>
      <vt:lpstr>'T9 výberové konania'!Oblasť_tlače</vt:lpstr>
    </vt:vector>
  </TitlesOfParts>
  <Company>MŠSR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Jurkovič</dc:creator>
  <cp:lastModifiedBy>Táňa Palkovičová</cp:lastModifiedBy>
  <cp:lastPrinted>2018-05-03T08:32:00Z</cp:lastPrinted>
  <dcterms:created xsi:type="dcterms:W3CDTF">2010-01-11T10:19:31Z</dcterms:created>
  <dcterms:modified xsi:type="dcterms:W3CDTF">2018-05-03T09:09:20Z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0x010100DF8C1E7D131245459CDBF9AC4B705096</vt:lpwstr>
  </property>
</Properties>
</file>