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690" yWindow="120" windowWidth="17865" windowHeight="6750" tabRatio="1000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</sheets>
  <definedNames>
    <definedName name="_xlnm.Print_Area" localSheetId="21">'17 HI konania'!#REF!</definedName>
    <definedName name="_xlnm.Print_Area" localSheetId="22">'18 HI pozastavene, odňatie '!#REF!</definedName>
    <definedName name="_xlnm.Print_Area" localSheetId="16">'T12 záverečné práce'!$A$1:$K$8</definedName>
    <definedName name="_xlnm.Print_Area" localSheetId="24">'T20 Ostatné (nevýsk.) projekty'!$A$1:$L$42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konania'!#REF!</definedName>
  </definedNames>
  <calcPr calcId="145621"/>
</workbook>
</file>

<file path=xl/calcChain.xml><?xml version="1.0" encoding="utf-8"?>
<calcChain xmlns="http://schemas.openxmlformats.org/spreadsheetml/2006/main">
  <c r="D22" i="10" l="1"/>
  <c r="D23" i="10" s="1"/>
  <c r="D20" i="10"/>
  <c r="C20" i="10"/>
  <c r="B20" i="10"/>
  <c r="D10" i="10"/>
  <c r="C10" i="10"/>
  <c r="C22" i="10" s="1"/>
  <c r="C23" i="10" s="1"/>
  <c r="B10" i="10"/>
  <c r="B22" i="10" s="1"/>
  <c r="B23" i="10" s="1"/>
  <c r="K20" i="9"/>
  <c r="J20" i="9"/>
  <c r="I20" i="9"/>
  <c r="H20" i="9"/>
  <c r="G20" i="9"/>
  <c r="F20" i="9"/>
  <c r="E20" i="9"/>
  <c r="D20" i="9"/>
  <c r="C20" i="9"/>
  <c r="B20" i="9"/>
  <c r="J10" i="9"/>
  <c r="J22" i="9" s="1"/>
  <c r="J23" i="9" s="1"/>
  <c r="I10" i="9"/>
  <c r="I22" i="9" s="1"/>
  <c r="I23" i="9" s="1"/>
  <c r="H10" i="9"/>
  <c r="H22" i="9" s="1"/>
  <c r="H23" i="9" s="1"/>
  <c r="G10" i="9"/>
  <c r="G22" i="9" s="1"/>
  <c r="G23" i="9" s="1"/>
  <c r="F10" i="9"/>
  <c r="F22" i="9" s="1"/>
  <c r="F23" i="9" s="1"/>
  <c r="E10" i="9"/>
  <c r="E22" i="9" s="1"/>
  <c r="E23" i="9" s="1"/>
  <c r="D10" i="9"/>
  <c r="D22" i="9" s="1"/>
  <c r="D23" i="9" s="1"/>
  <c r="C10" i="9"/>
  <c r="C22" i="9" s="1"/>
  <c r="C23" i="9" s="1"/>
  <c r="B10" i="9"/>
  <c r="B22" i="9" s="1"/>
  <c r="B23" i="9" s="1"/>
  <c r="K9" i="9"/>
  <c r="K8" i="9"/>
  <c r="K7" i="9"/>
  <c r="K6" i="9"/>
  <c r="K5" i="9"/>
  <c r="K10" i="9" s="1"/>
  <c r="K22" i="9" s="1"/>
  <c r="K23" i="9" s="1"/>
  <c r="K4" i="9"/>
  <c r="B14" i="13" l="1"/>
  <c r="M13" i="13"/>
  <c r="J13" i="13"/>
  <c r="I13" i="13"/>
  <c r="F13" i="13"/>
  <c r="E13" i="13"/>
  <c r="M9" i="13"/>
  <c r="L9" i="13"/>
  <c r="L13" i="13" s="1"/>
  <c r="K9" i="13"/>
  <c r="K13" i="13" s="1"/>
  <c r="J9" i="13"/>
  <c r="I9" i="13"/>
  <c r="H9" i="13"/>
  <c r="H13" i="13" s="1"/>
  <c r="G9" i="13"/>
  <c r="G13" i="13" s="1"/>
  <c r="F9" i="13"/>
  <c r="E9" i="13"/>
  <c r="D9" i="13"/>
  <c r="D13" i="13" s="1"/>
  <c r="C9" i="13"/>
  <c r="C13" i="13" s="1"/>
  <c r="H8" i="13"/>
  <c r="B8" i="13"/>
  <c r="H7" i="13"/>
  <c r="B7" i="13"/>
  <c r="H6" i="13"/>
  <c r="B6" i="13"/>
  <c r="H5" i="13"/>
  <c r="B5" i="13"/>
  <c r="H4" i="13"/>
  <c r="B4" i="13"/>
  <c r="C12" i="19"/>
  <c r="B12" i="19"/>
  <c r="I6" i="19"/>
  <c r="H6" i="19"/>
  <c r="G6" i="19"/>
  <c r="F6" i="19"/>
  <c r="D6" i="19"/>
  <c r="C6" i="19"/>
  <c r="B6" i="19"/>
  <c r="E6" i="19" s="1"/>
  <c r="M10" i="13" l="1"/>
  <c r="M14" i="13" s="1"/>
  <c r="J10" i="13"/>
  <c r="J14" i="13" s="1"/>
  <c r="B9" i="13"/>
  <c r="C10" i="13"/>
  <c r="C14" i="13" s="1"/>
  <c r="G10" i="13"/>
  <c r="G14" i="13" s="1"/>
  <c r="K10" i="13"/>
  <c r="K14" i="13" s="1"/>
  <c r="I10" i="13"/>
  <c r="I14" i="13" s="1"/>
  <c r="D10" i="13"/>
  <c r="D14" i="13" s="1"/>
  <c r="H10" i="13"/>
  <c r="H14" i="13" s="1"/>
  <c r="L10" i="13"/>
  <c r="L14" i="13" s="1"/>
  <c r="F10" i="13" l="1"/>
  <c r="F14" i="13" s="1"/>
  <c r="B13" i="13"/>
  <c r="E10" i="13"/>
  <c r="E14" i="13" s="1"/>
  <c r="K22" i="16" l="1"/>
  <c r="J22" i="16"/>
  <c r="I22" i="16"/>
  <c r="H22" i="16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I24" i="16" s="1"/>
  <c r="I25" i="16" s="1"/>
  <c r="H11" i="16"/>
  <c r="H24" i="16" s="1"/>
  <c r="H25" i="16" s="1"/>
  <c r="G11" i="16"/>
  <c r="G24" i="16" s="1"/>
  <c r="G25" i="16" s="1"/>
  <c r="F11" i="16"/>
  <c r="F24" i="16" s="1"/>
  <c r="F25" i="16" s="1"/>
  <c r="E11" i="16"/>
  <c r="E24" i="16" s="1"/>
  <c r="E25" i="16" s="1"/>
  <c r="D11" i="16"/>
  <c r="D24" i="16" s="1"/>
  <c r="D25" i="16" s="1"/>
  <c r="C11" i="16"/>
  <c r="C24" i="16" s="1"/>
  <c r="C25" i="16" s="1"/>
  <c r="B11" i="16"/>
  <c r="B24" i="16" s="1"/>
  <c r="B25" i="16" s="1"/>
  <c r="K20" i="15" l="1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I22" i="15" s="1"/>
  <c r="I23" i="15" s="1"/>
  <c r="H10" i="15"/>
  <c r="H22" i="15" s="1"/>
  <c r="H23" i="15" s="1"/>
  <c r="G10" i="15"/>
  <c r="G22" i="15" s="1"/>
  <c r="G23" i="15" s="1"/>
  <c r="F10" i="15"/>
  <c r="F22" i="15" s="1"/>
  <c r="F23" i="15" s="1"/>
  <c r="E10" i="15"/>
  <c r="E22" i="15" s="1"/>
  <c r="E23" i="15" s="1"/>
  <c r="D10" i="15"/>
  <c r="D22" i="15" s="1"/>
  <c r="D23" i="15" s="1"/>
  <c r="C10" i="15"/>
  <c r="C22" i="15" s="1"/>
  <c r="C23" i="15" s="1"/>
  <c r="B10" i="15"/>
  <c r="B22" i="15" s="1"/>
  <c r="B23" i="15" s="1"/>
  <c r="J7" i="18" l="1"/>
  <c r="I7" i="18"/>
  <c r="G7" i="18"/>
  <c r="J26" i="2"/>
  <c r="J25" i="2"/>
  <c r="J24" i="2"/>
  <c r="I26" i="2"/>
  <c r="I25" i="2"/>
  <c r="I24" i="2"/>
  <c r="H26" i="2"/>
  <c r="H25" i="2"/>
  <c r="H24" i="2"/>
  <c r="G26" i="2"/>
  <c r="G25" i="2"/>
  <c r="G24" i="2"/>
  <c r="F26" i="2"/>
  <c r="F25" i="2"/>
  <c r="F24" i="2"/>
  <c r="E26" i="2"/>
  <c r="E25" i="2"/>
  <c r="E24" i="2"/>
  <c r="D26" i="2"/>
  <c r="D25" i="2"/>
  <c r="D24" i="2"/>
  <c r="C26" i="2"/>
  <c r="C25" i="2"/>
  <c r="C24" i="2"/>
  <c r="J26" i="1" l="1"/>
  <c r="J25" i="1"/>
  <c r="J24" i="1"/>
  <c r="I26" i="1"/>
  <c r="I25" i="1"/>
  <c r="I24" i="1"/>
  <c r="H26" i="1"/>
  <c r="H25" i="1"/>
  <c r="H24" i="1"/>
  <c r="G26" i="1"/>
  <c r="G25" i="1"/>
  <c r="G24" i="1"/>
  <c r="F26" i="1"/>
  <c r="F25" i="1"/>
  <c r="F24" i="1"/>
  <c r="E26" i="1"/>
  <c r="E25" i="1"/>
  <c r="E24" i="1"/>
  <c r="D26" i="1"/>
  <c r="D25" i="1"/>
  <c r="D24" i="1"/>
  <c r="C26" i="1"/>
  <c r="C25" i="1"/>
  <c r="C24" i="1"/>
  <c r="F70" i="6" l="1"/>
  <c r="C7" i="18" l="1"/>
  <c r="D7" i="18"/>
  <c r="E7" i="18"/>
  <c r="K5" i="1" l="1"/>
  <c r="L5" i="1"/>
  <c r="K6" i="1"/>
  <c r="L6" i="1"/>
  <c r="K8" i="1"/>
  <c r="L8" i="1"/>
  <c r="K9" i="1"/>
  <c r="L9" i="1"/>
  <c r="K10" i="1"/>
  <c r="L10" i="1"/>
  <c r="K12" i="1"/>
  <c r="L12" i="1"/>
  <c r="K13" i="1"/>
  <c r="L13" i="1"/>
  <c r="K14" i="1"/>
  <c r="L14" i="1"/>
  <c r="K16" i="1"/>
  <c r="L16" i="1"/>
  <c r="K17" i="1"/>
  <c r="L17" i="1"/>
  <c r="K18" i="1"/>
  <c r="L18" i="1"/>
  <c r="K20" i="1"/>
  <c r="L20" i="1"/>
  <c r="K21" i="1"/>
  <c r="L21" i="1"/>
  <c r="K22" i="1"/>
  <c r="L22" i="1"/>
  <c r="L4" i="1"/>
  <c r="K4" i="1"/>
  <c r="G23" i="2"/>
  <c r="H23" i="2"/>
  <c r="I23" i="2"/>
  <c r="J23" i="2"/>
  <c r="G19" i="2"/>
  <c r="H19" i="2"/>
  <c r="I19" i="2"/>
  <c r="J19" i="2"/>
  <c r="J15" i="2"/>
  <c r="G15" i="2"/>
  <c r="H15" i="2"/>
  <c r="I15" i="2"/>
  <c r="G11" i="2"/>
  <c r="H11" i="2"/>
  <c r="I11" i="2"/>
  <c r="J11" i="2"/>
  <c r="F23" i="2"/>
  <c r="K5" i="2"/>
  <c r="L5" i="2"/>
  <c r="K6" i="2"/>
  <c r="L6" i="2"/>
  <c r="K8" i="2"/>
  <c r="L8" i="2"/>
  <c r="K9" i="2"/>
  <c r="L9" i="2"/>
  <c r="K10" i="2"/>
  <c r="L10" i="2"/>
  <c r="K12" i="2"/>
  <c r="L12" i="2"/>
  <c r="K13" i="2"/>
  <c r="L13" i="2"/>
  <c r="K14" i="2"/>
  <c r="L14" i="2"/>
  <c r="K16" i="2"/>
  <c r="L16" i="2"/>
  <c r="K17" i="2"/>
  <c r="L17" i="2"/>
  <c r="K18" i="2"/>
  <c r="L18" i="2"/>
  <c r="K20" i="2"/>
  <c r="L20" i="2"/>
  <c r="K21" i="2"/>
  <c r="L21" i="2"/>
  <c r="K22" i="2"/>
  <c r="L22" i="2"/>
  <c r="G7" i="2"/>
  <c r="H7" i="2"/>
  <c r="I7" i="2"/>
  <c r="J7" i="2"/>
  <c r="J27" i="2" s="1"/>
  <c r="L4" i="2"/>
  <c r="K4" i="2"/>
  <c r="H27" i="2" l="1"/>
  <c r="I27" i="2"/>
  <c r="G27" i="2"/>
  <c r="G27" i="1"/>
  <c r="H27" i="1"/>
  <c r="I27" i="1"/>
  <c r="J27" i="1"/>
  <c r="G23" i="1"/>
  <c r="H23" i="1"/>
  <c r="I23" i="1"/>
  <c r="J23" i="1"/>
  <c r="G19" i="1"/>
  <c r="H19" i="1"/>
  <c r="I19" i="1"/>
  <c r="J19" i="1"/>
  <c r="G15" i="1"/>
  <c r="H15" i="1"/>
  <c r="I15" i="1"/>
  <c r="J15" i="1"/>
  <c r="G11" i="1"/>
  <c r="H11" i="1"/>
  <c r="I11" i="1"/>
  <c r="J11" i="1"/>
  <c r="G7" i="1"/>
  <c r="H7" i="1"/>
  <c r="I7" i="1"/>
  <c r="J7" i="1"/>
  <c r="I66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G13" i="7"/>
  <c r="G7" i="7"/>
  <c r="D7" i="7"/>
  <c r="F23" i="1"/>
  <c r="E23" i="1"/>
  <c r="D23" i="1"/>
  <c r="C23" i="1"/>
  <c r="F19" i="1"/>
  <c r="E19" i="1"/>
  <c r="D19" i="1"/>
  <c r="C19" i="1"/>
  <c r="F15" i="1"/>
  <c r="E15" i="1"/>
  <c r="D15" i="1"/>
  <c r="C15" i="1"/>
  <c r="F11" i="1"/>
  <c r="E11" i="1"/>
  <c r="D11" i="1"/>
  <c r="C11" i="1"/>
  <c r="F7" i="1"/>
  <c r="E7" i="1"/>
  <c r="D7" i="1"/>
  <c r="C7" i="1"/>
  <c r="L23" i="1" l="1"/>
  <c r="K23" i="1"/>
  <c r="L19" i="1"/>
  <c r="K19" i="1"/>
  <c r="L15" i="1"/>
  <c r="K15" i="1"/>
  <c r="L11" i="1"/>
  <c r="K11" i="1"/>
  <c r="L7" i="1"/>
  <c r="K7" i="1"/>
  <c r="B19" i="7"/>
  <c r="G19" i="7"/>
  <c r="L26" i="2" l="1"/>
  <c r="K24" i="2"/>
  <c r="E23" i="2"/>
  <c r="D23" i="2"/>
  <c r="L23" i="2" s="1"/>
  <c r="C23" i="2"/>
  <c r="F19" i="2"/>
  <c r="E19" i="2"/>
  <c r="D19" i="2"/>
  <c r="C19" i="2"/>
  <c r="F15" i="2"/>
  <c r="E15" i="2"/>
  <c r="D15" i="2"/>
  <c r="C15" i="2"/>
  <c r="F11" i="2"/>
  <c r="E11" i="2"/>
  <c r="D11" i="2"/>
  <c r="C11" i="2"/>
  <c r="D7" i="2"/>
  <c r="D27" i="2" s="1"/>
  <c r="E7" i="2"/>
  <c r="E27" i="2" s="1"/>
  <c r="F7" i="2"/>
  <c r="C7" i="2"/>
  <c r="C27" i="2" s="1"/>
  <c r="K26" i="1"/>
  <c r="K25" i="1"/>
  <c r="E27" i="1"/>
  <c r="K24" i="1"/>
  <c r="F7" i="18"/>
  <c r="H7" i="18"/>
  <c r="K7" i="18"/>
  <c r="B7" i="18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G62" i="6" s="1"/>
  <c r="D62" i="6"/>
  <c r="E62" i="6"/>
  <c r="F62" i="6"/>
  <c r="B62" i="6"/>
  <c r="C31" i="6"/>
  <c r="D31" i="6"/>
  <c r="E31" i="6"/>
  <c r="F31" i="6"/>
  <c r="B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31" i="5" s="1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B62" i="4"/>
  <c r="G62" i="4" s="1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G62" i="5" l="1"/>
  <c r="F27" i="2"/>
  <c r="L11" i="2"/>
  <c r="L15" i="2"/>
  <c r="L19" i="2"/>
  <c r="K11" i="2"/>
  <c r="K15" i="2"/>
  <c r="K19" i="2"/>
  <c r="K23" i="2"/>
  <c r="L24" i="1"/>
  <c r="L25" i="1"/>
  <c r="L26" i="1"/>
  <c r="H62" i="5"/>
  <c r="I31" i="5"/>
  <c r="I62" i="4"/>
  <c r="H62" i="4"/>
  <c r="J62" i="4"/>
  <c r="H62" i="6"/>
  <c r="I31" i="6"/>
  <c r="G31" i="6"/>
  <c r="I62" i="6"/>
  <c r="J31" i="6"/>
  <c r="H31" i="6"/>
  <c r="K27" i="2"/>
  <c r="K7" i="2"/>
  <c r="K26" i="2"/>
  <c r="K25" i="2"/>
  <c r="L7" i="2"/>
  <c r="L27" i="2"/>
  <c r="L24" i="2"/>
  <c r="L25" i="2"/>
  <c r="H31" i="4"/>
  <c r="C27" i="1"/>
  <c r="K27" i="1" s="1"/>
  <c r="F27" i="1"/>
  <c r="D27" i="1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J15" i="3"/>
  <c r="I15" i="3"/>
  <c r="H15" i="3"/>
  <c r="G15" i="3"/>
  <c r="F15" i="3"/>
  <c r="E15" i="3"/>
  <c r="D15" i="3"/>
  <c r="C15" i="3"/>
  <c r="J14" i="3"/>
  <c r="I14" i="3"/>
  <c r="H14" i="3"/>
  <c r="G14" i="3"/>
  <c r="F14" i="3"/>
  <c r="E14" i="3"/>
  <c r="D14" i="3"/>
  <c r="C14" i="3"/>
  <c r="J13" i="3"/>
  <c r="I13" i="3"/>
  <c r="H13" i="3"/>
  <c r="G13" i="3"/>
  <c r="F13" i="3"/>
  <c r="E13" i="3"/>
  <c r="D13" i="3"/>
  <c r="C13" i="3"/>
  <c r="J12" i="3"/>
  <c r="I12" i="3"/>
  <c r="H12" i="3"/>
  <c r="G12" i="3"/>
  <c r="F12" i="3"/>
  <c r="E12" i="3"/>
  <c r="D12" i="3"/>
  <c r="C12" i="3"/>
  <c r="J8" i="3"/>
  <c r="I8" i="3"/>
  <c r="H8" i="3"/>
  <c r="G8" i="3"/>
  <c r="F8" i="3"/>
  <c r="E8" i="3"/>
  <c r="D8" i="3"/>
  <c r="C8" i="3"/>
  <c r="J16" i="3"/>
  <c r="I16" i="3"/>
  <c r="H16" i="3"/>
  <c r="G16" i="3"/>
  <c r="F16" i="3"/>
  <c r="E16" i="3"/>
  <c r="D16" i="3"/>
  <c r="C16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L27" i="1" l="1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C24" authorId="0">
      <text>
        <r>
          <rPr>
            <sz val="8"/>
            <color indexed="81"/>
            <rFont val="Tahoma"/>
            <family val="2"/>
            <charset val="238"/>
          </rPr>
          <t>Použité vzorce je potrebné upraviť po doplnení/odstánení riadkov fakúlt, to platí aj pre ostatné tabuľky.</t>
        </r>
      </text>
    </comment>
  </commentList>
</comments>
</file>

<file path=xl/comments2.xml><?xml version="1.0" encoding="utf-8"?>
<comments xmlns="http://schemas.openxmlformats.org/spreadsheetml/2006/main">
  <authors>
    <author>Jozef Jurkovič</author>
  </authors>
  <commentList>
    <comment ref="E6" authorId="0">
      <text>
        <r>
          <rPr>
            <b/>
            <sz val="8"/>
            <color indexed="81"/>
            <rFont val="Tahoma"/>
            <charset val="1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<sst xmlns="http://schemas.openxmlformats.org/spreadsheetml/2006/main" count="5157" uniqueCount="1388">
  <si>
    <t>občania SR</t>
  </si>
  <si>
    <t>cudzinci</t>
  </si>
  <si>
    <t>stupeň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</si>
  <si>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</si>
  <si>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</si>
  <si>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</si>
  <si>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</si>
  <si>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</si>
  <si>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</si>
  <si>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</si>
  <si>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</si>
  <si>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</si>
  <si>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</si>
  <si>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</si>
  <si>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</si>
  <si>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</si>
  <si>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</si>
  <si>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</si>
  <si>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</si>
  <si>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učiteľstvo, vychovávateľstvo a pedagogické vedy</t>
  </si>
  <si>
    <t>humanitné vedy</t>
  </si>
  <si>
    <t>umenie</t>
  </si>
  <si>
    <t>spoločenské a behaviorálne vedy</t>
  </si>
  <si>
    <t>žurnalistika a informácie</t>
  </si>
  <si>
    <t>ekonómia a manažment</t>
  </si>
  <si>
    <t>právo</t>
  </si>
  <si>
    <t>vedy o neživej prírode</t>
  </si>
  <si>
    <t>vedy o živej prírode</t>
  </si>
  <si>
    <t>ekologické a environmentálne vedy</t>
  </si>
  <si>
    <t>architektúra a staviteľstvo</t>
  </si>
  <si>
    <t>konštrukčné inžinierstvo, technológie, výroba a komunikácie</t>
  </si>
  <si>
    <t>poľnohospodárstvo</t>
  </si>
  <si>
    <t>lesníctvo</t>
  </si>
  <si>
    <t>veterinárske vedy</t>
  </si>
  <si>
    <t>vodné hospodárstvo</t>
  </si>
  <si>
    <t>lekárske vedy</t>
  </si>
  <si>
    <t>zubné lekárstvo</t>
  </si>
  <si>
    <t>farmaceutické vedy</t>
  </si>
  <si>
    <t>nelekárske zdravotnícke vedy</t>
  </si>
  <si>
    <t>osobné služby</t>
  </si>
  <si>
    <t>dopravné a poštové služby</t>
  </si>
  <si>
    <t>bezpečnostné služby</t>
  </si>
  <si>
    <t>obrana a vojenstvo</t>
  </si>
  <si>
    <t>logistika</t>
  </si>
  <si>
    <t>matematika a štatistika</t>
  </si>
  <si>
    <t>informatické vedy, informačné a komunikačné technológie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</si>
  <si>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</si>
  <si>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</si>
  <si>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</si>
  <si>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</si>
  <si>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</si>
  <si>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</si>
  <si>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</si>
  <si>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</si>
  <si>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</si>
  <si>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</si>
  <si>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Rok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</si>
  <si>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</si>
  <si>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</si>
  <si>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</si>
  <si>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</si>
  <si>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</si>
  <si>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</si>
  <si>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</si>
  <si>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</si>
  <si>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</si>
  <si>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Podskupina študijných odborov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</si>
  <si>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</si>
  <si>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</si>
  <si>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</si>
  <si>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</si>
  <si>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</si>
  <si>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</si>
  <si>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</si>
  <si>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</si>
  <si>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</si>
  <si>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</si>
  <si>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</si>
  <si>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</si>
  <si>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</si>
  <si>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</si>
  <si>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</si>
  <si>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</si>
  <si>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</si>
  <si>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</si>
  <si>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</si>
  <si>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</si>
  <si>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</si>
  <si>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</si>
  <si>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</si>
  <si>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</si>
  <si>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</si>
  <si>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</si>
  <si>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</si>
  <si>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</si>
  <si>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</si>
  <si>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</si>
  <si>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</si>
  <si>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</si>
  <si>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</si>
  <si>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</si>
  <si>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</si>
  <si>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</si>
  <si>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</si>
  <si>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</si>
  <si>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</si>
  <si>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</si>
  <si>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</si>
  <si>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</si>
  <si>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</si>
  <si>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Odbor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</si>
  <si>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</si>
  <si>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</si>
  <si>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</si>
  <si>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</si>
  <si>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</si>
  <si>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</si>
  <si>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</si>
  <si>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</si>
  <si>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</si>
  <si>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</si>
  <si>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</si>
  <si>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</si>
  <si>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</si>
  <si>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</si>
  <si>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</si>
  <si>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</si>
  <si>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</si>
  <si>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</si>
  <si>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</si>
  <si>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</si>
  <si>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</si>
  <si>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</si>
  <si>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</si>
  <si>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</si>
  <si>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</si>
  <si>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</si>
  <si>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</si>
  <si>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</si>
  <si>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</si>
  <si>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</si>
  <si>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2010 / 2011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</si>
  <si>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</si>
  <si>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</si>
  <si>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</si>
  <si>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</si>
  <si>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</si>
  <si>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</si>
  <si>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</si>
  <si>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</si>
  <si>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</si>
  <si>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</si>
  <si>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</si>
  <si>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</si>
  <si>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</si>
  <si>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</si>
  <si>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</si>
  <si>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</si>
  <si>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>Spolu podľa stupňov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</si>
  <si>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</si>
  <si>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</si>
  <si>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</si>
  <si>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</si>
  <si>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</si>
  <si>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</si>
  <si>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</si>
  <si>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</si>
  <si>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</si>
  <si>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</si>
  <si>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</si>
  <si>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</si>
  <si>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</si>
  <si>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</si>
  <si>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</si>
  <si>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</si>
  <si>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</si>
  <si>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</si>
  <si>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</si>
  <si>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</si>
  <si>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Poskytovateľ finančých prostriedkov (grantová agentúra, objednávateľ)</t>
  </si>
  <si>
    <t>Dátum udelenia titulu</t>
  </si>
  <si>
    <t>Domáce (D)/zahraničné (Z)</t>
  </si>
  <si>
    <t>Grant (G)/objednávka (O)</t>
  </si>
  <si>
    <t>2011 / 2012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</si>
  <si>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</si>
  <si>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</si>
  <si>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</si>
  <si>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</si>
  <si>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</si>
  <si>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</si>
  <si>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</si>
  <si>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</si>
  <si>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</si>
  <si>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</si>
  <si>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</si>
  <si>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</si>
  <si>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</si>
  <si>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2012 / 2013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</si>
  <si>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</si>
  <si>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</si>
  <si>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</si>
  <si>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</si>
  <si>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</si>
  <si>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</si>
  <si>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</si>
  <si>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</si>
  <si>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</si>
  <si>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</si>
  <si>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</si>
  <si>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</si>
  <si>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</si>
  <si>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</si>
  <si>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</si>
  <si>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</si>
  <si>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</si>
  <si>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spolu</t>
  </si>
  <si>
    <t>Vysoká škola</t>
  </si>
  <si>
    <t>2013 / 2014</t>
  </si>
  <si>
    <t>z toho ženy</t>
  </si>
  <si>
    <t>2014 / 2015</t>
  </si>
  <si>
    <t>V roku 2014/2015</t>
  </si>
  <si>
    <t>V roku 2015</t>
  </si>
  <si>
    <t>Stupeň štúdia</t>
  </si>
  <si>
    <t>Počet obhájených prác</t>
  </si>
  <si>
    <t>z toho počet prác predložených ženami</t>
  </si>
  <si>
    <t>Pozn.: Percentuálny podiel  v jednotlivých kategóriách žien je z celkového počtu žien</t>
  </si>
  <si>
    <t>Tabuľková príloha
k výročnej správe o činnosti vysokej školy za rok 2016</t>
  </si>
  <si>
    <t>2015 / 2016</t>
  </si>
  <si>
    <t>Počet študentov vysokej školy k 31. 10. 2016</t>
  </si>
  <si>
    <t>Počet študentov, ktorí riadne skončili štúdium v akademickom roku 2015/2016</t>
  </si>
  <si>
    <t>Prijímacie konanie na študijné programy v prvom stupni a v spojenom prvom a druhom stupni v roku 2016</t>
  </si>
  <si>
    <t>Prijímacie konanie na študijné programy v druhom stupni v roku 2016</t>
  </si>
  <si>
    <t>Prijímacie konanie na študijné programy v treťom stupni v roku 2016</t>
  </si>
  <si>
    <t>Počet študentov uhrádzajúcich školné (ak. rok 2015/2016)</t>
  </si>
  <si>
    <t>Podiel riadne skončených štúdií na celkovom počte začatých štúdií v danom akademickom roku k 31.12.2016</t>
  </si>
  <si>
    <t xml:space="preserve"> Prehľad akademických mobilít - študenti v akademickom roku 2015/2016 a porovnanie s akademickým rokom 2014/2015</t>
  </si>
  <si>
    <t>Zoznam predložených návrhov na vymenovanie za profesora v roku 2016</t>
  </si>
  <si>
    <t>Zoznam vymenovaných docentov za rok 2016</t>
  </si>
  <si>
    <t>Výberové konania na miesta vysokoškolských učiteľov uskutočnené v roku 2016</t>
  </si>
  <si>
    <t>Prehľad umeleckej činnosti vysokej školy za rok 2016</t>
  </si>
  <si>
    <t>Finančné prostriedky na ostatné (nevýskumné) projekty získané v roku 2016</t>
  </si>
  <si>
    <t>Finančné prostriedky na výskumné projekty získané v roku 2016</t>
  </si>
  <si>
    <t>Zoznam priznaných práv uskutočňovať habilitačné konanie a konanie na vymenúvanie profesorov - pozastavenie, odňatie alebo skončenie platnosti priznaného práva k 31.12.2016</t>
  </si>
  <si>
    <t>Zoznam priznaných práv uskutočňovať habilitačné konanie a konanie na vymenúvanie profesorov  k 31.12.2016</t>
  </si>
  <si>
    <t>Zoznam akreditovaných študijných programov - pozastavenie práva, odňatie práva alebo skončenie platnosti priznaného práva k 31.12. 2016</t>
  </si>
  <si>
    <t>Zoznam akreditovaných študijných programov ponúkaných  k 1.9.2016</t>
  </si>
  <si>
    <t>Umelecká činnosť vysokej školy za rok 2016 a porovnanie s rokom 2015</t>
  </si>
  <si>
    <t xml:space="preserve"> Publikačná činnosť vysokej školy za rok 2016 a porovnanie s rokom 2015</t>
  </si>
  <si>
    <t>Informácie o záverečných prácach a rigoróznych prácach predložených na obhajobu v roku 2016</t>
  </si>
  <si>
    <t>Prehľad akademických mobilít - zamestnanci v akademickom roku 2015/2016 a porovnanie s akademickým rokom 2014/2015</t>
  </si>
  <si>
    <t>Tabuľka č. 1: Počet študentov vysokej školy k 31. 10. 2016</t>
  </si>
  <si>
    <t>Tabuľka č. 2: Počet študentov, ktorí riadne skončili štúdium v akademickom roku 2015/2016</t>
  </si>
  <si>
    <t>Tabuľka č. 3a: Prijímacie konanie na študijné programy v prvom stupni a v spojenom prvom a druhom stupni v roku 2016</t>
  </si>
  <si>
    <t>Tabuľla č. 3b: Prijímacie konanie na študijné programy v druhom stupni v roku 2016</t>
  </si>
  <si>
    <t>Tabuľka č. 3c: Prijímacie konanie na študijné programy v treťom stupni v roku 2016</t>
  </si>
  <si>
    <t>Tabuľka č. 4: Počet študentov uhrádzajúcich školné (ak. rok 2015/2016)</t>
  </si>
  <si>
    <t>ktorým vznikla v ak. roku 2015/2016 povinnosť uhradiť školné</t>
  </si>
  <si>
    <t>Tabuľka č. 5: Podiel riadne skončených štúdií na celkovom počte začatých štúdií v danom akademickom roku k 31.12.2016</t>
  </si>
  <si>
    <t>Tabuľka č. 6: Prehľad akademických mobilít - študenti v akademickom roku 2015/2016 a porovnanie s akademickým rokom 2014/2015</t>
  </si>
  <si>
    <t>Rozdiel 2015 a 2014</t>
  </si>
  <si>
    <t>V roku 2015/2016</t>
  </si>
  <si>
    <t>Tabuľka č. 7: Zoznam predložených návrhov na vymenovanie za profesora v roku 2016</t>
  </si>
  <si>
    <t>Počet neskončených konaní: stav k 1.1.2016</t>
  </si>
  <si>
    <t>Počet neskončených konaní: stav k 31.12.2016</t>
  </si>
  <si>
    <t>Počet riadne skončených konaní k 31.12.2016</t>
  </si>
  <si>
    <t>Tabuľka č. 8: Zoznam vymenovaných docentov za rok 2016</t>
  </si>
  <si>
    <t>Tabuľka č. 9: Výberové konania na miesta vysokoškolských učiteľov uskutočnené v roku 2016</t>
  </si>
  <si>
    <t>Evidenčný prepočítaný počet vysokoškolských učiteľov k 31. 10. 2016</t>
  </si>
  <si>
    <t>Rozdiel 2016 - 2015</t>
  </si>
  <si>
    <t>Rozdiel v % 2016 - 2015</t>
  </si>
  <si>
    <t>Tabuľka č. 11: Prehľad akademických mobilít - zamestnanci v akademickom roku 2015/2016 a porovnanie s akademickým rokom 2014/2015</t>
  </si>
  <si>
    <t>Tabuľka č. 12: Informácie o záverečných prácach a rigoróznych prácach predložených na obhajobu v roku 2016</t>
  </si>
  <si>
    <t>Tabuľka č. 13: Publikačná činnosť vysokej školy za rok 2016 a porovnanie s rokom 2015</t>
  </si>
  <si>
    <t>V roku 2016</t>
  </si>
  <si>
    <t>Tabuľka č. 14: Umelecká činnosť vysokej školy za rok 2016 a porovnanie s rokom 2015</t>
  </si>
  <si>
    <t>Tabuľka č. 15: Zoznam akreditovaných študijných programov ponúkaných
 k 1.9.2016</t>
  </si>
  <si>
    <t>Tabuľka č. 16: Zoznam akreditovaných študijných programov - pozastavenie práva, odňatie práva alebo skončenie platnosti priznaného práva k 31.12. 2016</t>
  </si>
  <si>
    <t>Tabuľka č. 17: Zoznam priznaných práv uskutočňovať habilitačné konanie a konanie na vymenúvanie profesorov  k 31.12.2016</t>
  </si>
  <si>
    <t>Tabuľka č. 18: Zoznam priznaných práv uskutočňovať habilitačné konanie a konanie na vymenúvanie profesorov - pozastavenie, odňatie alebo skončenie platnosti priznaného práva k 31.12.2016</t>
  </si>
  <si>
    <t>Tabuľka č. 19: Finančné prostriedky na výskumné projekty získané v roku 2016</t>
  </si>
  <si>
    <t>Tabuľka č. 20: Finančné prostriedky na ostatné (nevýskumné) projekty získané v roku 2016</t>
  </si>
  <si>
    <t>Tabuľka č. 21: Prehľad umeleckej činnosti vysokej školy za rok 2016</t>
  </si>
  <si>
    <t>FPV spolu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</si>
  <si>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</si>
  <si>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</si>
  <si>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</si>
  <si>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</si>
  <si>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</si>
  <si>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</si>
  <si>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</si>
  <si>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</si>
  <si>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>UKF spolu</t>
  </si>
  <si>
    <t xml:space="preserve">FPV </t>
  </si>
  <si>
    <t>1</t>
  </si>
  <si>
    <t>denná</t>
  </si>
  <si>
    <t>externá</t>
  </si>
  <si>
    <t>2</t>
  </si>
  <si>
    <t>3</t>
  </si>
  <si>
    <t>FPV</t>
  </si>
  <si>
    <t>UKF spolu podľa stupňov</t>
  </si>
  <si>
    <t>Fa prírodných vied</t>
  </si>
  <si>
    <t>Fa stredoeurópskych štúdií</t>
  </si>
  <si>
    <t>Filozofická fakulta</t>
  </si>
  <si>
    <t>Fa sociálnych vied a zdrav.</t>
  </si>
  <si>
    <t>Pedagogická fakulta</t>
  </si>
  <si>
    <t>Rektorát</t>
  </si>
  <si>
    <t xml:space="preserve"> 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</si>
  <si>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</si>
  <si>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</si>
  <si>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</si>
  <si>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</si>
  <si>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</si>
  <si>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Spolu v roku 2015</t>
  </si>
  <si>
    <t>Podiel v % 2015</t>
  </si>
  <si>
    <t>Martin Péč</t>
  </si>
  <si>
    <t>biológia</t>
  </si>
  <si>
    <t>nie</t>
  </si>
  <si>
    <t>Katarína Fichnová</t>
  </si>
  <si>
    <t>masmediálne štúdiá</t>
  </si>
  <si>
    <t>áno</t>
  </si>
  <si>
    <t>Dagmar Marková</t>
  </si>
  <si>
    <t>etika</t>
  </si>
  <si>
    <t>Andrea Javorská</t>
  </si>
  <si>
    <t>filozofia</t>
  </si>
  <si>
    <t>Katarína Žeňuchová</t>
  </si>
  <si>
    <t>slovanské jazyky a literatúry</t>
  </si>
  <si>
    <t>Zita Izakovičová</t>
  </si>
  <si>
    <t>ochrana a využívanie krajiny</t>
  </si>
  <si>
    <t>Mária Hricková, rod. Kiššová</t>
  </si>
  <si>
    <t>teória literatúry a dejiny konkrétnch národných literatúr</t>
  </si>
  <si>
    <t>7RP</t>
  </si>
  <si>
    <t>G</t>
  </si>
  <si>
    <t>Z</t>
  </si>
  <si>
    <t>7RP 612536</t>
  </si>
  <si>
    <t>Drlík Martin, Mgr., PhD.</t>
  </si>
  <si>
    <t>International research network for study and develepment of new tools and methods for advanced pedagogical science in the field of ICT  instruments, e-learning and intercultural competences</t>
  </si>
  <si>
    <t>2014-2018</t>
  </si>
  <si>
    <t>Vedecká agentúra Goethe Universität</t>
  </si>
  <si>
    <t>VTS 3509412</t>
  </si>
  <si>
    <t>Králik Roman, prof. PaedDr. ThDr., ThD.</t>
  </si>
  <si>
    <t>Kierkegaard and Classical Greek Thought</t>
  </si>
  <si>
    <t>2015-2016</t>
  </si>
  <si>
    <t>Z-15-102/0012-00</t>
  </si>
  <si>
    <t>Máhrik Tibor, PhDr. Ing., PhD.</t>
  </si>
  <si>
    <t>Kierkegaard and the Crisis of the Contemporary World</t>
  </si>
  <si>
    <t>Vedecká agentúra Ministerstva obrany USA</t>
  </si>
  <si>
    <t>Z-15-102/0010-00</t>
  </si>
  <si>
    <t>Beňuš Štefan, doc. Mgr., PhD.</t>
  </si>
  <si>
    <t>Relationship between trust and entrainment in speech</t>
  </si>
  <si>
    <t>2014-2017</t>
  </si>
  <si>
    <t>Vedecká agentúra NASAP</t>
  </si>
  <si>
    <t>ClonickPubGr2015-3</t>
  </si>
  <si>
    <t>Marková Dagmar, doc. PhDr., PhD.</t>
  </si>
  <si>
    <t>Adlerian Ethics</t>
  </si>
  <si>
    <t>ZML-2016/1-1172:191006</t>
  </si>
  <si>
    <t>Pavlíková Martina, PhDr., PhD.</t>
  </si>
  <si>
    <t xml:space="preserve">Kierkegaard, Communication &amp; Mass Media </t>
  </si>
  <si>
    <t>2016-2017</t>
  </si>
  <si>
    <t>Vedecká agentúra Ústavu archeolog. památkové péče Brno, ČR</t>
  </si>
  <si>
    <t>O</t>
  </si>
  <si>
    <t>ZML-2015-2/3703-856:191006</t>
  </si>
  <si>
    <t>Hajnalová Mária, doc. Mgr., PhD.</t>
  </si>
  <si>
    <t>Zmluva o vedeckej spolupráci - archeobotanický výskum</t>
  </si>
  <si>
    <t>Vedecká agentúra Bethlen Gábor Alap</t>
  </si>
  <si>
    <t>BGA/4036/2016</t>
  </si>
  <si>
    <t>Pintérová Beáta, Mgr., PhD.</t>
  </si>
  <si>
    <t xml:space="preserve">Múltidéző kiadvány Zoborvidék történetéből </t>
  </si>
  <si>
    <t>2016-2016</t>
  </si>
  <si>
    <t>Vedecká agentúra Ars Lamina DOO Skopje</t>
  </si>
  <si>
    <t>Taneski Martina, Mgr., PhD.</t>
  </si>
  <si>
    <t>Svetová poézia v macedónskom prostredí</t>
  </si>
  <si>
    <t>Nitriansky samosprávny kraj</t>
  </si>
  <si>
    <t>D</t>
  </si>
  <si>
    <t>ZML-2015-2/3133-286:191006</t>
  </si>
  <si>
    <t>Dubcová Alena, doc. RNDr., CSc.</t>
  </si>
  <si>
    <t>Zmluva o dielo: Program hospodárskeho rozvoja a sociálneho rozvoja Nitrianskeho samosprávneho kraja 2016-2022, II. etapa</t>
  </si>
  <si>
    <t>Rozvojový projekt MŠVVaŠ SR</t>
  </si>
  <si>
    <t>CERI-2015-02-PF</t>
  </si>
  <si>
    <t>Kurincová Čavojová Vladimíra, PaedDr., PhD.</t>
  </si>
  <si>
    <t>Vývoj inovatívnej metódy hodnotenia schopností žiakov kriticky a kreatívne myslieť</t>
  </si>
  <si>
    <t>APVV</t>
  </si>
  <si>
    <t>APVV-14-0001</t>
  </si>
  <si>
    <t>Laurinčík Jozef, prof. Dr.MVDr., DrSc.</t>
  </si>
  <si>
    <t>Oocytárna fibrilárna sféra-guľa pre život: zásadná genetická a epigenetická štúdia</t>
  </si>
  <si>
    <t>2015-2019</t>
  </si>
  <si>
    <t>APVV-15-0079</t>
  </si>
  <si>
    <t>Jomová Klaudia, prof. RNDr., PhD.</t>
  </si>
  <si>
    <t>Experimentálne a teoretické štúdium molekulovej štruktúry, elektrónových vlastností, reaktivity a biologickej aktivity komplexných zlúčenín redoxne aktívnych kovov</t>
  </si>
  <si>
    <t>2016-2020</t>
  </si>
  <si>
    <t>APVV-15-0296</t>
  </si>
  <si>
    <t>Sirotkin Alexander, prof. RNDr., DrSc.</t>
  </si>
  <si>
    <t>Potenciálne riziko nanočastíc kovov a oxidov kovov používaných v nanomedicíne: vplyv na reprodukčný a imunitný systém a mozog</t>
  </si>
  <si>
    <t>APVV-0540-12</t>
  </si>
  <si>
    <t>Sollár Tomáš, PhDr., PhD.</t>
  </si>
  <si>
    <t>Psychometrická kvalita psychodiagnostických nástrojov v kariérovom poradenstve</t>
  </si>
  <si>
    <t>2013-2017</t>
  </si>
  <si>
    <t>APVV-15-0502</t>
  </si>
  <si>
    <t>Šlepecký Miloš, PhDr., CSc.</t>
  </si>
  <si>
    <t>Psychologické, psychofyziologické a antropometrické koreláty srdcovocievnych ochorení (SCO)</t>
  </si>
  <si>
    <t>APVV-14-0446</t>
  </si>
  <si>
    <t>Gadušová Zdenka, prof. PaedDr., CSc.</t>
  </si>
  <si>
    <t>Hodnotenie kompetencií učiteľa</t>
  </si>
  <si>
    <t>APVV-14-0336</t>
  </si>
  <si>
    <t>Munková Daša, doc. RNDr., PhD.</t>
  </si>
  <si>
    <t>Typológia chýb strojového prekladu do slovenčiny ako flektívneho typu jazyka</t>
  </si>
  <si>
    <t>2015-2018</t>
  </si>
  <si>
    <t>APVV-15-00104</t>
  </si>
  <si>
    <t>Čukan Jaroslav, prof. PhDr., CSc.</t>
  </si>
  <si>
    <t xml:space="preserve">Kultúrny potenciál dolnozemských Slovákov </t>
  </si>
  <si>
    <t>APVV-14-0681</t>
  </si>
  <si>
    <t>Szórádová Eva, prof. PhDr., CSc.</t>
  </si>
  <si>
    <t>Hudba v Bratislave</t>
  </si>
  <si>
    <t>APVV-15-0368</t>
  </si>
  <si>
    <t>Duchovičová Jana, doc. PaedDr., PhD.</t>
  </si>
  <si>
    <t xml:space="preserve">Prax v centre odborovej didaktiky, odborová didaktika v Centre praktickej prípravy </t>
  </si>
  <si>
    <t>SK-PL-2015-0032</t>
  </si>
  <si>
    <t>Martiniaková Monika, prof. RNDr., PhD.</t>
  </si>
  <si>
    <t>Vplyv vybraných neurotoxínov na štruktúru a funkcie kostrového a nervového systému</t>
  </si>
  <si>
    <t>SK-PT-2015-0011</t>
  </si>
  <si>
    <t>Krogmann Alfred, doc. RNDr., PhD.</t>
  </si>
  <si>
    <t>Komparácia religiózneho turizmu na príklade Levoče a Fatimy</t>
  </si>
  <si>
    <t>SK-AT-2015-0021</t>
  </si>
  <si>
    <t>Bugár Gabriel, Mgr., PhD.</t>
  </si>
  <si>
    <t>Support of research on multi-resolution mapping and assessment of abiotic factors and processes in highmountain environment of the Tatra Mountains</t>
  </si>
  <si>
    <t>SK-HU-2013-0046</t>
  </si>
  <si>
    <t>Szabó Tibor, Mgr., PhD.</t>
  </si>
  <si>
    <t>Mobilné zariadenia vo výučbe, vývoj mobilných aplikácií</t>
  </si>
  <si>
    <t>SK-AT-2015-0012</t>
  </si>
  <si>
    <t>OsobnostHic sunt leones? The Morava valley region during the Early Middle Ages né a profesionálne potreby začínajúcich učiteľov</t>
  </si>
  <si>
    <t>VEGA</t>
  </si>
  <si>
    <t>1/0109/13</t>
  </si>
  <si>
    <t>Krumpálová Zuzana , doc. RNDr., PhD.</t>
  </si>
  <si>
    <t>Interakcie živých organizmov v antropogénnom prostredí</t>
  </si>
  <si>
    <t xml:space="preserve">01/2013 - 12/2016   </t>
  </si>
  <si>
    <t>1/0799/14</t>
  </si>
  <si>
    <t>Trembošová Miroslava, RNDr., PhD.</t>
  </si>
  <si>
    <t>Geografické aspekty maloobchodnej siete veľkých miest v nových trhových podmienkach</t>
  </si>
  <si>
    <t>01/2014 - 12/2016</t>
  </si>
  <si>
    <t>1/0699/14</t>
  </si>
  <si>
    <t>Papcunová Viera, doc. Ing., PhD.</t>
  </si>
  <si>
    <t xml:space="preserve">Princípy fiskálnej ekvivalencie vo vzťahu k preneseným kompetenciám zo štátu na obce </t>
  </si>
  <si>
    <t>2/0111/14</t>
  </si>
  <si>
    <t xml:space="preserve">Illášová Ľudmila, doc. RNDr., PhD. </t>
  </si>
  <si>
    <t>Fajansa, sklo-kryštalické a sklené materiály v praveku až včasnom stredoveku na Slovensku</t>
  </si>
  <si>
    <t>01/2014 - 01/2016</t>
  </si>
  <si>
    <t>1/0559/14</t>
  </si>
  <si>
    <t>Munk Michal, doc. RNDr., PhD.</t>
  </si>
  <si>
    <t>Evalvácia strojového prekladu</t>
  </si>
  <si>
    <t xml:space="preserve">01/2014 - 12/2016   </t>
  </si>
  <si>
    <t>1/0162/15</t>
  </si>
  <si>
    <t>Vozár Libor, prof. RNDr., CSc.</t>
  </si>
  <si>
    <t>Termofyzikálne a elektrické vlastnosti keramiky na báze kaolinitu a illitu</t>
  </si>
  <si>
    <t>01/2015-12/2017</t>
  </si>
  <si>
    <t>1/0022/15</t>
  </si>
  <si>
    <t>Nukleologenéza a transkripcia rDNA embryí po prenose jadierka</t>
  </si>
  <si>
    <t>01/2015-12/2018</t>
  </si>
  <si>
    <t>1/0061/15</t>
  </si>
  <si>
    <t>Mészáros Patrik, RNDr., PhD.</t>
  </si>
  <si>
    <t>Molekulárno-biochemické štúdium úlohy chitináz v obrane koreňov sóje fazuľovej voči toxickým účinkom kadmia</t>
  </si>
  <si>
    <t>2/0150/15</t>
  </si>
  <si>
    <t>Tirpák Ján, doc. RNDr., CSc.</t>
  </si>
  <si>
    <t>Suroviny a technológie vo včasnom historickom období na Slovensku</t>
  </si>
  <si>
    <t>1/0496/16</t>
  </si>
  <si>
    <t>Petrovič František, prof. RNDr., PhD.</t>
  </si>
  <si>
    <t>Hodnotenie prírodného kapitálu, biodiverzity a ekosystémových služieb na Slovensku - základ pre uplatňovanie</t>
  </si>
  <si>
    <t>01/2016-12/2019</t>
  </si>
  <si>
    <t>1/0608/16</t>
  </si>
  <si>
    <t>Baláž Ivan, doc. Mgr., PhD.</t>
  </si>
  <si>
    <t>Identifikácia charakteru populácií hraboša severského panónskeho v podmienkach fragmentovanej krajiny Slovenska</t>
  </si>
  <si>
    <t>1/0653/16</t>
  </si>
  <si>
    <t>Účinky vybraných rizikových a protektívnych látok na štruktúru a funkciu kosti ako bioindikátora enviromentálneho stresu</t>
  </si>
  <si>
    <t>1/0327/16</t>
  </si>
  <si>
    <t>Strejček František, doc. RNDr., PhD.</t>
  </si>
  <si>
    <t>Reaktivácia genómu rDNA včasných embryí ošípaných in vivo a in vitro</t>
  </si>
  <si>
    <t>1/0948/16</t>
  </si>
  <si>
    <t>Švecová Valéria, PhDr. PaedDr., PhD.</t>
  </si>
  <si>
    <t>Vplyv osobnej potreby štruktúry a psychodidaktických aspektov na rozvoj matematických kompetencií</t>
  </si>
  <si>
    <t>01/2016-12/2018</t>
  </si>
  <si>
    <t>1/0446/14</t>
  </si>
  <si>
    <t xml:space="preserve">Pilárik Ľubor, PhDr., PhD. </t>
  </si>
  <si>
    <t>Autonómne rozhodovanie: stratégie regulácie emócií v rozhodovacom procese a spokojnosť s rozhodovaním</t>
  </si>
  <si>
    <t>1/0111/15</t>
  </si>
  <si>
    <t>Rác Ivan, PhDr., PhD.</t>
  </si>
  <si>
    <t>Násilie páchané na rómskych ženách v partnerských vzťahoch.</t>
  </si>
  <si>
    <t>1/0335/15</t>
  </si>
  <si>
    <t>Mátel Andrej, doc. ThDr. PhDr., PhD.</t>
  </si>
  <si>
    <t>Identifikovanie profesijných hodnôt sociálnej práce v Slovenskej republike</t>
  </si>
  <si>
    <t>1/0845/15</t>
  </si>
  <si>
    <t>Rosinský Rastislav, doc. PhDr., PhD.</t>
  </si>
  <si>
    <t>Jazyková kompetencia rómskych žiakov v prvom ročníku školskej dochádzky.</t>
  </si>
  <si>
    <t>1/0438/16</t>
  </si>
  <si>
    <t>Solgajová Andrea, PhDr., PhD.</t>
  </si>
  <si>
    <t>Osobnostné a situačné prediktory zvládania záťaže u pacientov s kardiovaskulárnym ochorením</t>
  </si>
  <si>
    <t>1/0577/16</t>
  </si>
  <si>
    <t>Popelková Marta, doc. PhDr., PhD.</t>
  </si>
  <si>
    <t>Osobnostné a interpersonálne faktory adaptívneho vývinu adolescentov v kontexte školského prostredia</t>
  </si>
  <si>
    <t>1/0606/16</t>
  </si>
  <si>
    <t>Gažiková Elena, PhDr., PhD.</t>
  </si>
  <si>
    <t>Potenciál zabezpečenia a výkonu profesionálneho rodičovstva</t>
  </si>
  <si>
    <t>1/0060/15</t>
  </si>
  <si>
    <t>Žilka Tibor, prof. PhDr.,  DrSc.</t>
  </si>
  <si>
    <t>Katolícka literatúra v stredoeurópskom priestore</t>
  </si>
  <si>
    <t>2/0063/16</t>
  </si>
  <si>
    <t>Hyperlexikón literárnovedných pojmov a kategórií II</t>
  </si>
  <si>
    <t>1/0964/13</t>
  </si>
  <si>
    <t xml:space="preserve">LIBS a stabilné izotopy v archeológii: nový multidisciplinárny výskum artefaktov a ekofaktov na Slovensku </t>
  </si>
  <si>
    <t>01/2013-12/2016</t>
  </si>
  <si>
    <t>1/0585/13</t>
  </si>
  <si>
    <t>Pažinová Noémi, doc. PhDr. , PhD.</t>
  </si>
  <si>
    <t>Keramická produkcia neolitických a eneolitických komunít na strednom Dunaji</t>
  </si>
  <si>
    <t>1/0039/14</t>
  </si>
  <si>
    <t>Zozuľák Ján, prof. ThDr., PhD.</t>
  </si>
  <si>
    <t>Témy byzantskej filozofie a ich reflexie na Slovensku</t>
  </si>
  <si>
    <t>1/0360/14</t>
  </si>
  <si>
    <t xml:space="preserve">Čechová Mariana, Mgr., PhD. </t>
  </si>
  <si>
    <t>Osnovné tematické algoritmy v slovesnom umení (s intersemiotickými a interdisciplinárnymi presahmi)</t>
  </si>
  <si>
    <t>1/0410/14</t>
  </si>
  <si>
    <t>Moravčíková Erika, Mgr., PhD.</t>
  </si>
  <si>
    <t>(De)tabuizácia smrti v súčasnej kultúre</t>
  </si>
  <si>
    <t>1/0547/14</t>
  </si>
  <si>
    <t xml:space="preserve">Perez (Janecová) Emília, Mgr., PhD. </t>
  </si>
  <si>
    <t>Titulkovanie pre nepočujúcich: štandardy a odporúčania</t>
  </si>
  <si>
    <t>1/0589/14</t>
  </si>
  <si>
    <t xml:space="preserve">Miššíková Gabriela, prof. PhDr., CSc. </t>
  </si>
  <si>
    <t>Slovenská literatúra v preklade</t>
  </si>
  <si>
    <t>1/0644/14</t>
  </si>
  <si>
    <t>Jágerová Margita, doc. PhDr., PhD.</t>
  </si>
  <si>
    <t>Etnologické aspekty tradičnej kalendárnej obyčajovej kultúry v súčasnej vidieckej spoločnosti (funkcie, významy, tendencie)</t>
  </si>
  <si>
    <t>1/0756/14</t>
  </si>
  <si>
    <t>Kučerková Magda, doc. Mgr., PhD.</t>
  </si>
  <si>
    <t>Premeny stvárňovania duchovnej cesty v západných literatúrach (od stredoveku do súčasnosti)</t>
  </si>
  <si>
    <t>1/0208/15</t>
  </si>
  <si>
    <t>Romsauer Peter, prof. PhDr., CSc.</t>
  </si>
  <si>
    <t>Človek a hory v priebehu času - od pravekých hradísk k stredovekým hradom.</t>
  </si>
  <si>
    <t>1/0216/15</t>
  </si>
  <si>
    <t>Fandelová Eva, doc. PhDr., CSc.</t>
  </si>
  <si>
    <t>Celebrity v sociálnej reklame a ich preferencia u adolescentov</t>
  </si>
  <si>
    <t>1/0243/15</t>
  </si>
  <si>
    <t>Sokolová Jana, prof. PhDr., CSc.</t>
  </si>
  <si>
    <t>Text a textová lingvistika v interdisciplinárnych a intermediálnych súvislostiach</t>
  </si>
  <si>
    <t>1/0460/15</t>
  </si>
  <si>
    <t>Špirko Dušan, doc. PhDr., CSc.</t>
  </si>
  <si>
    <t>Filozofické fundamenty environmentálneho myslenia a jeho etické, politické, právne a spoločenské konzekvencie</t>
  </si>
  <si>
    <t>1/0468/15</t>
  </si>
  <si>
    <t>Husár Martin, Mgr., PhD.</t>
  </si>
  <si>
    <t>Severná časť Karpatskej kotliny na prelome antiky a stredoveku ako miesto zmien iniciovaných zvonka i zvnútra</t>
  </si>
  <si>
    <t>1/0615/15</t>
  </si>
  <si>
    <t>Palárik Mirolsav, Mgr., PhD.</t>
  </si>
  <si>
    <t>Medzi politikou a každodennosťou. Zo života v Nitre v rokoch 1939-1945</t>
  </si>
  <si>
    <t>2/0036/15</t>
  </si>
  <si>
    <t>Brhlíková Radoslava, Mgr., PhD.</t>
  </si>
  <si>
    <t>Národnoštátne záujmy SR v medzinárodných vzťahoch v post-integračnom období</t>
  </si>
  <si>
    <t>2/0200/15</t>
  </si>
  <si>
    <t>Gromová Edita, prof. PhDr., CSc.</t>
  </si>
  <si>
    <t>Preklad ako súčasť dejín kultúrneho priestoru II. Fakty, javy a osobnosti prekladových aktivít v slovenskom kultúrnom priestore. a podoby ich fungovania v ňom.</t>
  </si>
  <si>
    <t>2/0182/15</t>
  </si>
  <si>
    <t>Kralčák Ľubomír, prof. PaedDr., PhD.</t>
  </si>
  <si>
    <t>Jazyková norma a jej kodifikácia</t>
  </si>
  <si>
    <t>1/0680/16</t>
  </si>
  <si>
    <t>Bujna Jozef, prof., CSc.</t>
  </si>
  <si>
    <t>Výzbroj z bojovníckych hrobov na území stredného Podunajska ako indikátor teritoriálnej, kultúrno-historickej a sociálnej identity vedúcej vrstvy keltskej spoločnosti</t>
  </si>
  <si>
    <t>1/0124/16</t>
  </si>
  <si>
    <t>Pružinec Tomáš, doc. ThDr. PhDr., PhD.</t>
  </si>
  <si>
    <t>Ruská a slovenská filozofia osoby v lingvistických a filozofických súvislostiach</t>
  </si>
  <si>
    <t>1/0318/16</t>
  </si>
  <si>
    <t>Jakubovská Viera, doc. Mgr., PhD.</t>
  </si>
  <si>
    <t xml:space="preserve">Problémy tela a telesnosti v kontexte súčasnej slovenskej kultúry </t>
  </si>
  <si>
    <t>1/0488/16</t>
  </si>
  <si>
    <t>Kultúrny potenciál Slovákov žijúcich v Rumunsku</t>
  </si>
  <si>
    <t>1/0451/16</t>
  </si>
  <si>
    <t>Muránska Natália, prof., PhD.</t>
  </si>
  <si>
    <t xml:space="preserve">Recepcia a translácia ruskej literatúry v interkultúrnom dialógu troch kultúrnych priestorov (ruského, slovenského a nemeckého) </t>
  </si>
  <si>
    <t>1/0888/16</t>
  </si>
  <si>
    <t>Korený Peter, doc. PhDr., PhD.</t>
  </si>
  <si>
    <t xml:space="preserve">Spory o etickú neutralitu štátu a konflikty tolerancie v modernej pluralitnej spoločnosti </t>
  </si>
  <si>
    <t>1/0461/16</t>
  </si>
  <si>
    <t>Malíčková Michaela, doc. PhDr., PhD.</t>
  </si>
  <si>
    <t xml:space="preserve">Re-interpretácia obrazov kultúrnej pamäti v súčasnej estetickej a umeleckej reflexii </t>
  </si>
  <si>
    <t>1/0176/15</t>
  </si>
  <si>
    <t>Határ Ctibor, doc. PaedDr., PhD.</t>
  </si>
  <si>
    <t>Paradigmy v edukácii zdravotne znevýhodnených dospelých a seniorov v rezidenciálnej starostlivosti.</t>
  </si>
  <si>
    <t>1/0244/15</t>
  </si>
  <si>
    <t>Hollá Katarína, PaedDr., PhD.</t>
  </si>
  <si>
    <t>Detekcia a riešenie kyberšikany</t>
  </si>
  <si>
    <t>1/0028/15</t>
  </si>
  <si>
    <t>Ballová Mikušková Eva, PhDr., PhD.</t>
  </si>
  <si>
    <t xml:space="preserve">Výchova k racionalite: kognitívne schopnosti, dispozície myslenia a výsledky v reálnom živote </t>
  </si>
  <si>
    <t>1/0637/16</t>
  </si>
  <si>
    <t>Máčajová Monika, doc. PaedDr., PhD.</t>
  </si>
  <si>
    <t xml:space="preserve">Vývoj diagnostického nástroja na hodnotenie úrovne fonematického uvedomovania u detí v predškolskom veku </t>
  </si>
  <si>
    <t>1/0454/16</t>
  </si>
  <si>
    <t>Horička Pavol, PaedDr., PhD.</t>
  </si>
  <si>
    <t>Komplexná pohybová schopnosť agilita a možnosti jej rozvoja vo vybraných športoch</t>
  </si>
  <si>
    <t>KEGA</t>
  </si>
  <si>
    <t>055UKF-4/2014</t>
  </si>
  <si>
    <t>Lovászová Gabriela, doc. RNDr., PhD.</t>
  </si>
  <si>
    <t xml:space="preserve">Mobilné technológie v škole pre 21. storočie </t>
  </si>
  <si>
    <t>042UKF-4/2014</t>
  </si>
  <si>
    <t>Petlušová Viera, Ing., PhD.</t>
  </si>
  <si>
    <t>Identifikácia a eliminácia eróznych procesov v poľnohospodárskej krajine (Metodická príručka priestorovo-plánovacích procesov)</t>
  </si>
  <si>
    <t>010UJS-4/2014</t>
  </si>
  <si>
    <t xml:space="preserve">Kmeť Tibor, prof. RNDr., CSc. </t>
  </si>
  <si>
    <t xml:space="preserve">Modelovanie, simulácia a animácia vo vzdelávaní </t>
  </si>
  <si>
    <t>025UKF-4/2015</t>
  </si>
  <si>
    <t>Vývoj a zmeny archetypov krajiny Slovenska</t>
  </si>
  <si>
    <t>016UKF-4/2016</t>
  </si>
  <si>
    <t>Páleníková Kitti, RNDr., PhD.</t>
  </si>
  <si>
    <t>Implementácia konštruktivisticky orientovaného vyučovania matematiky s dôrazom na aktívne nadobúdanie poznatkov žiakmi v kontexte bilingválneho vzdelávania</t>
  </si>
  <si>
    <t>062UKF-4/2016</t>
  </si>
  <si>
    <t>Drahé kamene - sprievodca zbierkovým fondom Gemologického ústavu FPV UKF v Nitre</t>
  </si>
  <si>
    <t>031UKF-4/2016</t>
  </si>
  <si>
    <t>Bauerová Mária, prof. RNDr., PhD.</t>
  </si>
  <si>
    <t>Modernizácia a zatraktívnenie výučby všeobecnej a molekulárnej toxikológie živočíchov ako ťažiskových jednotiek nových študijných programov</t>
  </si>
  <si>
    <t>025UKF-4/2016</t>
  </si>
  <si>
    <t>Živočíchy v antropogénnom prostredí - vysokoškolská učebnica, e-learning</t>
  </si>
  <si>
    <t>011/UKF-4/2014</t>
  </si>
  <si>
    <t xml:space="preserve">Poledníková Ľubica, PhDr., PhD. </t>
  </si>
  <si>
    <t xml:space="preserve">Edukácia a poradenstvo ako súčasť teleošetrovateľstva v domácej zdravotnej starostlivosti </t>
  </si>
  <si>
    <t>022/UKF-4/2015</t>
  </si>
  <si>
    <t>Slamková Alica, PhDr., PhD.</t>
  </si>
  <si>
    <t>Multimediálna podpora vzdelávania členov interdisciplinárneho tímu so zameraním na paliatívnu starostlivosť</t>
  </si>
  <si>
    <t>018UKF-4/2016</t>
  </si>
  <si>
    <t>Archalousová Alexandra, doc. PhDr., PhD.</t>
  </si>
  <si>
    <t>Implementácia ošetrovateľských intervencií do multimediálnych technológií v príprave sestier</t>
  </si>
  <si>
    <t>038SPU-4/2014</t>
  </si>
  <si>
    <t>Juríková Tunde, doc. RNDr., PhD.</t>
  </si>
  <si>
    <t>Rozvoj teoretických vedomostí a praktických zručností študentov pri výučbe predmetu Bioaktívne látky v záhradníckych produktoch</t>
  </si>
  <si>
    <t>01/2014-12/2016</t>
  </si>
  <si>
    <t>014UKF-4/2014</t>
  </si>
  <si>
    <t>Chebenová Viera, doc., PhD.</t>
  </si>
  <si>
    <t>Lingvistické kompendium pre študentov translatológie na báze IT – II. Časť. Praktická gramatika nemeckého jazyka (fonetika/fonológia, morfológia, syntax, texikológia, štylistika)</t>
  </si>
  <si>
    <t>013UKF-4/2014</t>
  </si>
  <si>
    <t xml:space="preserve">Adamka Pavol, Mgr., PhD. </t>
  </si>
  <si>
    <t>Tvorba a implementácia inovačných modulov výučby anglického a ruského jazyka pre žurnalistov</t>
  </si>
  <si>
    <t>004UKF-4/2015</t>
  </si>
  <si>
    <t>Overovanie kľúčových kompetencií študentov končiacich pregraduálne štúdium v odbore Výchova k občianstvu s cieľom zistenia ich pripravenosti do učiteľskej praxe</t>
  </si>
  <si>
    <t>034UKF-4/2015</t>
  </si>
  <si>
    <t>Michalec Milan, PhDr., PhD.</t>
  </si>
  <si>
    <t>Inovácia metodiky hudobnej edukácie vo výučbe základných umeleckých škôl v kontexte recepčnej hudobnej estetiky</t>
  </si>
  <si>
    <t>035UKF-4/2015</t>
  </si>
  <si>
    <r>
      <t>Janková Gy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rgyi, Mgr., PhD.</t>
    </r>
  </si>
  <si>
    <t>Socializačné a edukačné funkcie marketingového komunikátu ako odrazu mediálnej kultúry</t>
  </si>
  <si>
    <t>008UMB-4/2015</t>
  </si>
  <si>
    <t>Spálová Lucia, doc. Mgr., PhD.</t>
  </si>
  <si>
    <t>Ľudské práva a protipredsudková výchova</t>
  </si>
  <si>
    <t>051UKF-4/2016</t>
  </si>
  <si>
    <t>Michalík Boris, doc. PhDr., PhD.</t>
  </si>
  <si>
    <t xml:space="preserve">Kultúra dolnozemských Slovákov - moderná edukačná stratégia </t>
  </si>
  <si>
    <t>007UKF-4/2016</t>
  </si>
  <si>
    <t>Koprda Pavol, prof. PhDr., DrSc.</t>
  </si>
  <si>
    <t xml:space="preserve">Hermeneutika klasickej talianskej literatúry </t>
  </si>
  <si>
    <t>044UKF-4/2016</t>
  </si>
  <si>
    <t xml:space="preserve">"Nanoetika" tvorba vysokoškolskej učebnice a webovej platformy pre I. a II. stupeň </t>
  </si>
  <si>
    <t>021-4UKF-4/2014</t>
  </si>
  <si>
    <t>Lukáčová Danka, doc. PaedDr., PhD.</t>
  </si>
  <si>
    <t>Vzdialené reálne experimenty v školskej praxi</t>
  </si>
  <si>
    <t>032UKF-4/2015</t>
  </si>
  <si>
    <t>Vereš Jozef, doc. Mgr., CSc.</t>
  </si>
  <si>
    <t>Kultúra a hudobné vzdelávanie v 21. storočí</t>
  </si>
  <si>
    <t>003UKF-4/2015</t>
  </si>
  <si>
    <t>Brezina Pavol, Mgr., PhD.</t>
  </si>
  <si>
    <t>Aplikácia informačno-komunikačných technológií vo vyučovaní hudobnej teórie</t>
  </si>
  <si>
    <t>039UKF-4/2016</t>
  </si>
  <si>
    <t>Blažeková Miroslava, PhDr., PhD.</t>
  </si>
  <si>
    <t xml:space="preserve">Princípy Orffovho Schulwerku a ich aplikácia vo vzdelávaní učiteľov </t>
  </si>
  <si>
    <t>003UKF-4/2016</t>
  </si>
  <si>
    <t>Broďáni Jaroslav, doc. PaedDr., PhD.</t>
  </si>
  <si>
    <t xml:space="preserve">Pohybová aktivita a kvalita života žiakov stredných škôl </t>
  </si>
  <si>
    <t>014UKF-4/2016</t>
  </si>
  <si>
    <t>Tureková Ivana, doc. Ing., PhD.</t>
  </si>
  <si>
    <t xml:space="preserve">Manuál predikovania kvality prostredia v školských budovách </t>
  </si>
  <si>
    <t>055UKF-4/2016</t>
  </si>
  <si>
    <t>Pokrivčáková Silvia, prof. PaedDr., PhD.</t>
  </si>
  <si>
    <t xml:space="preserve">Tvorba digitálnych vysokoškolských učebníc a multimediálnej idaktickej podpory pre skupiny predmetov Metodológia lingvodidaktického výskumu a Metodológia literárnodidaktického výskumu </t>
  </si>
  <si>
    <t>ŠF EÚ</t>
  </si>
  <si>
    <t>ITMS 26220220180</t>
  </si>
  <si>
    <t>Vybudovanie výskumného centra "AgroBioTech"</t>
  </si>
  <si>
    <t>04/2013 - 10/2015</t>
  </si>
  <si>
    <t>dofinancovanie projektu v roku 2016</t>
  </si>
  <si>
    <t>ITMS 26110230081</t>
  </si>
  <si>
    <t>Komzsík Attila, RNDr., PhD.</t>
  </si>
  <si>
    <t>Komplexná inovácia pedagogickej a vzdelávacej činnosti na FSŠ UKF v Nitre s dôrazom na potreby trhu práce vedomostnej spoločnosti</t>
  </si>
  <si>
    <t>01/2012 - 12/2015</t>
  </si>
  <si>
    <t>ITMS 26110230080</t>
  </si>
  <si>
    <t>Koprda Tomáš, PhDr., PhD.</t>
  </si>
  <si>
    <t>Ekvivalencia študijných programov FFUKF v Nitre a poprednej zahraničnej univerzity v Poľsku</t>
  </si>
  <si>
    <t>01/2013 - 12/2016</t>
  </si>
  <si>
    <t>ITMS 2611023011</t>
  </si>
  <si>
    <t xml:space="preserve">Olšiak Marcel, PhDr., PhD. </t>
  </si>
  <si>
    <t>Nitriansky model skvalitnenia vyučovania slovenského jazyka a literatúry na školách s vyučovacím jazykom národnostných menšín metódou vyučovania cudzích jazykov (s dôrazom na školy s vyučovacím jazykom maďarským)</t>
  </si>
  <si>
    <t>01/2014 - 04/2016</t>
  </si>
  <si>
    <t>ITMS 26110230096</t>
  </si>
  <si>
    <t>Inovácia študijných programov na PF UKF v Nitre za účelom skvalitnenia vzdelávacieho procesu</t>
  </si>
  <si>
    <t>09/2013-08/2015</t>
  </si>
  <si>
    <t>UKF</t>
  </si>
  <si>
    <t>ITMS 26250120049</t>
  </si>
  <si>
    <t>Lachká Ľubica, Mgr.</t>
  </si>
  <si>
    <t>Rozvojom infraštruktúry k zlepšeniu podmienok vzdelávacieho procesu na UKF v Nitre</t>
  </si>
  <si>
    <t>10/2012-12/2015</t>
  </si>
  <si>
    <t>ITMS 26250120063</t>
  </si>
  <si>
    <t xml:space="preserve">Zvýšenie kvality ubytovacej a vzdelávacej infraštruktúry na UKF v Nitre </t>
  </si>
  <si>
    <t>02/2014 - 09/2015</t>
  </si>
  <si>
    <t xml:space="preserve">International Visegrad Fund </t>
  </si>
  <si>
    <t>VF 21520208</t>
  </si>
  <si>
    <t>Bárcziová Žofia, Dr. habil., PaedDr., PhD.</t>
  </si>
  <si>
    <t>Perspectives of language communication in EU</t>
  </si>
  <si>
    <t>01/2016-12/2016</t>
  </si>
  <si>
    <t>Erasmus+ Programe</t>
  </si>
  <si>
    <t>2016-1-BG01-KA203-023719</t>
  </si>
  <si>
    <t>Balla Štefan, RNDr., PhD.</t>
  </si>
  <si>
    <t>DigiThink: Design thinking for digital innovation</t>
  </si>
  <si>
    <t>09/2016-08/2018</t>
  </si>
  <si>
    <t>Európska únia</t>
  </si>
  <si>
    <t>1326-4/2016/FEPOL</t>
  </si>
  <si>
    <t>Makovecz Program</t>
  </si>
  <si>
    <t>Vančo Ildikó, Dr. habil. Mgr., PhD.</t>
  </si>
  <si>
    <t>Medzinárodný vyšehradský fond</t>
  </si>
  <si>
    <t xml:space="preserve">09/2016 - 06/2017 </t>
  </si>
  <si>
    <t>Bauko Ján, PaedDr., PhD.</t>
  </si>
  <si>
    <t>Beljak Pažinová Noémi, doc. PhDr., PhD.</t>
  </si>
  <si>
    <t>ARCHAEOLOGY FIELD SCHOOL Zvolen 2016: field work, workshops, lectures</t>
  </si>
  <si>
    <t>06/2016 - 12/2016</t>
  </si>
  <si>
    <t>DAAD</t>
  </si>
  <si>
    <t>Wrede Oľga, PaedDr., PhD.</t>
  </si>
  <si>
    <t xml:space="preserve">Študijná cesta do Nemecka </t>
  </si>
  <si>
    <t>07/2016-11/2016</t>
  </si>
  <si>
    <t>2015-1-SK01-KA201-008937</t>
  </si>
  <si>
    <t>Luprichová Jana, PaedDr., PhD.</t>
  </si>
  <si>
    <t>Transnational exchange of good CLIL practice among European Educational Institutions</t>
  </si>
  <si>
    <t>10/2015-10/2017</t>
  </si>
  <si>
    <t>TEMPUS-544091-2013-BE-JPCR-DESIRE</t>
  </si>
  <si>
    <t>Kozík Tomáš, prof. Ing., DrSc.</t>
  </si>
  <si>
    <t>Development of Embedded System Courses with Implementation of Innovative Virtual Approaches for Integration of Research, Education and production in UA, GE, AM</t>
  </si>
  <si>
    <t>01/2014-04/2017</t>
  </si>
  <si>
    <t>567140–EPP–1–2015–2–RO–SP</t>
  </si>
  <si>
    <t>Šimonek Jaroslav, prof. PaedDr., PhD.</t>
  </si>
  <si>
    <t xml:space="preserve">Regional Center for Dual Career Policies and Advocacy </t>
  </si>
  <si>
    <t>09/2015-06/2017</t>
  </si>
  <si>
    <t>SAAIC</t>
  </si>
  <si>
    <t>2015-1-SK01-KA103-008572</t>
  </si>
  <si>
    <t>Miššíková Gabriela, prof. PhDr., CSc.</t>
  </si>
  <si>
    <t>Program ERASMUS + mobility študentov a zamestnancov vysokých škôl, KA1: Vzdelávacia mobilita jednotlivcov  na akad. rok 2015/2016</t>
  </si>
  <si>
    <t>06/2015 - 09/2016</t>
  </si>
  <si>
    <t>2016-1-SK01-KA103-022129</t>
  </si>
  <si>
    <t>Program ERASMUS + mobility študentov a zamestnancov vysokých škôl, KA1: Vzdelávacia mobilita jednotlivcov  na akad. rok 2016/2017</t>
  </si>
  <si>
    <t>06/2016 - 09/2017</t>
  </si>
  <si>
    <t>2016-1-SK01-KA107-022167</t>
  </si>
  <si>
    <t>Program ERASMUS + mobility študentov a zamestnancov vysokých škôl, KA1: Vzdelávacia mobilita jednotlivcov 2016-2018</t>
  </si>
  <si>
    <t>06/2016 - 05/2018</t>
  </si>
  <si>
    <t>SAIA, n.o.</t>
  </si>
  <si>
    <t>EHP-11/SK06-IV-01-008</t>
  </si>
  <si>
    <t>Zvyšovanie kvality vysokoškolského vzdelávania na základe rozvoja inštitucionálnej multilaterálnej spolupráce</t>
  </si>
  <si>
    <t>02/2015-03/2016</t>
  </si>
  <si>
    <t xml:space="preserve">561685-EPP-1-2015-1-CZ-EPPKA2-CBHE-JP  </t>
  </si>
  <si>
    <t>„Enhancing capacities in implementation of quality assurance systems and typology using Bologna process principles (IQAT)“</t>
  </si>
  <si>
    <t>ZML-2016/1-261:191006</t>
  </si>
  <si>
    <t>Čeretková Soňa, doc. PaedDr., PhD.</t>
  </si>
  <si>
    <t>Matematický B-deň</t>
  </si>
  <si>
    <t>C-16-103/0001-01</t>
  </si>
  <si>
    <t>Magdin Martin, PaedDr., PhD.</t>
  </si>
  <si>
    <t>Pilot project with UKF Nitra university: Modelling the behaviour of users based on data mining with support of IBM Bluemix</t>
  </si>
  <si>
    <t>09/2016-12/2017</t>
  </si>
  <si>
    <t>Úrad vlády SR</t>
  </si>
  <si>
    <t>KNM-1403/2016/1.3</t>
  </si>
  <si>
    <t>Rusnáková Jurina, Mgr., PhD.</t>
  </si>
  <si>
    <t>Týždeň rómskej kultúry</t>
  </si>
  <si>
    <t>02/2016-04/2018</t>
  </si>
  <si>
    <t>KNM-1400/2016/1.1.1</t>
  </si>
  <si>
    <t>Benyovszky Kristián, doc. PaedDr., PhD.</t>
  </si>
  <si>
    <t>Partitúra</t>
  </si>
  <si>
    <t>01/2016 - 12/2016</t>
  </si>
  <si>
    <t>KNM-1398/2016/1.3</t>
  </si>
  <si>
    <t>Józsa Mónika, Mgr.</t>
  </si>
  <si>
    <t>Vianočné koncerty na Podzoborí</t>
  </si>
  <si>
    <t>KNM-1402/2016/1.2</t>
  </si>
  <si>
    <t>Tóth Anikó, Mgr., PhD.</t>
  </si>
  <si>
    <t>Legere – literárna súťaž pre stredoškolákov</t>
  </si>
  <si>
    <t xml:space="preserve">FSŠ </t>
  </si>
  <si>
    <t>315/2016/OK</t>
  </si>
  <si>
    <t>Gallik Ján, PhDr., PhD.</t>
  </si>
  <si>
    <t xml:space="preserve">Hodina básnictva </t>
  </si>
  <si>
    <t>313/2016/OK</t>
  </si>
  <si>
    <t>Lehocká Irena, Mgr., PhD.</t>
  </si>
  <si>
    <t xml:space="preserve">Dobrovoľníci v nitrianskych knižniciach </t>
  </si>
  <si>
    <t>Nadácia Tatra banky</t>
  </si>
  <si>
    <t>2015vs028</t>
  </si>
  <si>
    <t>Repka Dominik, Mgr., PhD.</t>
  </si>
  <si>
    <t xml:space="preserve">Počítačová podpora v archeológii </t>
  </si>
  <si>
    <t>04/2016-11/2016</t>
  </si>
  <si>
    <t>Mesto Nitra</t>
  </si>
  <si>
    <t>ZML-2016/1-785:191006</t>
  </si>
  <si>
    <t>Borzová Zuzana, Mgr., PhD.</t>
  </si>
  <si>
    <t>Mladý archeológ objavuje starobylú Nitru</t>
  </si>
  <si>
    <t>ZML-2016/1-177:191006</t>
  </si>
  <si>
    <t>Debnár Marek, Mgr., PhD.</t>
  </si>
  <si>
    <t>Nitrianske literárno-filozofické večery</t>
  </si>
  <si>
    <t>PRO20154/ 477176: 19101</t>
  </si>
  <si>
    <t>Cesty a kultúrne dedičstvo sv. Cyrila a Metoda v strednej Európe</t>
  </si>
  <si>
    <t>Ministerstvo zahraničných vecí SR</t>
  </si>
  <si>
    <t>Talianska ambasáda</t>
  </si>
  <si>
    <t>Švarbová Eva, doc. PhDr., PhD.</t>
  </si>
  <si>
    <t>Finančná podpora talianskeho jazyka</t>
  </si>
  <si>
    <t>Fond na podporu umenia</t>
  </si>
  <si>
    <t>16-613-02987</t>
  </si>
  <si>
    <t>Tomková Viera, doc. PaedDr., PhD.</t>
  </si>
  <si>
    <t>Nákup vedeckej a odbornej literatúry pre Univerzitnú knižnicu UKF</t>
  </si>
  <si>
    <t>06/2016-12/2016</t>
  </si>
  <si>
    <t>16-430-02674</t>
  </si>
  <si>
    <t>Líšková Miroslava, PhDr., PhD.</t>
  </si>
  <si>
    <t>XL. Medzinárodný akademický festival folklórnych súborov Akademická Nitra 2016 (realizácia prehliadky a súťaže v oblasti folklorizmu)</t>
  </si>
  <si>
    <t>05/2016-12/2016</t>
  </si>
  <si>
    <t>Finančný príspevok MŠVVaŠ SR</t>
  </si>
  <si>
    <t xml:space="preserve">XL. Medzinárodný akademický festival folklórnych súborov Akademická Nitra 2016 </t>
  </si>
  <si>
    <t>443/2016/OK</t>
  </si>
  <si>
    <t xml:space="preserve">Medzinárodný akademický festival folklórnych súborov Akademická Nitra 2016  (40. ročník) </t>
  </si>
  <si>
    <t>1168/2016/OVaK</t>
  </si>
  <si>
    <t>Študenti UKF v Nitre a kultúra</t>
  </si>
  <si>
    <t>YVZ</t>
  </si>
  <si>
    <t>Dobrocká Soňa</t>
  </si>
  <si>
    <t>Otvárací koncert pri príležitosti slovenského predsedníctva v Rade EÚ</t>
  </si>
  <si>
    <t>Wiener Konzerthaus, Viedeň Rakúsko</t>
  </si>
  <si>
    <t>01.07.2016</t>
  </si>
  <si>
    <t>XVX</t>
  </si>
  <si>
    <t>Profilový koncert orchestra Bratislava Hot Serenaders</t>
  </si>
  <si>
    <t>Teatro San Giuseppe, Rovello Porro, Taliansko</t>
  </si>
  <si>
    <t>15.09.2017</t>
  </si>
  <si>
    <t>YVX</t>
  </si>
  <si>
    <t>Koncert Bratislava Hot Serenáders</t>
  </si>
  <si>
    <t>Štátna akademická kapella Petrohrad, Rusko</t>
  </si>
  <si>
    <t>04.01.2016</t>
  </si>
  <si>
    <t>Bohéme Ragtime  &amp; Jazz Festival</t>
  </si>
  <si>
    <t>Keckemét, Maďarsko</t>
  </si>
  <si>
    <t>19.03.2016</t>
  </si>
  <si>
    <t>Moravia Music Fest 2016</t>
  </si>
  <si>
    <t>Brno, Česká republika</t>
  </si>
  <si>
    <t>21.11.2016</t>
  </si>
  <si>
    <t>Louis Armstrong Jazz Festival</t>
  </si>
  <si>
    <t>Bánk, Maďarsko</t>
  </si>
  <si>
    <t>25.06.2016</t>
  </si>
  <si>
    <t>ZXV</t>
  </si>
  <si>
    <t>Štrbák Marek</t>
  </si>
  <si>
    <t>5. ročník festivalu Bachovej hudby Bach Tribute</t>
  </si>
  <si>
    <t>Farský kostol Nanebovzatia Panny Márie, Banská Štiavnica, Slovensko</t>
  </si>
  <si>
    <t>08.07.2016</t>
  </si>
  <si>
    <t>YXX</t>
  </si>
  <si>
    <t>Tischler Ladislav</t>
  </si>
  <si>
    <t>18. th GEF EUROTHEATRE</t>
  </si>
  <si>
    <t>Teatro dell, Opera del Casinó, Sanremo, Taliansko</t>
  </si>
  <si>
    <t>05.05.2016</t>
  </si>
  <si>
    <t>ZVX</t>
  </si>
  <si>
    <t>Mináriková Jana</t>
  </si>
  <si>
    <t>SLOVAK VISUAL - Mostra do Cinema Eslovaco</t>
  </si>
  <si>
    <t>Escola de Cinema Carcy Ribeiro e a ArteSä Filmes, Rio de Janeiro, Brazília</t>
  </si>
  <si>
    <t>07.10.2016</t>
  </si>
  <si>
    <t>ZZV</t>
  </si>
  <si>
    <t>Slávnosť 240. výročia posvätenia Veľkého kostola, organový koncert</t>
  </si>
  <si>
    <t>Veľký evanjelický kostol, Bratislava, Slovensko</t>
  </si>
  <si>
    <t>04.12.2016</t>
  </si>
  <si>
    <t>ZYY</t>
  </si>
  <si>
    <t>Koncert k 70. výročiu vzniku Slovenského filharmonického zboru</t>
  </si>
  <si>
    <t>Dom umenia Fatra, Žilina, Slovensko</t>
  </si>
  <si>
    <t>15.09.2016</t>
  </si>
  <si>
    <t>ZZY</t>
  </si>
  <si>
    <t>SLOVENSKÉ HISTORICKÉ ORGANY/SLOVAK HISTORICAL ORGAN</t>
  </si>
  <si>
    <t>Evanjelický kostol, Slovenská Ľupča, Slovensko</t>
  </si>
  <si>
    <t>27.08.2016</t>
  </si>
  <si>
    <t>Music festival Piešťany</t>
  </si>
  <si>
    <t>Dom umenia, Piešťany Slovensko</t>
  </si>
  <si>
    <t>13.06.2016</t>
  </si>
  <si>
    <t>Organový recitál</t>
  </si>
  <si>
    <t>Farský kostol Ducha Svätého, Sielnica, Slovensko</t>
  </si>
  <si>
    <t>24.04.2016</t>
  </si>
  <si>
    <t>Študentská umelecká činnosť 2016 - Koncert porotcov</t>
  </si>
  <si>
    <t>Katolícka univerzita v Ružomberku, Ružomberok, Slovensko</t>
  </si>
  <si>
    <t>13.04.2016</t>
  </si>
  <si>
    <t>ZVY</t>
  </si>
  <si>
    <t>Koncert</t>
  </si>
  <si>
    <t>Slovenská filharmónia, Bratislava, Slovensko</t>
  </si>
  <si>
    <t>19.02.2016</t>
  </si>
  <si>
    <t>Novoročný benefičný koncert na podporu Evanjelickej zborovej diakonie Nitra</t>
  </si>
  <si>
    <t>Evanjelický kostol Svätého ducha, Nitra, Slovensko</t>
  </si>
  <si>
    <t>10.01.2016</t>
  </si>
  <si>
    <t>YZY</t>
  </si>
  <si>
    <t>STRETNUTIE/MEETING - THEATRE FESTIVAL OF COUNTRIES V 4</t>
  </si>
  <si>
    <t>STARÉ DIVADLO KAROLA SPIŠÁKA/OLD THEATRE, Nitra, Slovensko</t>
  </si>
  <si>
    <t>08.06.2016</t>
  </si>
  <si>
    <t>Divadelné produkcie</t>
  </si>
  <si>
    <t>11.05.2016</t>
  </si>
  <si>
    <t>ZYZ</t>
  </si>
  <si>
    <t>Medzinárodná prehliadka profesionálneho divadla pod názvom Stretnutie - Setkání</t>
  </si>
  <si>
    <t>Městské divadlo Zlín, Česká republika</t>
  </si>
  <si>
    <t>17.05.2016</t>
  </si>
  <si>
    <t>Newrope</t>
  </si>
  <si>
    <t>NITRIANSKA GALÉRIA, Nitra, Slovensko</t>
  </si>
  <si>
    <t>22.09. - 13.11. 2016</t>
  </si>
  <si>
    <t>Kultúrne dedičstvo</t>
  </si>
  <si>
    <t>Konzerthuss, Oslo, Nórsko</t>
  </si>
  <si>
    <t>01.10. -31.10. 2016</t>
  </si>
  <si>
    <t>YVY</t>
  </si>
  <si>
    <t>Festivaly 2016, Grape</t>
  </si>
  <si>
    <t>RTVS, Bratislava, Slovensko</t>
  </si>
  <si>
    <t>28.10.2016</t>
  </si>
  <si>
    <t>YYY</t>
  </si>
  <si>
    <t>Umenie 2016 Kultúrny magazín</t>
  </si>
  <si>
    <t>10.02.2016</t>
  </si>
  <si>
    <t>YYX</t>
  </si>
  <si>
    <t>Visegrad Film Festival Cork</t>
  </si>
  <si>
    <t>Visegrad Film Festival Office, Cork, Írsko</t>
  </si>
  <si>
    <t>19. - 25. 09. 2016</t>
  </si>
  <si>
    <t>BREST EUROPEAN SHORT FILM FESTIVAL</t>
  </si>
  <si>
    <t>Asssociation Cote Quest Brest European Short Film Festival Brest, Francúzsko</t>
  </si>
  <si>
    <t>08. - 13. 11. 2016</t>
  </si>
  <si>
    <t>Feel the Reel Medzinárodný filmový festival</t>
  </si>
  <si>
    <t>FilmFreeway, Vancouver, British Columbia, Kanada</t>
  </si>
  <si>
    <t>august 2016</t>
  </si>
  <si>
    <t>Kasseler DokFest</t>
  </si>
  <si>
    <t>Filmladen Kassel, Eingetragener Verein, Kassel, Nemecko</t>
  </si>
  <si>
    <t>15. - 20. 11. 2016</t>
  </si>
  <si>
    <t>9. International animation festival Fest Anča Žilina, Slovensko 29. 6. - 3.7. 2016 medzinárodní festival animovaných filmov</t>
  </si>
  <si>
    <t>Fest Anča, Žilina, Slovensko</t>
  </si>
  <si>
    <t>29.06. - 03.07.2016</t>
  </si>
  <si>
    <t>Smolík Pavol</t>
  </si>
  <si>
    <t>G. Donizetti: Nápoj lásky</t>
  </si>
  <si>
    <t>KONCERTNÁ SÁLA  AU, Banská Bystrica, Slovensko</t>
  </si>
  <si>
    <t>09.05.2016</t>
  </si>
  <si>
    <t>Inscenovaný koncert</t>
  </si>
  <si>
    <t xml:space="preserve">Opera SND, Bratislava, Slovensko </t>
  </si>
  <si>
    <t>31.12.2016</t>
  </si>
  <si>
    <t>H. Berlioz: Faustovo prekliatie</t>
  </si>
  <si>
    <t>21.10.2016</t>
  </si>
  <si>
    <t>G. Verdi: Simon Boccanegra</t>
  </si>
  <si>
    <t>20.05.2016</t>
  </si>
  <si>
    <t xml:space="preserve">Medzinárodný divadelný festival </t>
  </si>
  <si>
    <t>20. 05. - 03. 06. 2016</t>
  </si>
  <si>
    <t>Cyklus koncertov Voci da camera</t>
  </si>
  <si>
    <t>23.10.2016</t>
  </si>
  <si>
    <t>06.03.2016</t>
  </si>
  <si>
    <t>31.01.2016</t>
  </si>
  <si>
    <t>XXV</t>
  </si>
  <si>
    <t>Szalai Daniel</t>
  </si>
  <si>
    <t>Artcentrum Hurbanovo</t>
  </si>
  <si>
    <t>Hurbanovo, Slovensko</t>
  </si>
  <si>
    <t>november 2016</t>
  </si>
  <si>
    <t>ZYX</t>
  </si>
  <si>
    <t>Kleinová Eva</t>
  </si>
  <si>
    <t>Divadelní Luhačovice</t>
  </si>
  <si>
    <t>Lázeňské divadlo, Luhačovice, Česká republika</t>
  </si>
  <si>
    <t>25.08.2016</t>
  </si>
  <si>
    <t>Višegrádske dni</t>
  </si>
  <si>
    <t>Štátne divadlo Košice - Nová scéna, Košice, Slovensko</t>
  </si>
  <si>
    <t>19.10.2016</t>
  </si>
  <si>
    <t>Dream Factory Ostrava</t>
  </si>
  <si>
    <t>Divadlo Petra Bezruče, Ostrava, Česká republika</t>
  </si>
  <si>
    <t>02.06.2016</t>
  </si>
  <si>
    <t>DIVADLO EVROPSKYCH REGIONU/ THEATRE OF EUROPEAN REGION</t>
  </si>
  <si>
    <t>KLICPEROVO DIVADLO, Hradec Králové, Česká republika</t>
  </si>
  <si>
    <t>26.06.2016</t>
  </si>
  <si>
    <t>YXV</t>
  </si>
  <si>
    <t>Zabadal Ľubomír</t>
  </si>
  <si>
    <t>Vydavateľstvo IRIS</t>
  </si>
  <si>
    <t>Bratislava, Slovensko</t>
  </si>
  <si>
    <t>2016</t>
  </si>
  <si>
    <t>Univerzita Konštantína Filozofa - Pedagogická fakulta</t>
  </si>
  <si>
    <t xml:space="preserve">Nitra, Slovensko </t>
  </si>
  <si>
    <t>Vydavateľstvo Dobrá kniha</t>
  </si>
  <si>
    <t>Trnava, Slovensko</t>
  </si>
  <si>
    <t>PF UKF v Nitre</t>
  </si>
  <si>
    <t>Arnošt Goldflam: Dámska šatňa</t>
  </si>
  <si>
    <t>DIVADLO ANDREJA BAGARA/ANDREJ BAGAR THEATRE, Nitra, Slovensko</t>
  </si>
  <si>
    <t>21.01.2016 a 22.01 2016</t>
  </si>
  <si>
    <t>Florian Zeller: Otec</t>
  </si>
  <si>
    <t>Štátne divadlo Košice, Košice, Slovensko</t>
  </si>
  <si>
    <t>16.06.2016</t>
  </si>
  <si>
    <t>F. X. Šalda: Dieťa</t>
  </si>
  <si>
    <t xml:space="preserve">Spišské divadlo, Spišská Nová Ves, Slovensko </t>
  </si>
  <si>
    <t>15.04.2016</t>
  </si>
  <si>
    <t>Vydavateľ: Dominika Paštéková - Sládková</t>
  </si>
  <si>
    <t>Bratislava , Slovensko</t>
  </si>
  <si>
    <t>07.06.2016</t>
  </si>
  <si>
    <t>YVV</t>
  </si>
  <si>
    <t>Rozumieme si – Értjük egymás</t>
  </si>
  <si>
    <t>Galéria Súčasných maďarských umelcov, Dunajská Streda, Slovensko</t>
  </si>
  <si>
    <t>12.02.2016 - 04.03.2016</t>
  </si>
  <si>
    <t>Artklub 2016</t>
  </si>
  <si>
    <t>Galéria ZUŠ, Hurbanovo, Slovensko</t>
  </si>
  <si>
    <t>18.11.2016 - 31. 12. 2016</t>
  </si>
  <si>
    <t>ZVZ</t>
  </si>
  <si>
    <t>Képek és pixelek. Fotóművészet – és azon túl/ Pictures and Pixels.Photographic Art an Beyond. Nemzeti Szalon 2016/National Salon 2016</t>
  </si>
  <si>
    <t>Műcsarnok/Hall of Art, Budapesť, Maďarsko</t>
  </si>
  <si>
    <t>23.04.2016 – 26. 06. 2016</t>
  </si>
  <si>
    <t xml:space="preserve">Határokon át  </t>
  </si>
  <si>
    <t>Rómer Flóris Művészeti és Történeti Múzeum (Napóleon-ház),  Győr, Maďarsko</t>
  </si>
  <si>
    <t>29.01. - 28. 02. 2016</t>
  </si>
  <si>
    <t>ZZX</t>
  </si>
  <si>
    <t>Identikit</t>
  </si>
  <si>
    <t>Slovenský inštitút v Budapešti, Budapešť, Maďarsko</t>
  </si>
  <si>
    <t>27.01. - 13. 3. 2016</t>
  </si>
  <si>
    <t>Bílá laboratoř - White Laboratory</t>
  </si>
  <si>
    <t>Galerie města Olomouce, Olomouc, Česká republika</t>
  </si>
  <si>
    <t>06.12. - 31.12. 2016</t>
  </si>
  <si>
    <t>Umenie cez hranice</t>
  </si>
  <si>
    <t>Galéria Limes, Komárno, Slovensko</t>
  </si>
  <si>
    <t>(12.02.2016 - 06.03.2016</t>
  </si>
  <si>
    <t>Keď strach pominul 2</t>
  </si>
  <si>
    <t xml:space="preserve">Žitnoostrovské múzeum, Dunajská Streda, Slovensko </t>
  </si>
  <si>
    <t>30.06.2016. - 30.07.2016</t>
  </si>
  <si>
    <t>Kratochvil Martin</t>
  </si>
  <si>
    <t>Zoči - voči/Face to Face</t>
  </si>
  <si>
    <t>Umelka, Galéria slovenskej výtvarnej únie, Bratislava, Slovensko</t>
  </si>
  <si>
    <t>19. 06.2016 - 12. 06. 2016</t>
  </si>
  <si>
    <t>ZVV</t>
  </si>
  <si>
    <t>XII. Trienále akvarelu, medzinárodná súťažná prehliadka súčasných akvarelových diel</t>
  </si>
  <si>
    <t>Novohradské môzeum a galéoria Lučene, Lučenec, Slovensko</t>
  </si>
  <si>
    <t>21.12. 2016 - 29. január 2017</t>
  </si>
  <si>
    <t>YZV</t>
  </si>
  <si>
    <t>Prechádzky po meste, červené ponožky, žltý bager a iné (výstava malieb Juraja Tomana)</t>
  </si>
  <si>
    <t xml:space="preserve">Galéria Koniareň - priestor pre súčasné umenie, Trebišov, Slovensko </t>
  </si>
  <si>
    <t>23.09.2016 - 16.10.2016</t>
  </si>
  <si>
    <t>Toman Juraj</t>
  </si>
  <si>
    <t xml:space="preserve">Colours od Ostrava Plein Air </t>
  </si>
  <si>
    <t>Kavárna Maryčka, Důl Hlubina, Ostrava, Česká republika</t>
  </si>
  <si>
    <t>06.12.2016 – 6.01.2017</t>
  </si>
  <si>
    <t>23. 09. – 16. 10.  2016</t>
  </si>
  <si>
    <t>ZYV</t>
  </si>
  <si>
    <t>September, Október ... Juraj Toman</t>
  </si>
  <si>
    <t>Synagóga, Nitra, Slovensko</t>
  </si>
  <si>
    <t>21.11.2016 - 18.12.2016</t>
  </si>
  <si>
    <t>Slovenské umelecké dni v Amsterdame (Slovak Art Days in Amsterdam)</t>
  </si>
  <si>
    <t>BADHUISTHEATER, Amsterdam, Holandsko</t>
  </si>
  <si>
    <t>04.11.2016 – 10.11. 2016</t>
  </si>
  <si>
    <t>Dobiš Jozef</t>
  </si>
  <si>
    <t>Ambition</t>
  </si>
  <si>
    <t>Galéria Silensium, Bratislava, Slovensko</t>
  </si>
  <si>
    <t>29.09.2016 - 25.11.2016</t>
  </si>
  <si>
    <t>Pastorková Jana</t>
  </si>
  <si>
    <t xml:space="preserve">Adventný koncert </t>
  </si>
  <si>
    <t xml:space="preserve">Piaristický kostol s. Františka Xaverského, Trenčín, Slovensko </t>
  </si>
  <si>
    <t>XVV</t>
  </si>
  <si>
    <t xml:space="preserve">Z radosti </t>
  </si>
  <si>
    <t xml:space="preserve">Most pri železničnej stanici v Nitre, Nitra, Slovensko </t>
  </si>
  <si>
    <t>22.06. - 02.10.2016</t>
  </si>
  <si>
    <t>Baus Jozef</t>
  </si>
  <si>
    <t>21.12. 2016 - 29.01. 2017</t>
  </si>
  <si>
    <t>Récka Adriana</t>
  </si>
  <si>
    <t>Taká pekná, súčasná krajinomaľba</t>
  </si>
  <si>
    <t xml:space="preserve">Salón - Nitrianska galéria, Nitra, Slovensko </t>
  </si>
  <si>
    <t>24.11.2016 - 10.01.2017</t>
  </si>
  <si>
    <t>Epoché - Nová slovenská hudba 2016</t>
  </si>
  <si>
    <t xml:space="preserve">Katedrála svätého Martina, Bratilava, Slovensko </t>
  </si>
  <si>
    <t>05.11.2016</t>
  </si>
  <si>
    <t>Trnavská hudobná jar 2016, 48. ročník festivalu klasickej hudby</t>
  </si>
  <si>
    <t xml:space="preserve">Bazilika minor sv. Mikuláša, Trnava, Slovensko </t>
  </si>
  <si>
    <t>22.05.2016</t>
  </si>
  <si>
    <t>Čierna Alena</t>
  </si>
  <si>
    <t xml:space="preserve">Konfrontácie - festival umení </t>
  </si>
  <si>
    <t>21. 11., 22. 11., 23. 11., 24. 11., 25. 11. 2016</t>
  </si>
  <si>
    <t>22.11.2016</t>
  </si>
  <si>
    <t>Komorný koncert v rámci cyklu Koncertov Musica da camera</t>
  </si>
  <si>
    <t xml:space="preserve">Univerzita Konštantína Filozofa - Pavilón hudby, Nitra, Slovensko </t>
  </si>
  <si>
    <t>06.09.2016</t>
  </si>
  <si>
    <t>Csehiová Agáta</t>
  </si>
  <si>
    <t>ZXY</t>
  </si>
  <si>
    <t>Machutová Dominika</t>
  </si>
  <si>
    <t xml:space="preserve">Mariánsky koncert </t>
  </si>
  <si>
    <t>Kostol sv. Martina, Martin, Slovensko</t>
  </si>
  <si>
    <t>01.05.2016</t>
  </si>
  <si>
    <t>Fakulta prírodných vied</t>
  </si>
  <si>
    <t>9.2.9 aplikovaná informatika</t>
  </si>
  <si>
    <t>aplikovaná informatika</t>
  </si>
  <si>
    <t>DE</t>
  </si>
  <si>
    <t>S</t>
  </si>
  <si>
    <t xml:space="preserve">Bc. </t>
  </si>
  <si>
    <t xml:space="preserve">4.2.1 biológia </t>
  </si>
  <si>
    <t>4.3.1 ochrana a využívanie krajiny</t>
  </si>
  <si>
    <t>environmentalistika</t>
  </si>
  <si>
    <t>4.1.1 fyzika</t>
  </si>
  <si>
    <t>fyzika</t>
  </si>
  <si>
    <t>4.1.35 geografia</t>
  </si>
  <si>
    <t>geografia v regionálnom rozvoji</t>
  </si>
  <si>
    <t>9.1.10 štatistika</t>
  </si>
  <si>
    <t>matematicko-štatistické a informačné metódy v ekonómii a finančníctve</t>
  </si>
  <si>
    <t xml:space="preserve">4.1.23 geológia </t>
  </si>
  <si>
    <t>technická mineralógia - gemológia</t>
  </si>
  <si>
    <t>1.1.1 učiteľstvo akademických predmetov</t>
  </si>
  <si>
    <t>biológia (v kombinácii)</t>
  </si>
  <si>
    <t>ekológia (v kombinácii)</t>
  </si>
  <si>
    <t>fyzika (v kombinácii)</t>
  </si>
  <si>
    <t>geografia (v kombinácii)</t>
  </si>
  <si>
    <t>chémia (v kombinácii)</t>
  </si>
  <si>
    <t>informatika (v kombinácii)</t>
  </si>
  <si>
    <t>matematika (v kombinácii)</t>
  </si>
  <si>
    <t xml:space="preserve">1.1.2 učiteľstvo profesijných predmetov a praktickej prípravy </t>
  </si>
  <si>
    <t>odborné ekonomické predmety (v kombinácii)</t>
  </si>
  <si>
    <t>Fakulta sociálnych vied a zdravotníctva</t>
  </si>
  <si>
    <t>7.4.1 ošetrovateľstvo</t>
  </si>
  <si>
    <t>ošetrovateľstvo</t>
  </si>
  <si>
    <t>3.1.9 psychológia</t>
  </si>
  <si>
    <t>psychológia</t>
  </si>
  <si>
    <t>3.1.14 sociálna práca</t>
  </si>
  <si>
    <t>sociálna práca</t>
  </si>
  <si>
    <t>3.1.16 sociálne služby a poradenstvo</t>
  </si>
  <si>
    <t>sociálne služby a poradenstvo</t>
  </si>
  <si>
    <t>7.4.6 urgentná zdravotná starostlivosť</t>
  </si>
  <si>
    <t>urgentná zdravotná starostlivosť</t>
  </si>
  <si>
    <t xml:space="preserve">Fakulta stredoeurópskych štúdií </t>
  </si>
  <si>
    <t>2.1.32 cudzie  jazyky a kultúry</t>
  </si>
  <si>
    <t>maďarsko-slovenský bilingválny mediátor</t>
  </si>
  <si>
    <t>M, S, A</t>
  </si>
  <si>
    <t>1.1.5 predškolská a elementárna pedagogika</t>
  </si>
  <si>
    <t>predškolská a elementárna pedagogika s vyučovacím jazykom maďarským</t>
  </si>
  <si>
    <t>M, S</t>
  </si>
  <si>
    <t>2.1.35 prekladateľstvo a tlmočníctvo</t>
  </si>
  <si>
    <t xml:space="preserve">maďarský jazyk a kultúra (v kombinácii) </t>
  </si>
  <si>
    <t>8.1.1 cestovný ruch</t>
  </si>
  <si>
    <t xml:space="preserve">regionálny cestovný ruch </t>
  </si>
  <si>
    <t>Bc.</t>
  </si>
  <si>
    <t>stredoeurópske areálové štúdiá</t>
  </si>
  <si>
    <t>S, Č, Pl, M, A, N</t>
  </si>
  <si>
    <t>ugrofínske štúdiá</t>
  </si>
  <si>
    <t>M, Fi, E, Ud, A, N</t>
  </si>
  <si>
    <t>maďarský jazyk a literatúra (v kombinácii)</t>
  </si>
  <si>
    <t>2.1.29 neslovanské jazyky a literatúry</t>
  </si>
  <si>
    <t>anglistika</t>
  </si>
  <si>
    <t>A, S</t>
  </si>
  <si>
    <t>2.1.5 etika</t>
  </si>
  <si>
    <t>aplikovaná etika - etika profesijných  činností</t>
  </si>
  <si>
    <t>2.1.25 archeológia</t>
  </si>
  <si>
    <t>archeológia</t>
  </si>
  <si>
    <t xml:space="preserve">2.1.27 slovenský jazyk a literatúra </t>
  </si>
  <si>
    <t>editorstvo a vydavateľská prax</t>
  </si>
  <si>
    <t>2.1.6 estetika</t>
  </si>
  <si>
    <t>estetika</t>
  </si>
  <si>
    <t>3.1.3 etnológia</t>
  </si>
  <si>
    <t>etnológia</t>
  </si>
  <si>
    <t>3.1.6 politológia</t>
  </si>
  <si>
    <t xml:space="preserve">euroázijské štúdiá </t>
  </si>
  <si>
    <t>2.1.1 filozofia</t>
  </si>
  <si>
    <t>2.1.7 história</t>
  </si>
  <si>
    <t>história</t>
  </si>
  <si>
    <t>3.1.2 kulturológia</t>
  </si>
  <si>
    <t>kulturológia</t>
  </si>
  <si>
    <t>3.2.3 masmediálne štúdiá</t>
  </si>
  <si>
    <t>marketingová komunikácia a reklama</t>
  </si>
  <si>
    <t>masmediálne štúdiá s integrovaným vyučovaním francúzskeho jazyka</t>
  </si>
  <si>
    <t>S, F</t>
  </si>
  <si>
    <t>2.1.24 muzeológia</t>
  </si>
  <si>
    <t>muzeológia</t>
  </si>
  <si>
    <t xml:space="preserve">nemčina v hospodárskej praxi </t>
  </si>
  <si>
    <t>N, S</t>
  </si>
  <si>
    <t>politológia</t>
  </si>
  <si>
    <t xml:space="preserve">2.1.16 religionistika </t>
  </si>
  <si>
    <t xml:space="preserve">religiózne štúdiá </t>
  </si>
  <si>
    <t xml:space="preserve">riadenie kultúry a turizmu </t>
  </si>
  <si>
    <t>románske jazyky v medzikultúrnej komunikácii</t>
  </si>
  <si>
    <t>S, F, Š, I</t>
  </si>
  <si>
    <t xml:space="preserve">2.1.28 slovanské jazyky a literatúry </t>
  </si>
  <si>
    <t>ruský jazyk v interkultúrnej a obchodnej komunikácii</t>
  </si>
  <si>
    <t>R, U, S</t>
  </si>
  <si>
    <t xml:space="preserve">slovenský jazyk a literatúra </t>
  </si>
  <si>
    <t>taliansky jazyk a kultúra</t>
  </si>
  <si>
    <t>S, I</t>
  </si>
  <si>
    <t xml:space="preserve">východoslovanské jazyky a kultúry </t>
  </si>
  <si>
    <t>S, R, U, B</t>
  </si>
  <si>
    <t>3.2.1 žurnalistika</t>
  </si>
  <si>
    <t>žurnalistika</t>
  </si>
  <si>
    <t>anglický jazyk a kultúra (v kombinácii)</t>
  </si>
  <si>
    <t xml:space="preserve">A, S </t>
  </si>
  <si>
    <t>francúzsky jazyk a kultúra (v kombinácii)</t>
  </si>
  <si>
    <t>F, S</t>
  </si>
  <si>
    <t>nemecký jazyk a kultúra (v kombinácii)</t>
  </si>
  <si>
    <t>ruský jazyk a kultúra (v kombinácii)</t>
  </si>
  <si>
    <t xml:space="preserve">R, S </t>
  </si>
  <si>
    <t>slovenský jazyk a kultúra (v kombinácii)</t>
  </si>
  <si>
    <t>anglický jazyk a literatúra (v kombinácii)</t>
  </si>
  <si>
    <t>francúzsky jazyk a literatúra (v kombinácii)</t>
  </si>
  <si>
    <t xml:space="preserve">nemecký jazyk a literatúra (v kombinácii) </t>
  </si>
  <si>
    <t>ruský jazyk a literatúra (v kombinácii)</t>
  </si>
  <si>
    <t>španielsky jazyk a literatúra (v kombinácii)</t>
  </si>
  <si>
    <t>Š, S</t>
  </si>
  <si>
    <t>taliansky jazyk a literatúra (v kombinácii)</t>
  </si>
  <si>
    <t>I, S</t>
  </si>
  <si>
    <t>1.1.3 učiteľstvo umelecko-výchovných a výchovných predmetov</t>
  </si>
  <si>
    <t>estetická výchova (v kombinácii)</t>
  </si>
  <si>
    <t xml:space="preserve">etická výchova (v kombinácii) </t>
  </si>
  <si>
    <t>história (v kombinácii)</t>
  </si>
  <si>
    <t>náboženská výchova (v kombinácii)</t>
  </si>
  <si>
    <t>slovenský jazyk a literatúra (v kombinácii)</t>
  </si>
  <si>
    <t>výchova k občianstvu (v kombinácii)</t>
  </si>
  <si>
    <t>hudobná a tanečná folkloristika</t>
  </si>
  <si>
    <t>E</t>
  </si>
  <si>
    <t>Filozofická fakulta, pracovisko Martin</t>
  </si>
  <si>
    <t xml:space="preserve">aplikovaná etika - etika riadenia ľudí a práce </t>
  </si>
  <si>
    <t>Filozofická fakulta, pracovisko Lučenec</t>
  </si>
  <si>
    <t xml:space="preserve">Pedagogická fakulta </t>
  </si>
  <si>
    <t xml:space="preserve">anglický jazyk a kultúra  </t>
  </si>
  <si>
    <t>S, A</t>
  </si>
  <si>
    <t>1.1.9 andragogika</t>
  </si>
  <si>
    <t>andragogika</t>
  </si>
  <si>
    <t>1.1.4 pedagogika</t>
  </si>
  <si>
    <t xml:space="preserve">pedagogika a vychovávateľstvo </t>
  </si>
  <si>
    <t xml:space="preserve">predškolská a elementárna pedagogika  </t>
  </si>
  <si>
    <t>8.1.2 šport</t>
  </si>
  <si>
    <t xml:space="preserve">šport a rekreácia </t>
  </si>
  <si>
    <t xml:space="preserve">učiteľstvo anglického jazyka a literatúry </t>
  </si>
  <si>
    <t>učiteľstvo hudobného umenia</t>
  </si>
  <si>
    <t>učiteľstvo hudobno-dramatického umenia</t>
  </si>
  <si>
    <t xml:space="preserve">učiteľstvo praktickej prípravy </t>
  </si>
  <si>
    <t xml:space="preserve">anglický jazyk a literatúra (v kombinácii) </t>
  </si>
  <si>
    <t>hudobné umenie (v kombinácii)</t>
  </si>
  <si>
    <t>pedagogika (v kombinácii)</t>
  </si>
  <si>
    <t xml:space="preserve"> Bc. </t>
  </si>
  <si>
    <t>psychológia (v kombinácii)</t>
  </si>
  <si>
    <t>technika (v kombinácii)</t>
  </si>
  <si>
    <t>telesná výchova (v kombinácii)</t>
  </si>
  <si>
    <t>výtvarné umenie (v kombinácii)</t>
  </si>
  <si>
    <t xml:space="preserve">Pozn.: jazyky Pl - poľský jazyk, Fi - fínsky jazyk, E - estónsky jazyk, Ud - udmurtský jazyk </t>
  </si>
  <si>
    <t>Mgr.</t>
  </si>
  <si>
    <t>4.2.1 biológia</t>
  </si>
  <si>
    <t>fyzika materiálov</t>
  </si>
  <si>
    <t xml:space="preserve">geografia v regionálnom rozvoji </t>
  </si>
  <si>
    <t>aplikovaná sociálna práca</t>
  </si>
  <si>
    <t xml:space="preserve">3.1.16 sociálne služby a poradenstvo </t>
  </si>
  <si>
    <t>Fakulta stredoeurópskych štúdií</t>
  </si>
  <si>
    <t>hungarológia</t>
  </si>
  <si>
    <t xml:space="preserve">Mgr. </t>
  </si>
  <si>
    <t>2.1.32 cudzie jazyky a kultúry</t>
  </si>
  <si>
    <t>maďarský jazyk v bilingválnej administratívnej komunikácii</t>
  </si>
  <si>
    <t xml:space="preserve">2.1.35 prekladateľstvo a tlmočníctvo </t>
  </si>
  <si>
    <t xml:space="preserve">stredoeurópske areálové štúdiá </t>
  </si>
  <si>
    <t xml:space="preserve">1.1.5 predškolská a elementárna pedagogika </t>
  </si>
  <si>
    <t xml:space="preserve">učiteľstvo pre primárne vzdelávanie s vyučovacím jazykom maďarským </t>
  </si>
  <si>
    <t xml:space="preserve">maďarský jazyk a literatúra (v kombinácii) </t>
  </si>
  <si>
    <t xml:space="preserve">Filozofická fakulta </t>
  </si>
  <si>
    <t>anglický jazyk v odbornej komunikácii</t>
  </si>
  <si>
    <t xml:space="preserve">aplikovaná etika - etická expertíza a etické poradenstvo </t>
  </si>
  <si>
    <t>3.2.3 masmediálne štúdia</t>
  </si>
  <si>
    <t>digitálna marketingová komunikácia</t>
  </si>
  <si>
    <t>2.1.27 slovenský jazyk a literatúra</t>
  </si>
  <si>
    <t xml:space="preserve">editorstvo a vydavateľská prax </t>
  </si>
  <si>
    <t xml:space="preserve">3.1.2 kulturológia </t>
  </si>
  <si>
    <t>2.1.28 slovanské jazyky a literatúry</t>
  </si>
  <si>
    <t>R, S, U</t>
  </si>
  <si>
    <t>slovenský jazyk a literatúra</t>
  </si>
  <si>
    <t xml:space="preserve">taliansky jazyk a kultúra </t>
  </si>
  <si>
    <t xml:space="preserve">žurnalistika </t>
  </si>
  <si>
    <t xml:space="preserve">anglický jazyk a kultúra (v kombinácii) </t>
  </si>
  <si>
    <t>R, S</t>
  </si>
  <si>
    <t>nemecký jazyk a literatúra (v kombinácii)</t>
  </si>
  <si>
    <t>etická výchova (v kombinácii)</t>
  </si>
  <si>
    <t>šport a rekreácia</t>
  </si>
  <si>
    <t>učiteľsvo hudobného umenia</t>
  </si>
  <si>
    <t xml:space="preserve">učiteľstvo pre primárne vzdelávanie </t>
  </si>
  <si>
    <t>1.1.2 učiteľstvo profesijných predmetov a praktickej prípravy</t>
  </si>
  <si>
    <t>Pozn.: Pl - poľský jazyk, B - bieloruský jazyk</t>
  </si>
  <si>
    <t xml:space="preserve">environmentalistika </t>
  </si>
  <si>
    <t>PhD.</t>
  </si>
  <si>
    <t>4.1.3 fyzika kondenzovaných látok a akustika</t>
  </si>
  <si>
    <t>4.2.3 molekulárna biológia</t>
  </si>
  <si>
    <t>molekulárna biológia</t>
  </si>
  <si>
    <t>4.1.13 teória vyučovania fyziky</t>
  </si>
  <si>
    <t>teória vyučovania fyziky</t>
  </si>
  <si>
    <t>9.1.8 teória vyučovania matematiky</t>
  </si>
  <si>
    <t>teória vyučovania matematiky</t>
  </si>
  <si>
    <t>9.2.3 teória vyučovania informatiky</t>
  </si>
  <si>
    <t>teória vyučovania informatiky</t>
  </si>
  <si>
    <t>3.1.11 pedagogická, poradenská a školská psychológia</t>
  </si>
  <si>
    <t>pedagogická, poradenská a školská psychológia</t>
  </si>
  <si>
    <t xml:space="preserve">2.1.32 cudzie jazyky a kultúry </t>
  </si>
  <si>
    <t xml:space="preserve">PhD. </t>
  </si>
  <si>
    <t>1.1.10 odborová didaktika</t>
  </si>
  <si>
    <t xml:space="preserve">teória vyučovania maďarského jazyka a literatúry </t>
  </si>
  <si>
    <t xml:space="preserve">anglistika </t>
  </si>
  <si>
    <t>2.1.3 dejiny filozofie</t>
  </si>
  <si>
    <t>dejiny filozofie</t>
  </si>
  <si>
    <t>lingvodidaktika</t>
  </si>
  <si>
    <t>2.1.23 teória literatúry a dejiny konkrétnych národných literatúr</t>
  </si>
  <si>
    <t>národné literatúry ako súčasť medziliterárnych spoločenstiev</t>
  </si>
  <si>
    <t>slavistika - slovanské jazyky</t>
  </si>
  <si>
    <t>2.1.9 slovenské dejiny</t>
  </si>
  <si>
    <t>slovenské dejiny</t>
  </si>
  <si>
    <t>teória literatúry a dejiny konkrétnych národných literatúr</t>
  </si>
  <si>
    <t xml:space="preserve">translatológia </t>
  </si>
  <si>
    <t>pedagogika hudobného a hudobno-dramatického umenia</t>
  </si>
  <si>
    <t>didaktika technických predmetov</t>
  </si>
  <si>
    <t>didaktika anglického jazyka a literatúry</t>
  </si>
  <si>
    <t>predškolská a elementárna pedagogika</t>
  </si>
  <si>
    <t>8.1.3 športová edukológia</t>
  </si>
  <si>
    <t>športová edukológia</t>
  </si>
  <si>
    <t>Pozn.: Pl - poľský jazyk</t>
  </si>
  <si>
    <t>Filozofická fakulta, pracovisko Trstená</t>
  </si>
  <si>
    <t>1.</t>
  </si>
  <si>
    <t>3.2.3 kulturológia</t>
  </si>
  <si>
    <t>riadenie kultúry a turizmu</t>
  </si>
  <si>
    <t>zrušenie ŠP 22.7.2016</t>
  </si>
  <si>
    <t>3.</t>
  </si>
  <si>
    <t xml:space="preserve">denná, externá </t>
  </si>
  <si>
    <t>zrušenie ŠP 14.1.2016</t>
  </si>
  <si>
    <t>aplikovaná etika - etika profesijných činností</t>
  </si>
  <si>
    <t>aplikovaná etika - etika riadenia ľudí a práce</t>
  </si>
  <si>
    <t xml:space="preserve">Filozofická fakulta, pracovisko Martin </t>
  </si>
  <si>
    <t xml:space="preserve">Filozofická fakulta, pracovisko Trstená </t>
  </si>
  <si>
    <t>európske štúdiá</t>
  </si>
  <si>
    <t>kulturológia - blízkovýchodné štúdiá</t>
  </si>
  <si>
    <t>kulturológia - riadenie kultúry a turizmu</t>
  </si>
  <si>
    <t>2.1.12 teológia</t>
  </si>
  <si>
    <t>misijná práca</t>
  </si>
  <si>
    <t>osvetová práca - animácia voľnočasových aktivít</t>
  </si>
  <si>
    <t>učiteľstvo anglického jazyka a literatúry (v kombinácii)</t>
  </si>
  <si>
    <t>učiteľstvo estetickej výchovy (v kombinácii)</t>
  </si>
  <si>
    <t>učiteľstvo etickej výchovy (v kombinácii)</t>
  </si>
  <si>
    <t>učiteľstvo francúzskeho jazyka a literatúry (v kombinácii)</t>
  </si>
  <si>
    <t>učiteľstvo histórie (v kombinácii)</t>
  </si>
  <si>
    <t>učiteľstvo náboženskej výchovy (v kombinácii)</t>
  </si>
  <si>
    <t>učiteľstvo nemeckého jazyka a literatúry (v kombinácii)</t>
  </si>
  <si>
    <t>učiteľstvo ruského jazyka a literatúry (v kombinácii)</t>
  </si>
  <si>
    <t>učiteľstvo slovenského jazyka a literatúry (v kombinácii)</t>
  </si>
  <si>
    <t>učiteľstvo španielskeho jazyka a literatúry (v kombinácii)</t>
  </si>
  <si>
    <t>učiteľstvo talianskeho jazyka a literatúry (v kombinácii)</t>
  </si>
  <si>
    <t>učiteľstvo výchovy k občianstvu (v kombinácii)</t>
  </si>
  <si>
    <t>2.</t>
  </si>
  <si>
    <t xml:space="preserve">2. </t>
  </si>
  <si>
    <t>aplikovaná etika - etická expertíza a etické poradenstvo</t>
  </si>
  <si>
    <t>3.1.8 teória politiky</t>
  </si>
  <si>
    <t>slavistika - slovanské jazyky: ruský jazyk</t>
  </si>
  <si>
    <t>3.1.1 sociológia</t>
  </si>
  <si>
    <t>sociológia</t>
  </si>
  <si>
    <t>teória literatúry a dejiny konkrétnych národných literatúr (slovenská literatúra)</t>
  </si>
  <si>
    <t>translatológia</t>
  </si>
  <si>
    <t xml:space="preserve">1. </t>
  </si>
  <si>
    <t>9.1.9 aplikovaná matematika</t>
  </si>
  <si>
    <t>matematické a informačné metódy v ekonómii</t>
  </si>
  <si>
    <t>v kombinácii 4.1.1 fyzika a 9.2.9 aplikovaná informatika</t>
  </si>
  <si>
    <t>počítačové modelovanie v prírodných vedách</t>
  </si>
  <si>
    <t>sociálna geografia</t>
  </si>
  <si>
    <t>4.1.23 geológia</t>
  </si>
  <si>
    <t>učiteľstvo biológie (v kombinácii)</t>
  </si>
  <si>
    <t>učiteľstvo ekológie (v kombinácii)</t>
  </si>
  <si>
    <t>učiteľstvo fyziky (v kombinácii)</t>
  </si>
  <si>
    <t>učiteľstvo geografie (v kombinácii)</t>
  </si>
  <si>
    <t>učiteľstvo chémie (v kombinácii)</t>
  </si>
  <si>
    <t>učiteľstvo informatiky (v kombinácii)</t>
  </si>
  <si>
    <t>učiteľstvo matematiky (v kombinácii)</t>
  </si>
  <si>
    <t>geografia v regionálnom rozvoji</t>
  </si>
  <si>
    <t>matematicko-štatistické a informačné metódy v ekonomických, spoločenských a prírodných vedách</t>
  </si>
  <si>
    <t>v kombinácii 4.2.5 zoológia a 4.2.6 botanika</t>
  </si>
  <si>
    <t>aplikovaná biológia</t>
  </si>
  <si>
    <t>7.4.7 fyzioterapia</t>
  </si>
  <si>
    <t>fyzioterapia</t>
  </si>
  <si>
    <t>kariérové poradenstvo</t>
  </si>
  <si>
    <t>český jazyk a kultúra</t>
  </si>
  <si>
    <t>Č, S</t>
  </si>
  <si>
    <t>regionálny cestovný ruch</t>
  </si>
  <si>
    <t>učiteľstvo maďarského jazyka a literatúry (v kombinácii)</t>
  </si>
  <si>
    <t>M, S, Ugrof. j.</t>
  </si>
  <si>
    <t>maďarský jazyk a kultúra (v kombinácii)</t>
  </si>
  <si>
    <t>učiteľstvo pre primárne vzdelávanie s vyučovacím jazykom maďarským</t>
  </si>
  <si>
    <t>teória vyučovania maďarského jazyka a literatúry</t>
  </si>
  <si>
    <t>8.3.5 bezpečnosť a ochrana zdravia pri práci</t>
  </si>
  <si>
    <t>bezpečnosť a ochrana zdravia pri práci</t>
  </si>
  <si>
    <t>pedagogika</t>
  </si>
  <si>
    <t>učiteľstvo anglického jazyka a literatúry</t>
  </si>
  <si>
    <t>učiteľstvo hudobného umenia (v kombinácii)</t>
  </si>
  <si>
    <t>učiteľstvo pedagogiky (v kombinácii)</t>
  </si>
  <si>
    <t>učiteľstvo technickej výchovy</t>
  </si>
  <si>
    <t>učiteľstvo telesnej výchovy (v kombinácii)</t>
  </si>
  <si>
    <t>učiteľstvo pre primárne vzdelávanie</t>
  </si>
  <si>
    <t>učiteľstvo techniky (v kombinácii)</t>
  </si>
  <si>
    <t>didaktika hudby</t>
  </si>
  <si>
    <t>didaktika odborných technických predmetov</t>
  </si>
  <si>
    <t xml:space="preserve">Biológia </t>
  </si>
  <si>
    <t>Ochrana a využívanie krajiny</t>
  </si>
  <si>
    <t>Sociálna práca</t>
  </si>
  <si>
    <t xml:space="preserve">Pedagogická, poradenská a školská psychológia </t>
  </si>
  <si>
    <t xml:space="preserve">Cudzie jazyky a kultúry </t>
  </si>
  <si>
    <t xml:space="preserve">Kulturológia </t>
  </si>
  <si>
    <t>Etnológia</t>
  </si>
  <si>
    <t>Archeológia</t>
  </si>
  <si>
    <t>Estetika</t>
  </si>
  <si>
    <t>Etika</t>
  </si>
  <si>
    <t>Prekladateľstvo a tlmočníctvo</t>
  </si>
  <si>
    <t>Slovanské jazyky a literatúry</t>
  </si>
  <si>
    <t>Slovenský jazyk a literatúra</t>
  </si>
  <si>
    <t>Teória literatúry a dejiny konkrétnych národných literatúr</t>
  </si>
  <si>
    <t>História</t>
  </si>
  <si>
    <t>Filozofia</t>
  </si>
  <si>
    <t>Pedagogika</t>
  </si>
  <si>
    <t>Odborová didaktika</t>
  </si>
  <si>
    <t>Univerzita Konštantína Filozofa v Nitre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</si>
</sst>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sz val="8"/>
      <color indexed="81"/>
      <name val="Tahoma"/>
      <charset val="1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</cellStyleXfs>
  <cellXfs count="5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0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1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164" fontId="0" fillId="2" borderId="1" xfId="0" applyNumberFormat="1" applyFill="1" applyBorder="1" applyAlignment="1"/>
    <xf numFmtId="0" fontId="0" fillId="2" borderId="4" xfId="0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4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2" xfId="0" applyBorder="1"/>
    <xf numFmtId="0" fontId="0" fillId="0" borderId="39" xfId="0" applyBorder="1"/>
    <xf numFmtId="0" fontId="0" fillId="2" borderId="13" xfId="0" applyFill="1" applyBorder="1"/>
    <xf numFmtId="0" fontId="0" fillId="2" borderId="30" xfId="0" applyFill="1" applyBorder="1"/>
    <xf numFmtId="0" fontId="0" fillId="0" borderId="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9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0" xfId="0" applyNumberFormat="1" applyFill="1" applyBorder="1"/>
    <xf numFmtId="0" fontId="6" fillId="2" borderId="37" xfId="0" applyFont="1" applyFill="1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6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0" fillId="0" borderId="32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2" xfId="0" applyFill="1" applyBorder="1"/>
    <xf numFmtId="0" fontId="0" fillId="0" borderId="39" xfId="0" applyFill="1" applyBorder="1"/>
    <xf numFmtId="0" fontId="0" fillId="0" borderId="33" xfId="0" applyFill="1" applyBorder="1"/>
    <xf numFmtId="0" fontId="0" fillId="0" borderId="3" xfId="0" applyFill="1" applyBorder="1"/>
    <xf numFmtId="0" fontId="0" fillId="0" borderId="36" xfId="0" applyFill="1" applyBorder="1"/>
    <xf numFmtId="0" fontId="0" fillId="2" borderId="37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0" xfId="0" applyFill="1" applyBorder="1"/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2" xfId="0" applyBorder="1" applyAlignment="1">
      <alignment horizontal="center"/>
    </xf>
    <xf numFmtId="0" fontId="0" fillId="2" borderId="39" xfId="0" applyFill="1" applyBorder="1"/>
    <xf numFmtId="0" fontId="6" fillId="0" borderId="32" xfId="0" applyFont="1" applyBorder="1" applyAlignment="1">
      <alignment horizontal="center"/>
    </xf>
    <xf numFmtId="0" fontId="6" fillId="2" borderId="32" xfId="0" applyFont="1" applyFill="1" applyBorder="1" applyAlignment="1">
      <alignment vertical="center" wrapText="1"/>
    </xf>
    <xf numFmtId="0" fontId="0" fillId="0" borderId="46" xfId="0" applyBorder="1" applyAlignment="1">
      <alignment horizontal="center"/>
    </xf>
    <xf numFmtId="0" fontId="0" fillId="2" borderId="47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0" xfId="0" applyBorder="1" applyAlignment="1">
      <alignment wrapText="1"/>
    </xf>
    <xf numFmtId="0" fontId="0" fillId="2" borderId="36" xfId="0" applyFill="1" applyBorder="1"/>
    <xf numFmtId="0" fontId="6" fillId="2" borderId="10" xfId="0" applyFont="1" applyFill="1" applyBorder="1" applyAlignment="1">
      <alignment vertical="center" wrapText="1"/>
    </xf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3" xfId="0" applyFont="1" applyFill="1" applyBorder="1" applyAlignment="1">
      <alignment vertical="center" wrapText="1"/>
    </xf>
    <xf numFmtId="0" fontId="6" fillId="2" borderId="15" xfId="0" applyFont="1" applyFill="1" applyBorder="1"/>
    <xf numFmtId="0" fontId="16" fillId="0" borderId="13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4" xfId="0" applyFont="1" applyFill="1" applyBorder="1"/>
    <xf numFmtId="0" fontId="22" fillId="2" borderId="52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4" xfId="0" applyNumberFormat="1" applyFont="1" applyFill="1" applyBorder="1"/>
    <xf numFmtId="0" fontId="22" fillId="0" borderId="32" xfId="0" applyFont="1" applyFill="1" applyBorder="1" applyAlignment="1">
      <alignment horizontal="left" wrapText="1"/>
    </xf>
    <xf numFmtId="0" fontId="22" fillId="0" borderId="1" xfId="1" applyNumberFormat="1" applyFont="1" applyFill="1" applyBorder="1"/>
    <xf numFmtId="164" fontId="22" fillId="0" borderId="1" xfId="0" applyNumberFormat="1" applyFont="1" applyFill="1" applyBorder="1"/>
    <xf numFmtId="164" fontId="22" fillId="0" borderId="39" xfId="0" applyNumberFormat="1" applyFont="1" applyFill="1" applyBorder="1"/>
    <xf numFmtId="164" fontId="22" fillId="0" borderId="32" xfId="0" applyNumberFormat="1" applyFont="1" applyFill="1" applyBorder="1"/>
    <xf numFmtId="164" fontId="22" fillId="0" borderId="8" xfId="0" applyNumberFormat="1" applyFont="1" applyFill="1" applyBorder="1"/>
    <xf numFmtId="0" fontId="22" fillId="0" borderId="32" xfId="0" applyFont="1" applyBorder="1" applyAlignment="1">
      <alignment horizontal="left" wrapText="1"/>
    </xf>
    <xf numFmtId="0" fontId="22" fillId="0" borderId="1" xfId="0" applyFont="1" applyBorder="1"/>
    <xf numFmtId="0" fontId="22" fillId="0" borderId="39" xfId="0" applyFont="1" applyBorder="1"/>
    <xf numFmtId="0" fontId="22" fillId="0" borderId="32" xfId="0" applyFont="1" applyBorder="1"/>
    <xf numFmtId="0" fontId="22" fillId="2" borderId="32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6" xfId="0" applyFont="1" applyFill="1" applyBorder="1"/>
    <xf numFmtId="0" fontId="22" fillId="2" borderId="33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0" xfId="1" applyNumberFormat="1" applyFont="1" applyFill="1" applyBorder="1"/>
    <xf numFmtId="164" fontId="22" fillId="2" borderId="51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1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3" xfId="1" applyNumberFormat="1" applyFont="1" applyFill="1" applyBorder="1"/>
    <xf numFmtId="0" fontId="22" fillId="2" borderId="4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164" fontId="22" fillId="0" borderId="41" xfId="0" applyNumberFormat="1" applyFont="1" applyFill="1" applyBorder="1"/>
    <xf numFmtId="0" fontId="22" fillId="0" borderId="41" xfId="0" applyFont="1" applyBorder="1"/>
    <xf numFmtId="0" fontId="22" fillId="2" borderId="49" xfId="0" applyFont="1" applyFill="1" applyBorder="1"/>
    <xf numFmtId="164" fontId="22" fillId="2" borderId="42" xfId="1" applyNumberFormat="1" applyFont="1" applyFill="1" applyBorder="1"/>
    <xf numFmtId="0" fontId="8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right"/>
    </xf>
    <xf numFmtId="0" fontId="27" fillId="0" borderId="34" xfId="0" applyFont="1" applyFill="1" applyBorder="1" applyAlignment="1">
      <alignment horizontal="left" vertical="center" wrapText="1"/>
    </xf>
    <xf numFmtId="0" fontId="6" fillId="0" borderId="0" xfId="0" applyFont="1" applyBorder="1" applyAlignmen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2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6" fillId="0" borderId="46" xfId="0" applyFont="1" applyBorder="1" applyAlignment="1"/>
    <xf numFmtId="0" fontId="0" fillId="0" borderId="32" xfId="0" applyBorder="1" applyAlignment="1"/>
    <xf numFmtId="0" fontId="0" fillId="0" borderId="32" xfId="0" applyFill="1" applyBorder="1" applyAlignment="1"/>
    <xf numFmtId="0" fontId="6" fillId="0" borderId="32" xfId="0" applyFont="1" applyBorder="1" applyAlignment="1"/>
    <xf numFmtId="49" fontId="28" fillId="4" borderId="55" xfId="0" applyNumberFormat="1" applyFont="1" applyFill="1" applyBorder="1" applyAlignment="1">
      <alignment horizontal="left"/>
    </xf>
    <xf numFmtId="4" fontId="28" fillId="4" borderId="55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0" borderId="15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6" fillId="2" borderId="1" xfId="0" applyFont="1" applyFill="1" applyBorder="1" applyAlignment="1"/>
    <xf numFmtId="0" fontId="22" fillId="0" borderId="4" xfId="0" applyFont="1" applyBorder="1" applyAlignment="1">
      <alignment wrapText="1"/>
    </xf>
    <xf numFmtId="0" fontId="22" fillId="0" borderId="49" xfId="0" applyFont="1" applyFill="1" applyBorder="1"/>
    <xf numFmtId="0" fontId="22" fillId="0" borderId="46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22" fillId="0" borderId="47" xfId="0" applyFont="1" applyFill="1" applyBorder="1" applyAlignment="1">
      <alignment wrapText="1"/>
    </xf>
    <xf numFmtId="0" fontId="22" fillId="0" borderId="32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22" fillId="0" borderId="39" xfId="0" applyFont="1" applyFill="1" applyBorder="1" applyAlignment="1">
      <alignment wrapText="1"/>
    </xf>
    <xf numFmtId="0" fontId="22" fillId="0" borderId="32" xfId="0" applyFont="1" applyFill="1" applyBorder="1"/>
    <xf numFmtId="0" fontId="22" fillId="0" borderId="1" xfId="0" applyFont="1" applyFill="1" applyBorder="1"/>
    <xf numFmtId="0" fontId="22" fillId="0" borderId="39" xfId="0" applyFont="1" applyFill="1" applyBorder="1"/>
    <xf numFmtId="0" fontId="22" fillId="0" borderId="33" xfId="0" applyFont="1" applyFill="1" applyBorder="1"/>
    <xf numFmtId="0" fontId="22" fillId="0" borderId="3" xfId="0" applyFont="1" applyFill="1" applyBorder="1"/>
    <xf numFmtId="0" fontId="22" fillId="0" borderId="36" xfId="0" applyFont="1" applyFill="1" applyBorder="1"/>
    <xf numFmtId="0" fontId="22" fillId="0" borderId="12" xfId="0" applyFont="1" applyFill="1" applyBorder="1"/>
    <xf numFmtId="0" fontId="22" fillId="0" borderId="13" xfId="0" applyFont="1" applyFill="1" applyBorder="1"/>
    <xf numFmtId="0" fontId="22" fillId="0" borderId="30" xfId="0" applyFont="1" applyFill="1" applyBorder="1"/>
    <xf numFmtId="0" fontId="6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0" fillId="0" borderId="4" xfId="0" applyNumberFormat="1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6" fillId="0" borderId="4" xfId="0" applyFont="1" applyFill="1" applyBorder="1" applyAlignment="1">
      <alignment wrapText="1" shrinkToFit="1"/>
    </xf>
    <xf numFmtId="0" fontId="0" fillId="0" borderId="4" xfId="0" applyFill="1" applyBorder="1" applyAlignment="1">
      <alignment wrapText="1" shrinkToFit="1"/>
    </xf>
    <xf numFmtId="0" fontId="6" fillId="0" borderId="1" xfId="0" applyFont="1" applyFill="1" applyBorder="1" applyAlignment="1">
      <alignment wrapText="1" shrinkToFi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0" fillId="0" borderId="1" xfId="0" applyFill="1" applyBorder="1" applyAlignment="1">
      <alignment wrapText="1" shrinkToFit="1"/>
    </xf>
    <xf numFmtId="0" fontId="6" fillId="0" borderId="0" xfId="0" applyFont="1" applyAlignment="1">
      <alignment vertical="center" wrapText="1"/>
    </xf>
    <xf numFmtId="0" fontId="6" fillId="0" borderId="8" xfId="0" applyFont="1" applyFill="1" applyBorder="1" applyAlignment="1">
      <alignment wrapText="1" shrinkToFit="1"/>
    </xf>
    <xf numFmtId="0" fontId="6" fillId="0" borderId="2" xfId="0" applyFont="1" applyFill="1" applyBorder="1" applyAlignment="1">
      <alignment wrapText="1" shrinkToFit="1"/>
    </xf>
    <xf numFmtId="0" fontId="6" fillId="0" borderId="1" xfId="0" applyFont="1" applyBorder="1" applyAlignment="1">
      <alignment vertical="center" wrapText="1"/>
    </xf>
    <xf numFmtId="0" fontId="0" fillId="0" borderId="56" xfId="0" applyFill="1" applyBorder="1" applyAlignment="1">
      <alignment wrapText="1" shrinkToFit="1"/>
    </xf>
    <xf numFmtId="0" fontId="0" fillId="0" borderId="57" xfId="0" applyFill="1" applyBorder="1" applyAlignment="1">
      <alignment wrapText="1" shrinkToFit="1"/>
    </xf>
    <xf numFmtId="0" fontId="6" fillId="0" borderId="56" xfId="0" applyFont="1" applyFill="1" applyBorder="1" applyAlignment="1">
      <alignment wrapText="1" shrinkToFit="1"/>
    </xf>
    <xf numFmtId="0" fontId="6" fillId="0" borderId="58" xfId="0" applyFont="1" applyFill="1" applyBorder="1" applyAlignment="1">
      <alignment wrapText="1" shrinkToFit="1"/>
    </xf>
    <xf numFmtId="0" fontId="6" fillId="0" borderId="59" xfId="0" applyFont="1" applyFill="1" applyBorder="1" applyAlignment="1">
      <alignment wrapText="1" shrinkToFit="1"/>
    </xf>
    <xf numFmtId="0" fontId="6" fillId="0" borderId="3" xfId="0" applyFont="1" applyFill="1" applyBorder="1" applyAlignment="1">
      <alignment wrapText="1" shrinkToFit="1"/>
    </xf>
    <xf numFmtId="0" fontId="0" fillId="0" borderId="3" xfId="0" applyFill="1" applyBorder="1" applyAlignment="1">
      <alignment wrapText="1" shrinkToFit="1"/>
    </xf>
    <xf numFmtId="0" fontId="0" fillId="0" borderId="60" xfId="0" applyFill="1" applyBorder="1" applyAlignment="1">
      <alignment wrapText="1" shrinkToFit="1"/>
    </xf>
    <xf numFmtId="0" fontId="6" fillId="0" borderId="61" xfId="0" applyFont="1" applyFill="1" applyBorder="1" applyAlignment="1">
      <alignment wrapText="1" shrinkToFit="1"/>
    </xf>
    <xf numFmtId="0" fontId="6" fillId="0" borderId="62" xfId="0" applyFont="1" applyFill="1" applyBorder="1" applyAlignment="1">
      <alignment wrapText="1" shrinkToFit="1"/>
    </xf>
    <xf numFmtId="0" fontId="6" fillId="0" borderId="63" xfId="0" applyFont="1" applyFill="1" applyBorder="1" applyAlignment="1">
      <alignment wrapText="1" shrinkToFit="1"/>
    </xf>
    <xf numFmtId="0" fontId="0" fillId="0" borderId="58" xfId="0" applyFill="1" applyBorder="1" applyAlignment="1">
      <alignment wrapText="1" shrinkToFit="1"/>
    </xf>
    <xf numFmtId="0" fontId="6" fillId="0" borderId="0" xfId="0" applyFont="1" applyFill="1" applyBorder="1" applyAlignment="1">
      <alignment wrapText="1" shrinkToFit="1"/>
    </xf>
    <xf numFmtId="0" fontId="0" fillId="0" borderId="0" xfId="0" applyFill="1" applyBorder="1" applyAlignment="1">
      <alignment wrapText="1" shrinkToFit="1"/>
    </xf>
    <xf numFmtId="0" fontId="0" fillId="0" borderId="62" xfId="0" applyFill="1" applyBorder="1" applyAlignment="1">
      <alignment wrapText="1" shrinkToFit="1"/>
    </xf>
    <xf numFmtId="0" fontId="0" fillId="0" borderId="61" xfId="0" applyFill="1" applyBorder="1" applyAlignment="1">
      <alignment wrapText="1" shrinkToFit="1"/>
    </xf>
    <xf numFmtId="0" fontId="0" fillId="0" borderId="59" xfId="0" applyFill="1" applyBorder="1" applyAlignment="1">
      <alignment wrapText="1" shrinkToFit="1"/>
    </xf>
    <xf numFmtId="0" fontId="0" fillId="0" borderId="63" xfId="0" applyFill="1" applyBorder="1" applyAlignment="1">
      <alignment wrapText="1" shrinkToFit="1"/>
    </xf>
    <xf numFmtId="0" fontId="6" fillId="0" borderId="64" xfId="0" applyFont="1" applyFill="1" applyBorder="1" applyAlignment="1">
      <alignment wrapText="1" shrinkToFit="1"/>
    </xf>
    <xf numFmtId="0" fontId="6" fillId="0" borderId="65" xfId="0" applyFont="1" applyFill="1" applyBorder="1" applyAlignment="1">
      <alignment wrapText="1" shrinkToFit="1"/>
    </xf>
    <xf numFmtId="0" fontId="6" fillId="0" borderId="4" xfId="0" applyFont="1" applyFill="1" applyBorder="1" applyAlignment="1">
      <alignment horizontal="justify" vertical="center" wrapText="1" shrinkToFit="1"/>
    </xf>
    <xf numFmtId="0" fontId="6" fillId="0" borderId="66" xfId="0" applyFont="1" applyFill="1" applyBorder="1" applyAlignment="1">
      <alignment wrapText="1" shrinkToFit="1"/>
    </xf>
    <xf numFmtId="0" fontId="6" fillId="0" borderId="64" xfId="0" applyFont="1" applyFill="1" applyBorder="1" applyAlignment="1">
      <alignment horizontal="justify" vertical="center" wrapText="1" shrinkToFit="1"/>
    </xf>
    <xf numFmtId="0" fontId="0" fillId="0" borderId="1" xfId="0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49" fontId="6" fillId="0" borderId="1" xfId="0" applyNumberFormat="1" applyFont="1" applyFill="1" applyBorder="1"/>
    <xf numFmtId="0" fontId="6" fillId="0" borderId="1" xfId="0" applyFont="1" applyFill="1" applyBorder="1" applyAlignment="1">
      <alignment horizontal="justify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  <xf numFmtId="0" fontId="6" fillId="0" borderId="1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1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1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5" borderId="0" xfId="0" applyFill="1" applyBorder="1"/>
    <xf numFmtId="0" fontId="0" fillId="5" borderId="0" xfId="0" applyFill="1"/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 shrinkToFi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2" borderId="54" xfId="0" applyFont="1" applyFill="1" applyBorder="1" applyAlignment="1"/>
    <xf numFmtId="0" fontId="6" fillId="2" borderId="2" xfId="0" applyFont="1" applyFill="1" applyBorder="1" applyAlignment="1"/>
    <xf numFmtId="0" fontId="6" fillId="2" borderId="32" xfId="0" applyFont="1" applyFill="1" applyBorder="1" applyAlignment="1"/>
    <xf numFmtId="0" fontId="6" fillId="2" borderId="1" xfId="0" applyFont="1" applyFill="1" applyBorder="1" applyAlignment="1"/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</cellXfs>
  <cellStyles count="8"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I3"/>
    </sheetView>
  </sheetViews>
  <sheetFormatPr defaultRowHeight="15.75" x14ac:dyDescent="0.25"/>
  <sheetData>
    <row r="1" spans="1:9" ht="120.75" customHeight="1" x14ac:dyDescent="0.25">
      <c r="A1" s="429" t="s">
        <v>226</v>
      </c>
      <c r="B1" s="429"/>
      <c r="C1" s="429"/>
      <c r="D1" s="429"/>
      <c r="E1" s="429"/>
      <c r="F1" s="429"/>
      <c r="G1" s="429"/>
      <c r="H1" s="429"/>
      <c r="I1" s="429"/>
    </row>
    <row r="2" spans="1:9" ht="61.5" customHeight="1" x14ac:dyDescent="0.25">
      <c r="A2" s="429"/>
      <c r="B2" s="429"/>
      <c r="C2" s="429"/>
      <c r="D2" s="429"/>
      <c r="E2" s="429"/>
      <c r="F2" s="429"/>
      <c r="G2" s="429"/>
      <c r="H2" s="429"/>
      <c r="I2" s="429"/>
    </row>
    <row r="3" spans="1:9" ht="61.5" customHeight="1" x14ac:dyDescent="0.25">
      <c r="A3" s="429"/>
      <c r="B3" s="429"/>
      <c r="C3" s="429"/>
      <c r="D3" s="429"/>
      <c r="E3" s="429"/>
      <c r="F3" s="429"/>
      <c r="G3" s="429"/>
      <c r="H3" s="429"/>
      <c r="I3" s="429"/>
    </row>
    <row r="4" spans="1:9" ht="61.5" customHeight="1" x14ac:dyDescent="0.25"/>
    <row r="5" spans="1:9" ht="45.75" x14ac:dyDescent="0.65">
      <c r="A5" s="427" t="s">
        <v>198</v>
      </c>
      <c r="B5" s="427"/>
      <c r="C5" s="427"/>
      <c r="D5" s="427"/>
      <c r="E5" s="427"/>
      <c r="F5" s="427"/>
      <c r="G5" s="427"/>
      <c r="H5" s="427"/>
      <c r="I5" s="427"/>
    </row>
    <row r="6" spans="1:9" ht="123" customHeight="1" x14ac:dyDescent="0.85">
      <c r="A6" s="428" t="s">
        <v>1387</v>
      </c>
      <c r="B6" s="428"/>
      <c r="C6" s="428"/>
      <c r="D6" s="428"/>
      <c r="E6" s="428"/>
      <c r="F6" s="428"/>
      <c r="G6" s="428"/>
      <c r="H6" s="428"/>
      <c r="I6" s="428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defaultRowHeight="15.75" x14ac:dyDescent="0.25"/>
  <cols>
    <col min="1" max="1" width="12.125" style="164" customWidth="1"/>
    <col min="2" max="2" width="26.625" style="164" customWidth="1"/>
    <col min="3" max="5" width="8" style="164" customWidth="1"/>
    <col min="6" max="6" width="11.5" style="164" customWidth="1"/>
    <col min="7" max="8" width="8" style="164" customWidth="1"/>
    <col min="9" max="9" width="7.75" style="164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85" t="s">
        <v>184</v>
      </c>
      <c r="B1" s="186"/>
      <c r="C1" s="186"/>
      <c r="D1" s="186"/>
      <c r="E1" s="186"/>
      <c r="F1" s="186"/>
    </row>
    <row r="2" spans="1:20" ht="20.100000000000001" customHeight="1" x14ac:dyDescent="0.25">
      <c r="A2" s="184" t="s">
        <v>185</v>
      </c>
      <c r="B2" s="435" t="s">
        <v>228</v>
      </c>
      <c r="C2" s="435"/>
      <c r="D2" s="435"/>
      <c r="E2" s="435"/>
      <c r="F2" s="435"/>
      <c r="G2" s="166"/>
      <c r="H2" s="166"/>
      <c r="I2" s="165"/>
      <c r="J2" s="167"/>
      <c r="K2" s="167"/>
    </row>
    <row r="3" spans="1:20" ht="20.100000000000001" customHeight="1" x14ac:dyDescent="0.25">
      <c r="A3" s="184" t="s">
        <v>204</v>
      </c>
      <c r="B3" s="434" t="s">
        <v>203</v>
      </c>
      <c r="C3" s="434"/>
      <c r="D3" s="434"/>
      <c r="E3" s="434"/>
      <c r="F3" s="434"/>
      <c r="G3" s="165"/>
      <c r="H3" s="165"/>
      <c r="I3" s="165"/>
      <c r="J3" s="167"/>
      <c r="K3" s="167"/>
    </row>
    <row r="4" spans="1:20" ht="27.75" customHeight="1" x14ac:dyDescent="0.25">
      <c r="A4" s="184" t="s">
        <v>205</v>
      </c>
      <c r="B4" s="436" t="s">
        <v>229</v>
      </c>
      <c r="C4" s="436"/>
      <c r="D4" s="436"/>
      <c r="E4" s="436"/>
      <c r="F4" s="436"/>
    </row>
    <row r="5" spans="1:20" ht="34.5" customHeight="1" x14ac:dyDescent="0.25">
      <c r="A5" s="184" t="s">
        <v>206</v>
      </c>
      <c r="B5" s="430" t="s">
        <v>230</v>
      </c>
      <c r="C5" s="430"/>
      <c r="D5" s="430"/>
      <c r="E5" s="430"/>
      <c r="F5" s="430"/>
      <c r="G5" s="165"/>
      <c r="H5" s="165"/>
      <c r="I5" s="165"/>
      <c r="J5" s="167"/>
      <c r="K5" s="167"/>
    </row>
    <row r="6" spans="1:20" ht="24.75" customHeight="1" x14ac:dyDescent="0.25">
      <c r="A6" s="184" t="s">
        <v>207</v>
      </c>
      <c r="B6" s="434" t="s">
        <v>231</v>
      </c>
      <c r="C6" s="434"/>
      <c r="D6" s="434"/>
      <c r="E6" s="434"/>
      <c r="F6" s="434"/>
      <c r="G6" s="165"/>
      <c r="H6" s="165"/>
      <c r="I6" s="165"/>
      <c r="J6" s="167"/>
      <c r="K6" s="167"/>
    </row>
    <row r="7" spans="1:20" ht="20.100000000000001" customHeight="1" x14ac:dyDescent="0.25">
      <c r="A7" s="184" t="s">
        <v>208</v>
      </c>
      <c r="B7" s="434" t="s">
        <v>232</v>
      </c>
      <c r="C7" s="434"/>
      <c r="D7" s="434"/>
      <c r="E7" s="434"/>
      <c r="F7" s="434"/>
      <c r="G7" s="165"/>
      <c r="H7" s="165"/>
      <c r="I7" s="165"/>
      <c r="J7" s="167"/>
      <c r="K7" s="167"/>
    </row>
    <row r="8" spans="1:20" ht="20.100000000000001" customHeight="1" x14ac:dyDescent="0.25">
      <c r="A8" s="184" t="s">
        <v>186</v>
      </c>
      <c r="B8" s="434" t="s">
        <v>233</v>
      </c>
      <c r="C8" s="434"/>
      <c r="D8" s="434"/>
      <c r="E8" s="434"/>
      <c r="F8" s="434"/>
      <c r="G8" s="165"/>
      <c r="H8" s="165"/>
      <c r="I8" s="165"/>
      <c r="J8" s="167"/>
      <c r="K8" s="167"/>
      <c r="L8" s="8"/>
      <c r="M8" s="8"/>
      <c r="N8" s="8"/>
    </row>
    <row r="9" spans="1:20" ht="37.5" customHeight="1" x14ac:dyDescent="0.25">
      <c r="A9" s="184" t="s">
        <v>199</v>
      </c>
      <c r="B9" s="430" t="s">
        <v>234</v>
      </c>
      <c r="C9" s="430"/>
      <c r="D9" s="430"/>
      <c r="E9" s="430"/>
      <c r="F9" s="430"/>
      <c r="G9" s="165"/>
      <c r="H9" s="165"/>
      <c r="I9" s="165"/>
      <c r="J9" s="167"/>
      <c r="K9" s="167"/>
      <c r="L9" s="8"/>
      <c r="M9" s="8"/>
      <c r="N9" s="8"/>
    </row>
    <row r="10" spans="1:20" ht="37.5" customHeight="1" x14ac:dyDescent="0.25">
      <c r="A10" s="184" t="s">
        <v>200</v>
      </c>
      <c r="B10" s="430" t="s">
        <v>235</v>
      </c>
      <c r="C10" s="430"/>
      <c r="D10" s="430"/>
      <c r="E10" s="430"/>
      <c r="F10" s="430"/>
      <c r="G10" s="165"/>
      <c r="H10" s="165"/>
      <c r="I10" s="165"/>
      <c r="J10" s="167"/>
      <c r="K10" s="167"/>
      <c r="L10" s="8"/>
      <c r="M10" s="8"/>
      <c r="N10" s="8"/>
    </row>
    <row r="11" spans="1:20" ht="20.100000000000001" customHeight="1" x14ac:dyDescent="0.25">
      <c r="A11" s="184" t="s">
        <v>187</v>
      </c>
      <c r="B11" s="434" t="s">
        <v>236</v>
      </c>
      <c r="C11" s="434"/>
      <c r="D11" s="434"/>
      <c r="E11" s="434"/>
      <c r="F11" s="434"/>
      <c r="G11" s="168"/>
      <c r="H11" s="168"/>
      <c r="I11" s="168"/>
      <c r="J11" s="168"/>
      <c r="K11" s="168"/>
      <c r="L11" s="8"/>
      <c r="M11" s="8"/>
      <c r="N11" s="8"/>
    </row>
    <row r="12" spans="1:20" ht="20.100000000000001" customHeight="1" x14ac:dyDescent="0.25">
      <c r="A12" s="184" t="s">
        <v>201</v>
      </c>
      <c r="B12" s="430" t="s">
        <v>237</v>
      </c>
      <c r="C12" s="430"/>
      <c r="D12" s="430"/>
      <c r="E12" s="430"/>
      <c r="F12" s="430"/>
      <c r="G12" s="168"/>
      <c r="H12" s="168"/>
      <c r="I12" s="168"/>
      <c r="J12" s="168"/>
      <c r="K12" s="168"/>
      <c r="L12" s="8"/>
      <c r="M12" s="8"/>
      <c r="N12" s="8"/>
    </row>
    <row r="13" spans="1:20" ht="31.5" customHeight="1" x14ac:dyDescent="0.25">
      <c r="A13" s="184" t="s">
        <v>202</v>
      </c>
      <c r="B13" s="440" t="s">
        <v>238</v>
      </c>
      <c r="C13" s="440"/>
      <c r="D13" s="440"/>
      <c r="E13" s="440"/>
      <c r="F13" s="440"/>
      <c r="G13" s="180"/>
      <c r="H13" s="180"/>
      <c r="I13" s="180"/>
      <c r="J13" s="167"/>
      <c r="K13" s="167"/>
      <c r="L13" s="8"/>
      <c r="M13" s="8"/>
      <c r="N13" s="8"/>
    </row>
    <row r="14" spans="1:20" ht="23.25" customHeight="1" x14ac:dyDescent="0.25">
      <c r="A14" s="184" t="s">
        <v>188</v>
      </c>
      <c r="B14" s="441" t="s">
        <v>209</v>
      </c>
      <c r="C14" s="441"/>
      <c r="D14" s="441"/>
      <c r="E14" s="441"/>
      <c r="F14" s="441"/>
      <c r="G14" s="169"/>
      <c r="H14" s="169"/>
      <c r="I14" s="169"/>
      <c r="J14" s="169"/>
      <c r="K14" s="169"/>
    </row>
    <row r="15" spans="1:20" ht="32.25" customHeight="1" x14ac:dyDescent="0.25">
      <c r="A15" s="184" t="s">
        <v>189</v>
      </c>
      <c r="B15" s="442" t="s">
        <v>249</v>
      </c>
      <c r="C15" s="442"/>
      <c r="D15" s="442"/>
      <c r="E15" s="442"/>
      <c r="F15" s="442"/>
      <c r="G15" s="170"/>
      <c r="H15" s="170"/>
      <c r="I15" s="170"/>
      <c r="J15" s="170"/>
      <c r="K15" s="170"/>
      <c r="L15" s="8"/>
      <c r="M15" s="8"/>
      <c r="N15" s="8"/>
    </row>
    <row r="16" spans="1:20" ht="33.75" customHeight="1" x14ac:dyDescent="0.25">
      <c r="A16" s="184" t="s">
        <v>212</v>
      </c>
      <c r="B16" s="443" t="s">
        <v>248</v>
      </c>
      <c r="C16" s="443"/>
      <c r="D16" s="443"/>
      <c r="E16" s="443"/>
      <c r="F16" s="443"/>
      <c r="G16" s="171"/>
      <c r="H16" s="171"/>
      <c r="I16" s="171"/>
      <c r="J16" s="171"/>
      <c r="K16" s="172"/>
      <c r="L16" s="172"/>
      <c r="M16" s="172"/>
      <c r="N16" s="172"/>
      <c r="O16" s="172"/>
      <c r="P16" s="172"/>
      <c r="Q16" s="172"/>
      <c r="R16" s="172"/>
      <c r="S16" s="172"/>
      <c r="T16" s="172"/>
    </row>
    <row r="17" spans="1:11" ht="27" customHeight="1" x14ac:dyDescent="0.25">
      <c r="A17" s="184" t="s">
        <v>190</v>
      </c>
      <c r="B17" s="431" t="s">
        <v>247</v>
      </c>
      <c r="C17" s="431"/>
      <c r="D17" s="431"/>
      <c r="E17" s="431"/>
      <c r="F17" s="431"/>
      <c r="G17" s="173"/>
      <c r="H17" s="173"/>
      <c r="I17" s="173"/>
      <c r="J17" s="173"/>
      <c r="K17" s="173"/>
    </row>
    <row r="18" spans="1:11" ht="20.100000000000001" customHeight="1" x14ac:dyDescent="0.25">
      <c r="A18" s="184" t="s">
        <v>210</v>
      </c>
      <c r="B18" s="431" t="s">
        <v>246</v>
      </c>
      <c r="C18" s="431"/>
      <c r="D18" s="431"/>
      <c r="E18" s="431"/>
      <c r="F18" s="431"/>
      <c r="G18" s="173"/>
      <c r="H18" s="173"/>
      <c r="I18" s="173"/>
      <c r="J18" s="174"/>
      <c r="K18" s="174"/>
    </row>
    <row r="19" spans="1:11" ht="24.75" customHeight="1" x14ac:dyDescent="0.25">
      <c r="A19" s="184" t="s">
        <v>191</v>
      </c>
      <c r="B19" s="432" t="s">
        <v>245</v>
      </c>
      <c r="C19" s="432"/>
      <c r="D19" s="432"/>
      <c r="E19" s="432"/>
      <c r="F19" s="432"/>
      <c r="G19" s="181"/>
      <c r="H19" s="181"/>
      <c r="I19" s="181"/>
      <c r="J19" s="175"/>
      <c r="K19" s="175"/>
    </row>
    <row r="20" spans="1:11" ht="42" customHeight="1" x14ac:dyDescent="0.25">
      <c r="A20" s="184" t="s">
        <v>192</v>
      </c>
      <c r="B20" s="433" t="s">
        <v>244</v>
      </c>
      <c r="C20" s="433"/>
      <c r="D20" s="433"/>
      <c r="E20" s="433"/>
      <c r="F20" s="433"/>
      <c r="G20" s="182"/>
      <c r="H20" s="182"/>
      <c r="I20" s="182"/>
      <c r="J20" s="176"/>
      <c r="K20" s="176"/>
    </row>
    <row r="21" spans="1:11" ht="34.5" customHeight="1" x14ac:dyDescent="0.25">
      <c r="A21" s="184" t="s">
        <v>211</v>
      </c>
      <c r="B21" s="432" t="s">
        <v>243</v>
      </c>
      <c r="C21" s="432"/>
      <c r="D21" s="432"/>
      <c r="E21" s="432"/>
      <c r="F21" s="432"/>
      <c r="G21" s="181"/>
      <c r="H21" s="181"/>
      <c r="I21" s="181"/>
      <c r="J21" s="175"/>
      <c r="K21" s="175"/>
    </row>
    <row r="22" spans="1:11" ht="51.75" customHeight="1" x14ac:dyDescent="0.25">
      <c r="A22" s="184" t="s">
        <v>193</v>
      </c>
      <c r="B22" s="432" t="s">
        <v>242</v>
      </c>
      <c r="C22" s="432"/>
      <c r="D22" s="432"/>
      <c r="E22" s="432"/>
      <c r="F22" s="432"/>
      <c r="G22" s="181"/>
      <c r="H22" s="181"/>
      <c r="I22" s="181"/>
      <c r="J22" s="175"/>
      <c r="K22" s="175"/>
    </row>
    <row r="23" spans="1:11" ht="20.100000000000001" customHeight="1" x14ac:dyDescent="0.25">
      <c r="A23" s="184" t="s">
        <v>194</v>
      </c>
      <c r="B23" s="438" t="s">
        <v>241</v>
      </c>
      <c r="C23" s="438"/>
      <c r="D23" s="438"/>
      <c r="E23" s="438"/>
      <c r="F23" s="438"/>
      <c r="G23" s="183"/>
      <c r="H23" s="183"/>
      <c r="I23" s="183"/>
      <c r="J23" s="177"/>
      <c r="K23" s="177"/>
    </row>
    <row r="24" spans="1:11" ht="20.100000000000001" customHeight="1" x14ac:dyDescent="0.25">
      <c r="A24" s="184" t="s">
        <v>195</v>
      </c>
      <c r="B24" s="439" t="s">
        <v>240</v>
      </c>
      <c r="C24" s="439"/>
      <c r="D24" s="439"/>
      <c r="E24" s="439"/>
      <c r="F24" s="439"/>
      <c r="G24" s="170"/>
      <c r="H24" s="170"/>
      <c r="I24" s="170"/>
      <c r="J24" s="178"/>
      <c r="K24" s="178"/>
    </row>
    <row r="25" spans="1:11" ht="20.100000000000001" customHeight="1" x14ac:dyDescent="0.25">
      <c r="A25" s="184" t="s">
        <v>196</v>
      </c>
      <c r="B25" s="437" t="s">
        <v>239</v>
      </c>
      <c r="C25" s="437"/>
      <c r="D25" s="437"/>
      <c r="E25" s="437"/>
      <c r="F25" s="437"/>
      <c r="G25" s="170"/>
      <c r="H25" s="170"/>
      <c r="I25" s="170"/>
      <c r="J25" s="178"/>
      <c r="K25" s="178"/>
    </row>
  </sheetData>
  <mergeCells count="24"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7:F17"/>
    <mergeCell ref="B18:F18"/>
    <mergeCell ref="B19:F19"/>
    <mergeCell ref="B20:F2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8"/>
  <sheetViews>
    <sheetView zoomScaleNormal="100" zoomScaleSheetLayoutView="120" workbookViewId="0">
      <selection sqref="A1:L1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10.875" customWidth="1"/>
    <col min="5" max="5" width="10.6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50" t="s">
        <v>250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</row>
    <row r="2" spans="1:12" ht="15.75" customHeight="1" x14ac:dyDescent="0.25">
      <c r="A2" s="444" t="s">
        <v>216</v>
      </c>
      <c r="B2" s="446" t="s">
        <v>52</v>
      </c>
      <c r="C2" s="451" t="s">
        <v>53</v>
      </c>
      <c r="D2" s="451"/>
      <c r="E2" s="451"/>
      <c r="F2" s="451"/>
      <c r="G2" s="451" t="s">
        <v>54</v>
      </c>
      <c r="H2" s="451"/>
      <c r="I2" s="451"/>
      <c r="J2" s="451"/>
      <c r="K2" s="448" t="s">
        <v>55</v>
      </c>
      <c r="L2" s="449"/>
    </row>
    <row r="3" spans="1:12" ht="16.5" thickBot="1" x14ac:dyDescent="0.3">
      <c r="A3" s="445"/>
      <c r="B3" s="447"/>
      <c r="C3" s="243" t="s">
        <v>0</v>
      </c>
      <c r="D3" s="243" t="s">
        <v>218</v>
      </c>
      <c r="E3" s="243" t="s">
        <v>1</v>
      </c>
      <c r="F3" s="243" t="s">
        <v>218</v>
      </c>
      <c r="G3" s="243" t="s">
        <v>0</v>
      </c>
      <c r="H3" s="243" t="s">
        <v>218</v>
      </c>
      <c r="I3" s="243" t="s">
        <v>1</v>
      </c>
      <c r="J3" s="243" t="s">
        <v>218</v>
      </c>
      <c r="K3" s="243" t="s">
        <v>215</v>
      </c>
      <c r="L3" s="244" t="s">
        <v>218</v>
      </c>
    </row>
    <row r="4" spans="1:12" ht="13.5" customHeight="1" x14ac:dyDescent="0.25">
      <c r="A4" s="232" t="s">
        <v>298</v>
      </c>
      <c r="B4" s="14">
        <v>1</v>
      </c>
      <c r="C4" s="82">
        <v>736</v>
      </c>
      <c r="D4" s="82">
        <v>436</v>
      </c>
      <c r="E4" s="82">
        <v>18</v>
      </c>
      <c r="F4" s="82">
        <v>6</v>
      </c>
      <c r="G4" s="82">
        <v>121</v>
      </c>
      <c r="H4" s="82">
        <v>44</v>
      </c>
      <c r="I4" s="82">
        <v>0</v>
      </c>
      <c r="J4" s="82">
        <v>0</v>
      </c>
      <c r="K4" s="94">
        <f>+C4+E4+G4+I4</f>
        <v>875</v>
      </c>
      <c r="L4" s="233">
        <f>+D4+F4+H4+J4</f>
        <v>486</v>
      </c>
    </row>
    <row r="5" spans="1:12" ht="13.5" customHeight="1" x14ac:dyDescent="0.25">
      <c r="A5" s="228"/>
      <c r="B5" s="60">
        <v>2</v>
      </c>
      <c r="C5" s="3">
        <v>345</v>
      </c>
      <c r="D5" s="3">
        <v>222</v>
      </c>
      <c r="E5" s="3">
        <v>20</v>
      </c>
      <c r="F5" s="3">
        <v>10</v>
      </c>
      <c r="G5" s="3">
        <v>48</v>
      </c>
      <c r="H5" s="3">
        <v>17</v>
      </c>
      <c r="I5" s="3">
        <v>1</v>
      </c>
      <c r="J5" s="3">
        <v>0</v>
      </c>
      <c r="K5" s="58">
        <f t="shared" ref="K5:K23" si="0">+C5+E5+G5+I5</f>
        <v>414</v>
      </c>
      <c r="L5" s="229">
        <f t="shared" ref="L5:L23" si="1">+D5+F5+H5+J5</f>
        <v>249</v>
      </c>
    </row>
    <row r="6" spans="1:12" ht="13.5" customHeight="1" x14ac:dyDescent="0.25">
      <c r="A6" s="228"/>
      <c r="B6" s="60">
        <v>3</v>
      </c>
      <c r="C6" s="3">
        <v>77</v>
      </c>
      <c r="D6" s="3">
        <v>45</v>
      </c>
      <c r="E6" s="3">
        <v>1</v>
      </c>
      <c r="F6" s="3">
        <v>0</v>
      </c>
      <c r="G6" s="3">
        <v>9</v>
      </c>
      <c r="H6" s="3">
        <v>7</v>
      </c>
      <c r="I6" s="3">
        <v>0</v>
      </c>
      <c r="J6" s="3">
        <v>0</v>
      </c>
      <c r="K6" s="58">
        <f t="shared" si="0"/>
        <v>87</v>
      </c>
      <c r="L6" s="229">
        <f t="shared" si="1"/>
        <v>52</v>
      </c>
    </row>
    <row r="7" spans="1:12" ht="13.5" customHeight="1" x14ac:dyDescent="0.25">
      <c r="A7" s="457" t="s">
        <v>282</v>
      </c>
      <c r="B7" s="458"/>
      <c r="C7" s="79">
        <f t="shared" ref="C7:J7" si="2">+SUBTOTAL(9,C4:C6)</f>
        <v>1158</v>
      </c>
      <c r="D7" s="79">
        <f t="shared" si="2"/>
        <v>703</v>
      </c>
      <c r="E7" s="79">
        <f t="shared" si="2"/>
        <v>39</v>
      </c>
      <c r="F7" s="79">
        <f t="shared" si="2"/>
        <v>16</v>
      </c>
      <c r="G7" s="79">
        <f t="shared" si="2"/>
        <v>178</v>
      </c>
      <c r="H7" s="79">
        <f t="shared" si="2"/>
        <v>68</v>
      </c>
      <c r="I7" s="79">
        <f t="shared" si="2"/>
        <v>1</v>
      </c>
      <c r="J7" s="79">
        <f t="shared" si="2"/>
        <v>0</v>
      </c>
      <c r="K7" s="317">
        <f t="shared" si="0"/>
        <v>1376</v>
      </c>
      <c r="L7" s="229">
        <f t="shared" si="1"/>
        <v>787</v>
      </c>
    </row>
    <row r="8" spans="1:12" ht="13.5" customHeight="1" x14ac:dyDescent="0.25">
      <c r="A8" s="230" t="s">
        <v>283</v>
      </c>
      <c r="B8" s="60">
        <v>1</v>
      </c>
      <c r="C8" s="3">
        <v>700</v>
      </c>
      <c r="D8" s="3">
        <v>579</v>
      </c>
      <c r="E8" s="3">
        <v>22</v>
      </c>
      <c r="F8" s="3">
        <v>19</v>
      </c>
      <c r="G8" s="3">
        <v>116</v>
      </c>
      <c r="H8" s="3">
        <v>75</v>
      </c>
      <c r="I8" s="3">
        <v>2</v>
      </c>
      <c r="J8" s="3">
        <v>1</v>
      </c>
      <c r="K8" s="58">
        <f t="shared" si="0"/>
        <v>840</v>
      </c>
      <c r="L8" s="229">
        <f t="shared" si="1"/>
        <v>674</v>
      </c>
    </row>
    <row r="9" spans="1:12" ht="13.5" customHeight="1" x14ac:dyDescent="0.25">
      <c r="A9" s="228"/>
      <c r="B9" s="60">
        <v>2</v>
      </c>
      <c r="C9" s="3">
        <v>244</v>
      </c>
      <c r="D9" s="3">
        <v>228</v>
      </c>
      <c r="E9" s="3">
        <v>2</v>
      </c>
      <c r="F9" s="3">
        <v>2</v>
      </c>
      <c r="G9" s="3">
        <v>53</v>
      </c>
      <c r="H9" s="3">
        <v>44</v>
      </c>
      <c r="I9" s="3">
        <v>0</v>
      </c>
      <c r="J9" s="3">
        <v>0</v>
      </c>
      <c r="K9" s="58">
        <f t="shared" si="0"/>
        <v>299</v>
      </c>
      <c r="L9" s="229">
        <f t="shared" si="1"/>
        <v>274</v>
      </c>
    </row>
    <row r="10" spans="1:12" ht="13.5" customHeight="1" x14ac:dyDescent="0.25">
      <c r="A10" s="228"/>
      <c r="B10" s="60">
        <v>3</v>
      </c>
      <c r="C10" s="3">
        <v>10</v>
      </c>
      <c r="D10" s="3">
        <v>9</v>
      </c>
      <c r="E10" s="3">
        <v>0</v>
      </c>
      <c r="F10" s="3">
        <v>0</v>
      </c>
      <c r="G10" s="3">
        <v>4</v>
      </c>
      <c r="H10" s="3">
        <v>2</v>
      </c>
      <c r="I10" s="3">
        <v>0</v>
      </c>
      <c r="J10" s="3">
        <v>0</v>
      </c>
      <c r="K10" s="58">
        <f t="shared" si="0"/>
        <v>14</v>
      </c>
      <c r="L10" s="229">
        <f t="shared" si="1"/>
        <v>11</v>
      </c>
    </row>
    <row r="11" spans="1:12" x14ac:dyDescent="0.25">
      <c r="A11" s="457" t="s">
        <v>284</v>
      </c>
      <c r="B11" s="458"/>
      <c r="C11" s="79">
        <f t="shared" ref="C11:J11" si="3">+SUBTOTAL(9,C8:C10)</f>
        <v>954</v>
      </c>
      <c r="D11" s="79">
        <f t="shared" si="3"/>
        <v>816</v>
      </c>
      <c r="E11" s="79">
        <f t="shared" si="3"/>
        <v>24</v>
      </c>
      <c r="F11" s="79">
        <f t="shared" si="3"/>
        <v>21</v>
      </c>
      <c r="G11" s="79">
        <f t="shared" si="3"/>
        <v>173</v>
      </c>
      <c r="H11" s="79">
        <f t="shared" si="3"/>
        <v>121</v>
      </c>
      <c r="I11" s="79">
        <f t="shared" si="3"/>
        <v>2</v>
      </c>
      <c r="J11" s="79">
        <f t="shared" si="3"/>
        <v>1</v>
      </c>
      <c r="K11" s="317">
        <f t="shared" si="0"/>
        <v>1153</v>
      </c>
      <c r="L11" s="229">
        <f t="shared" si="1"/>
        <v>959</v>
      </c>
    </row>
    <row r="12" spans="1:12" x14ac:dyDescent="0.25">
      <c r="A12" s="230" t="s">
        <v>285</v>
      </c>
      <c r="B12" s="60">
        <v>1</v>
      </c>
      <c r="C12" s="3">
        <v>442</v>
      </c>
      <c r="D12" s="3">
        <v>356</v>
      </c>
      <c r="E12" s="3">
        <v>7</v>
      </c>
      <c r="F12" s="3">
        <v>6</v>
      </c>
      <c r="G12" s="3">
        <v>9</v>
      </c>
      <c r="H12" s="3">
        <v>7</v>
      </c>
      <c r="I12" s="3">
        <v>0</v>
      </c>
      <c r="J12" s="3">
        <v>0</v>
      </c>
      <c r="K12" s="58">
        <f t="shared" si="0"/>
        <v>458</v>
      </c>
      <c r="L12" s="229">
        <f t="shared" si="1"/>
        <v>369</v>
      </c>
    </row>
    <row r="13" spans="1:12" x14ac:dyDescent="0.25">
      <c r="A13" s="228"/>
      <c r="B13" s="60">
        <v>2</v>
      </c>
      <c r="C13" s="3">
        <v>144</v>
      </c>
      <c r="D13" s="3">
        <v>122</v>
      </c>
      <c r="E13" s="3">
        <v>1</v>
      </c>
      <c r="F13" s="3">
        <v>1</v>
      </c>
      <c r="G13" s="3">
        <v>11</v>
      </c>
      <c r="H13" s="3">
        <v>11</v>
      </c>
      <c r="I13" s="3">
        <v>0</v>
      </c>
      <c r="J13" s="3">
        <v>0</v>
      </c>
      <c r="K13" s="58">
        <f t="shared" si="0"/>
        <v>156</v>
      </c>
      <c r="L13" s="229">
        <f t="shared" si="1"/>
        <v>134</v>
      </c>
    </row>
    <row r="14" spans="1:12" x14ac:dyDescent="0.25">
      <c r="A14" s="228"/>
      <c r="B14" s="60">
        <v>3</v>
      </c>
      <c r="C14" s="3">
        <v>7</v>
      </c>
      <c r="D14" s="3">
        <v>4</v>
      </c>
      <c r="E14" s="3">
        <v>1</v>
      </c>
      <c r="F14" s="3">
        <v>0</v>
      </c>
      <c r="G14" s="3">
        <v>4</v>
      </c>
      <c r="H14" s="3">
        <v>3</v>
      </c>
      <c r="I14" s="3">
        <v>1</v>
      </c>
      <c r="J14" s="3">
        <v>0</v>
      </c>
      <c r="K14" s="58">
        <f t="shared" si="0"/>
        <v>13</v>
      </c>
      <c r="L14" s="229">
        <f t="shared" si="1"/>
        <v>7</v>
      </c>
    </row>
    <row r="15" spans="1:12" x14ac:dyDescent="0.25">
      <c r="A15" s="457" t="s">
        <v>286</v>
      </c>
      <c r="B15" s="458"/>
      <c r="C15" s="79">
        <f t="shared" ref="C15:J15" si="4">+SUBTOTAL(9,C12:C14)</f>
        <v>593</v>
      </c>
      <c r="D15" s="79">
        <f t="shared" si="4"/>
        <v>482</v>
      </c>
      <c r="E15" s="79">
        <f t="shared" si="4"/>
        <v>9</v>
      </c>
      <c r="F15" s="79">
        <f t="shared" si="4"/>
        <v>7</v>
      </c>
      <c r="G15" s="79">
        <f t="shared" si="4"/>
        <v>24</v>
      </c>
      <c r="H15" s="79">
        <f t="shared" si="4"/>
        <v>21</v>
      </c>
      <c r="I15" s="79">
        <f t="shared" si="4"/>
        <v>1</v>
      </c>
      <c r="J15" s="79">
        <f t="shared" si="4"/>
        <v>0</v>
      </c>
      <c r="K15" s="317">
        <f t="shared" si="0"/>
        <v>627</v>
      </c>
      <c r="L15" s="229">
        <f t="shared" si="1"/>
        <v>510</v>
      </c>
    </row>
    <row r="16" spans="1:12" x14ac:dyDescent="0.25">
      <c r="A16" s="230" t="s">
        <v>287</v>
      </c>
      <c r="B16" s="60">
        <v>1</v>
      </c>
      <c r="C16" s="3">
        <v>1372</v>
      </c>
      <c r="D16" s="3">
        <v>1034</v>
      </c>
      <c r="E16" s="3">
        <v>44</v>
      </c>
      <c r="F16" s="3">
        <v>32</v>
      </c>
      <c r="G16" s="3">
        <v>527</v>
      </c>
      <c r="H16" s="3">
        <v>361</v>
      </c>
      <c r="I16" s="3">
        <v>7</v>
      </c>
      <c r="J16" s="3">
        <v>6</v>
      </c>
      <c r="K16" s="58">
        <f t="shared" si="0"/>
        <v>1950</v>
      </c>
      <c r="L16" s="229">
        <f t="shared" si="1"/>
        <v>1433</v>
      </c>
    </row>
    <row r="17" spans="1:12" x14ac:dyDescent="0.25">
      <c r="A17" s="228"/>
      <c r="B17" s="60">
        <v>2</v>
      </c>
      <c r="C17" s="3">
        <v>759</v>
      </c>
      <c r="D17" s="3">
        <v>638</v>
      </c>
      <c r="E17" s="3">
        <v>19</v>
      </c>
      <c r="F17" s="3">
        <v>13</v>
      </c>
      <c r="G17" s="3">
        <v>333</v>
      </c>
      <c r="H17" s="3">
        <v>237</v>
      </c>
      <c r="I17" s="3">
        <v>2</v>
      </c>
      <c r="J17" s="3">
        <v>1</v>
      </c>
      <c r="K17" s="58">
        <f t="shared" si="0"/>
        <v>1113</v>
      </c>
      <c r="L17" s="229">
        <f t="shared" si="1"/>
        <v>889</v>
      </c>
    </row>
    <row r="18" spans="1:12" x14ac:dyDescent="0.25">
      <c r="A18" s="228"/>
      <c r="B18" s="60">
        <v>3</v>
      </c>
      <c r="C18" s="3">
        <v>78</v>
      </c>
      <c r="D18" s="3">
        <v>46</v>
      </c>
      <c r="E18" s="3">
        <v>6</v>
      </c>
      <c r="F18" s="3">
        <v>2</v>
      </c>
      <c r="G18" s="3">
        <v>45</v>
      </c>
      <c r="H18" s="3">
        <v>32</v>
      </c>
      <c r="I18" s="3">
        <v>5</v>
      </c>
      <c r="J18" s="3">
        <v>1</v>
      </c>
      <c r="K18" s="58">
        <f t="shared" si="0"/>
        <v>134</v>
      </c>
      <c r="L18" s="229">
        <f t="shared" si="1"/>
        <v>81</v>
      </c>
    </row>
    <row r="19" spans="1:12" x14ac:dyDescent="0.25">
      <c r="A19" s="457" t="s">
        <v>288</v>
      </c>
      <c r="B19" s="458"/>
      <c r="C19" s="79">
        <f t="shared" ref="C19:J19" si="5">+SUBTOTAL(9,C16:C18)</f>
        <v>2209</v>
      </c>
      <c r="D19" s="79">
        <f t="shared" si="5"/>
        <v>1718</v>
      </c>
      <c r="E19" s="79">
        <f t="shared" si="5"/>
        <v>69</v>
      </c>
      <c r="F19" s="79">
        <f t="shared" si="5"/>
        <v>47</v>
      </c>
      <c r="G19" s="79">
        <f t="shared" si="5"/>
        <v>905</v>
      </c>
      <c r="H19" s="79">
        <f t="shared" si="5"/>
        <v>630</v>
      </c>
      <c r="I19" s="79">
        <f t="shared" si="5"/>
        <v>14</v>
      </c>
      <c r="J19" s="79">
        <f t="shared" si="5"/>
        <v>8</v>
      </c>
      <c r="K19" s="58">
        <f t="shared" si="0"/>
        <v>3197</v>
      </c>
      <c r="L19" s="229">
        <f t="shared" si="1"/>
        <v>2403</v>
      </c>
    </row>
    <row r="20" spans="1:12" x14ac:dyDescent="0.25">
      <c r="A20" s="230" t="s">
        <v>289</v>
      </c>
      <c r="B20" s="60">
        <v>1</v>
      </c>
      <c r="C20" s="3">
        <v>1010</v>
      </c>
      <c r="D20" s="3">
        <v>737</v>
      </c>
      <c r="E20" s="3">
        <v>37</v>
      </c>
      <c r="F20" s="3">
        <v>29</v>
      </c>
      <c r="G20" s="3">
        <v>332</v>
      </c>
      <c r="H20" s="3">
        <v>289</v>
      </c>
      <c r="I20" s="3">
        <v>2</v>
      </c>
      <c r="J20" s="3">
        <v>2</v>
      </c>
      <c r="K20" s="58">
        <f t="shared" si="0"/>
        <v>1381</v>
      </c>
      <c r="L20" s="229">
        <f t="shared" si="1"/>
        <v>1057</v>
      </c>
    </row>
    <row r="21" spans="1:12" x14ac:dyDescent="0.25">
      <c r="A21" s="228"/>
      <c r="B21" s="60">
        <v>2</v>
      </c>
      <c r="C21" s="3">
        <v>404</v>
      </c>
      <c r="D21" s="3">
        <v>321</v>
      </c>
      <c r="E21" s="3">
        <v>6</v>
      </c>
      <c r="F21" s="3">
        <v>4</v>
      </c>
      <c r="G21" s="3">
        <v>113</v>
      </c>
      <c r="H21" s="3">
        <v>101</v>
      </c>
      <c r="I21" s="3">
        <v>1</v>
      </c>
      <c r="J21" s="3">
        <v>1</v>
      </c>
      <c r="K21" s="58">
        <f t="shared" si="0"/>
        <v>524</v>
      </c>
      <c r="L21" s="229">
        <f t="shared" si="1"/>
        <v>427</v>
      </c>
    </row>
    <row r="22" spans="1:12" x14ac:dyDescent="0.25">
      <c r="A22" s="228"/>
      <c r="B22" s="60">
        <v>3</v>
      </c>
      <c r="C22" s="3">
        <v>21</v>
      </c>
      <c r="D22" s="3">
        <v>15</v>
      </c>
      <c r="E22" s="3">
        <v>1</v>
      </c>
      <c r="F22" s="3">
        <v>0</v>
      </c>
      <c r="G22" s="3">
        <v>21</v>
      </c>
      <c r="H22" s="3">
        <v>18</v>
      </c>
      <c r="I22" s="3">
        <v>6</v>
      </c>
      <c r="J22" s="3">
        <v>5</v>
      </c>
      <c r="K22" s="58">
        <f t="shared" si="0"/>
        <v>49</v>
      </c>
      <c r="L22" s="229">
        <f t="shared" si="1"/>
        <v>38</v>
      </c>
    </row>
    <row r="23" spans="1:12" ht="16.5" thickBot="1" x14ac:dyDescent="0.3">
      <c r="A23" s="457" t="s">
        <v>290</v>
      </c>
      <c r="B23" s="458"/>
      <c r="C23" s="79">
        <f t="shared" ref="C23:J23" si="6">+SUBTOTAL(9,C20:C22)</f>
        <v>1435</v>
      </c>
      <c r="D23" s="79">
        <f t="shared" si="6"/>
        <v>1073</v>
      </c>
      <c r="E23" s="79">
        <f t="shared" si="6"/>
        <v>44</v>
      </c>
      <c r="F23" s="79">
        <f t="shared" si="6"/>
        <v>33</v>
      </c>
      <c r="G23" s="79">
        <f t="shared" si="6"/>
        <v>466</v>
      </c>
      <c r="H23" s="79">
        <f t="shared" si="6"/>
        <v>408</v>
      </c>
      <c r="I23" s="79">
        <f t="shared" si="6"/>
        <v>9</v>
      </c>
      <c r="J23" s="79">
        <f t="shared" si="6"/>
        <v>8</v>
      </c>
      <c r="K23" s="58">
        <f t="shared" si="0"/>
        <v>1954</v>
      </c>
      <c r="L23" s="229">
        <f t="shared" si="1"/>
        <v>1522</v>
      </c>
    </row>
    <row r="24" spans="1:12" x14ac:dyDescent="0.25">
      <c r="A24" s="454" t="s">
        <v>299</v>
      </c>
      <c r="B24" s="239">
        <v>1</v>
      </c>
      <c r="C24" s="203">
        <f t="shared" ref="C24:J26" si="7">+C4+C8+C12+C16+C20</f>
        <v>4260</v>
      </c>
      <c r="D24" s="203">
        <f t="shared" si="7"/>
        <v>3142</v>
      </c>
      <c r="E24" s="203">
        <f t="shared" si="7"/>
        <v>128</v>
      </c>
      <c r="F24" s="203">
        <f t="shared" si="7"/>
        <v>92</v>
      </c>
      <c r="G24" s="203">
        <f t="shared" si="7"/>
        <v>1105</v>
      </c>
      <c r="H24" s="203">
        <f t="shared" si="7"/>
        <v>776</v>
      </c>
      <c r="I24" s="203">
        <f t="shared" si="7"/>
        <v>11</v>
      </c>
      <c r="J24" s="203">
        <f t="shared" si="7"/>
        <v>9</v>
      </c>
      <c r="K24" s="203">
        <f t="shared" ref="K24:K27" si="8">+C24+E24+G24+I24</f>
        <v>5504</v>
      </c>
      <c r="L24" s="204">
        <f t="shared" ref="L24:L27" si="9">+D24+F24+H24+J24</f>
        <v>4019</v>
      </c>
    </row>
    <row r="25" spans="1:12" x14ac:dyDescent="0.25">
      <c r="A25" s="455"/>
      <c r="B25" s="136">
        <v>2</v>
      </c>
      <c r="C25" s="58">
        <f t="shared" si="7"/>
        <v>1896</v>
      </c>
      <c r="D25" s="58">
        <f t="shared" si="7"/>
        <v>1531</v>
      </c>
      <c r="E25" s="58">
        <f t="shared" si="7"/>
        <v>48</v>
      </c>
      <c r="F25" s="58">
        <f t="shared" si="7"/>
        <v>30</v>
      </c>
      <c r="G25" s="58">
        <f t="shared" si="7"/>
        <v>558</v>
      </c>
      <c r="H25" s="58">
        <f t="shared" si="7"/>
        <v>410</v>
      </c>
      <c r="I25" s="58">
        <f t="shared" si="7"/>
        <v>4</v>
      </c>
      <c r="J25" s="58">
        <f t="shared" si="7"/>
        <v>2</v>
      </c>
      <c r="K25" s="58">
        <f t="shared" si="8"/>
        <v>2506</v>
      </c>
      <c r="L25" s="229">
        <f t="shared" si="9"/>
        <v>1973</v>
      </c>
    </row>
    <row r="26" spans="1:12" ht="16.5" thickBot="1" x14ac:dyDescent="0.3">
      <c r="A26" s="456"/>
      <c r="B26" s="245">
        <v>3</v>
      </c>
      <c r="C26" s="193">
        <f t="shared" si="7"/>
        <v>193</v>
      </c>
      <c r="D26" s="193">
        <f t="shared" si="7"/>
        <v>119</v>
      </c>
      <c r="E26" s="193">
        <f t="shared" si="7"/>
        <v>9</v>
      </c>
      <c r="F26" s="193">
        <f t="shared" si="7"/>
        <v>2</v>
      </c>
      <c r="G26" s="193">
        <f t="shared" si="7"/>
        <v>83</v>
      </c>
      <c r="H26" s="193">
        <f t="shared" si="7"/>
        <v>62</v>
      </c>
      <c r="I26" s="193">
        <f t="shared" si="7"/>
        <v>12</v>
      </c>
      <c r="J26" s="193">
        <f t="shared" si="7"/>
        <v>6</v>
      </c>
      <c r="K26" s="193">
        <f t="shared" si="8"/>
        <v>297</v>
      </c>
      <c r="L26" s="194">
        <f t="shared" si="9"/>
        <v>189</v>
      </c>
    </row>
    <row r="27" spans="1:12" ht="16.5" thickBot="1" x14ac:dyDescent="0.3">
      <c r="A27" s="452" t="s">
        <v>291</v>
      </c>
      <c r="B27" s="453"/>
      <c r="C27" s="200">
        <f t="shared" ref="C27:J27" si="10">SUM(C24:C26)</f>
        <v>6349</v>
      </c>
      <c r="D27" s="200">
        <f t="shared" si="10"/>
        <v>4792</v>
      </c>
      <c r="E27" s="200">
        <f t="shared" si="10"/>
        <v>185</v>
      </c>
      <c r="F27" s="200">
        <f t="shared" si="10"/>
        <v>124</v>
      </c>
      <c r="G27" s="200">
        <f t="shared" si="10"/>
        <v>1746</v>
      </c>
      <c r="H27" s="200">
        <f t="shared" si="10"/>
        <v>1248</v>
      </c>
      <c r="I27" s="200">
        <f t="shared" si="10"/>
        <v>27</v>
      </c>
      <c r="J27" s="200">
        <f t="shared" si="10"/>
        <v>17</v>
      </c>
      <c r="K27" s="200">
        <f t="shared" si="8"/>
        <v>8307</v>
      </c>
      <c r="L27" s="201">
        <f t="shared" si="9"/>
        <v>6181</v>
      </c>
    </row>
    <row r="28" spans="1:12" s="68" customFormat="1" x14ac:dyDescent="0.25">
      <c r="A28" s="80"/>
      <c r="C28" s="66"/>
    </row>
  </sheetData>
  <mergeCells count="13">
    <mergeCell ref="A27:B27"/>
    <mergeCell ref="A24:A26"/>
    <mergeCell ref="A7:B7"/>
    <mergeCell ref="A11:B11"/>
    <mergeCell ref="A15:B15"/>
    <mergeCell ref="A19:B19"/>
    <mergeCell ref="A23:B23"/>
    <mergeCell ref="A2:A3"/>
    <mergeCell ref="B2:B3"/>
    <mergeCell ref="K2:L2"/>
    <mergeCell ref="A1:L1"/>
    <mergeCell ref="C2:F2"/>
    <mergeCell ref="G2:J2"/>
  </mergeCells>
  <phoneticPr fontId="2" type="noConversion"/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40" workbookViewId="0">
      <selection sqref="A1:G1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59" t="s">
        <v>3</v>
      </c>
      <c r="B1" s="460"/>
      <c r="C1" s="460"/>
      <c r="D1" s="460"/>
      <c r="E1" s="460"/>
      <c r="F1" s="460"/>
      <c r="G1" s="460"/>
    </row>
    <row r="2" spans="1:7" ht="16.5" thickBot="1" x14ac:dyDescent="0.3">
      <c r="A2" s="461" t="s">
        <v>53</v>
      </c>
      <c r="B2" s="461"/>
      <c r="C2" s="461"/>
      <c r="D2" s="461"/>
      <c r="E2" s="461"/>
      <c r="F2" s="461"/>
      <c r="G2" s="461"/>
    </row>
    <row r="3" spans="1:7" ht="16.5" thickBot="1" x14ac:dyDescent="0.3">
      <c r="A3" s="123" t="s">
        <v>47</v>
      </c>
      <c r="B3" s="318">
        <v>2016</v>
      </c>
      <c r="C3" s="97">
        <v>2015</v>
      </c>
      <c r="D3" s="97">
        <v>2014</v>
      </c>
      <c r="E3" s="97">
        <v>2013</v>
      </c>
      <c r="F3" s="97">
        <v>2012</v>
      </c>
      <c r="G3" s="97">
        <v>2011</v>
      </c>
    </row>
    <row r="4" spans="1:7" x14ac:dyDescent="0.25">
      <c r="A4" s="14">
        <v>1</v>
      </c>
      <c r="B4" s="82">
        <v>4388</v>
      </c>
      <c r="C4" s="82">
        <v>4728</v>
      </c>
      <c r="D4" s="82">
        <v>4771</v>
      </c>
      <c r="E4" s="82">
        <v>5050</v>
      </c>
      <c r="F4" s="82">
        <v>5339</v>
      </c>
      <c r="G4" s="82">
        <v>5556</v>
      </c>
    </row>
    <row r="5" spans="1:7" x14ac:dyDescent="0.25">
      <c r="A5" s="2">
        <v>2</v>
      </c>
      <c r="B5" s="3">
        <v>1944</v>
      </c>
      <c r="C5" s="3">
        <v>2205</v>
      </c>
      <c r="D5" s="3">
        <v>2467</v>
      </c>
      <c r="E5" s="3">
        <v>2538</v>
      </c>
      <c r="F5" s="3">
        <v>2491</v>
      </c>
      <c r="G5" s="3">
        <v>2551</v>
      </c>
    </row>
    <row r="6" spans="1:7" x14ac:dyDescent="0.25">
      <c r="A6" s="2">
        <v>3</v>
      </c>
      <c r="B6" s="3">
        <v>202</v>
      </c>
      <c r="C6" s="3">
        <v>210</v>
      </c>
      <c r="D6" s="3">
        <v>206</v>
      </c>
      <c r="E6" s="3">
        <v>218</v>
      </c>
      <c r="F6" s="3">
        <v>232</v>
      </c>
      <c r="G6" s="3">
        <v>254</v>
      </c>
    </row>
    <row r="7" spans="1:7" x14ac:dyDescent="0.25">
      <c r="A7" s="136" t="s">
        <v>55</v>
      </c>
      <c r="B7" s="58">
        <f t="shared" ref="B7:G7" si="0">SUM(B4:B6)</f>
        <v>6534</v>
      </c>
      <c r="C7" s="58">
        <f t="shared" si="0"/>
        <v>7143</v>
      </c>
      <c r="D7" s="58">
        <f t="shared" si="0"/>
        <v>7444</v>
      </c>
      <c r="E7" s="58">
        <f t="shared" si="0"/>
        <v>7806</v>
      </c>
      <c r="F7" s="58">
        <f t="shared" si="0"/>
        <v>8062</v>
      </c>
      <c r="G7" s="58">
        <f t="shared" si="0"/>
        <v>8361</v>
      </c>
    </row>
    <row r="8" spans="1:7" ht="16.5" thickBot="1" x14ac:dyDescent="0.3">
      <c r="A8" s="461" t="s">
        <v>54</v>
      </c>
      <c r="B8" s="461"/>
      <c r="C8" s="461"/>
      <c r="D8" s="461"/>
      <c r="E8" s="461"/>
      <c r="F8" s="461"/>
      <c r="G8" s="461"/>
    </row>
    <row r="9" spans="1:7" ht="16.5" thickBot="1" x14ac:dyDescent="0.3">
      <c r="A9" s="123" t="s">
        <v>47</v>
      </c>
      <c r="B9" s="318">
        <v>2016</v>
      </c>
      <c r="C9" s="97">
        <v>2015</v>
      </c>
      <c r="D9" s="97">
        <v>2014</v>
      </c>
      <c r="E9" s="97">
        <v>2013</v>
      </c>
      <c r="F9" s="97">
        <v>2012</v>
      </c>
      <c r="G9" s="97">
        <v>2011</v>
      </c>
    </row>
    <row r="10" spans="1:7" x14ac:dyDescent="0.25">
      <c r="A10" s="14">
        <v>1</v>
      </c>
      <c r="B10" s="82">
        <v>1116</v>
      </c>
      <c r="C10" s="82">
        <v>1227</v>
      </c>
      <c r="D10" s="82">
        <v>1465</v>
      </c>
      <c r="E10" s="82">
        <v>1514</v>
      </c>
      <c r="F10" s="82">
        <v>1885</v>
      </c>
      <c r="G10" s="82">
        <v>2207</v>
      </c>
    </row>
    <row r="11" spans="1:7" x14ac:dyDescent="0.25">
      <c r="A11" s="2">
        <v>2</v>
      </c>
      <c r="B11" s="3">
        <v>562</v>
      </c>
      <c r="C11" s="3">
        <v>751</v>
      </c>
      <c r="D11" s="3">
        <v>978</v>
      </c>
      <c r="E11" s="3">
        <v>1048</v>
      </c>
      <c r="F11" s="3">
        <v>1220</v>
      </c>
      <c r="G11" s="3">
        <v>1388</v>
      </c>
    </row>
    <row r="12" spans="1:7" x14ac:dyDescent="0.25">
      <c r="A12" s="53">
        <v>3</v>
      </c>
      <c r="B12" s="3">
        <v>95</v>
      </c>
      <c r="C12" s="3">
        <v>106</v>
      </c>
      <c r="D12" s="3">
        <v>141</v>
      </c>
      <c r="E12" s="3">
        <v>166</v>
      </c>
      <c r="F12" s="3">
        <v>212</v>
      </c>
      <c r="G12" s="3">
        <v>252</v>
      </c>
    </row>
    <row r="13" spans="1:7" x14ac:dyDescent="0.25">
      <c r="A13" s="136" t="s">
        <v>55</v>
      </c>
      <c r="B13" s="58">
        <f t="shared" ref="B13:G13" si="1">SUM(B10:B12)</f>
        <v>1773</v>
      </c>
      <c r="C13" s="58">
        <f t="shared" si="1"/>
        <v>2084</v>
      </c>
      <c r="D13" s="58">
        <f t="shared" si="1"/>
        <v>2584</v>
      </c>
      <c r="E13" s="58">
        <f t="shared" si="1"/>
        <v>2728</v>
      </c>
      <c r="F13" s="58">
        <f t="shared" si="1"/>
        <v>3317</v>
      </c>
      <c r="G13" s="58">
        <f t="shared" si="1"/>
        <v>3847</v>
      </c>
    </row>
    <row r="14" spans="1:7" ht="16.5" thickBot="1" x14ac:dyDescent="0.3">
      <c r="A14" s="462" t="s">
        <v>157</v>
      </c>
      <c r="B14" s="462"/>
      <c r="C14" s="462"/>
      <c r="D14" s="462"/>
      <c r="E14" s="462"/>
      <c r="F14" s="462"/>
      <c r="G14" s="462"/>
    </row>
    <row r="15" spans="1:7" ht="16.5" thickBot="1" x14ac:dyDescent="0.3">
      <c r="A15" s="123" t="s">
        <v>56</v>
      </c>
      <c r="B15" s="318">
        <v>2016</v>
      </c>
      <c r="C15" s="97">
        <v>2015</v>
      </c>
      <c r="D15" s="97">
        <v>2014</v>
      </c>
      <c r="E15" s="97">
        <v>2013</v>
      </c>
      <c r="F15" s="97">
        <v>2012</v>
      </c>
      <c r="G15" s="97">
        <v>2011</v>
      </c>
    </row>
    <row r="16" spans="1:7" x14ac:dyDescent="0.25">
      <c r="A16" s="148">
        <v>1</v>
      </c>
      <c r="B16" s="94">
        <f t="shared" ref="B16:G18" si="2">+B10+B4</f>
        <v>5504</v>
      </c>
      <c r="C16" s="94">
        <f t="shared" si="2"/>
        <v>5955</v>
      </c>
      <c r="D16" s="94">
        <f t="shared" si="2"/>
        <v>6236</v>
      </c>
      <c r="E16" s="94">
        <f t="shared" si="2"/>
        <v>6564</v>
      </c>
      <c r="F16" s="94">
        <f t="shared" si="2"/>
        <v>7224</v>
      </c>
      <c r="G16" s="94">
        <f t="shared" si="2"/>
        <v>7763</v>
      </c>
    </row>
    <row r="17" spans="1:7" x14ac:dyDescent="0.25">
      <c r="A17" s="148">
        <v>2</v>
      </c>
      <c r="B17" s="94">
        <f t="shared" si="2"/>
        <v>2506</v>
      </c>
      <c r="C17" s="94">
        <f t="shared" si="2"/>
        <v>2956</v>
      </c>
      <c r="D17" s="94">
        <f t="shared" si="2"/>
        <v>3445</v>
      </c>
      <c r="E17" s="94">
        <f t="shared" si="2"/>
        <v>3586</v>
      </c>
      <c r="F17" s="94">
        <f t="shared" si="2"/>
        <v>3711</v>
      </c>
      <c r="G17" s="94">
        <f t="shared" si="2"/>
        <v>3939</v>
      </c>
    </row>
    <row r="18" spans="1:7" x14ac:dyDescent="0.25">
      <c r="A18" s="136">
        <v>3</v>
      </c>
      <c r="B18" s="94">
        <f t="shared" si="2"/>
        <v>297</v>
      </c>
      <c r="C18" s="94">
        <f t="shared" si="2"/>
        <v>316</v>
      </c>
      <c r="D18" s="94">
        <f t="shared" si="2"/>
        <v>347</v>
      </c>
      <c r="E18" s="94">
        <f t="shared" si="2"/>
        <v>384</v>
      </c>
      <c r="F18" s="94">
        <f t="shared" si="2"/>
        <v>444</v>
      </c>
      <c r="G18" s="94">
        <f t="shared" si="2"/>
        <v>506</v>
      </c>
    </row>
    <row r="19" spans="1:7" x14ac:dyDescent="0.25">
      <c r="A19" s="136" t="s">
        <v>55</v>
      </c>
      <c r="B19" s="58">
        <f t="shared" ref="B19:G19" si="3">SUM(B16:B18)</f>
        <v>8307</v>
      </c>
      <c r="C19" s="58">
        <f t="shared" si="3"/>
        <v>9227</v>
      </c>
      <c r="D19" s="58">
        <f t="shared" si="3"/>
        <v>10028</v>
      </c>
      <c r="E19" s="58">
        <f t="shared" si="3"/>
        <v>10534</v>
      </c>
      <c r="F19" s="58">
        <f t="shared" si="3"/>
        <v>11379</v>
      </c>
      <c r="G19" s="58">
        <f t="shared" si="3"/>
        <v>12208</v>
      </c>
    </row>
    <row r="20" spans="1:7" s="68" customFormat="1" x14ac:dyDescent="0.25">
      <c r="A20" s="66"/>
      <c r="B20" s="66"/>
      <c r="C20" s="66"/>
      <c r="D20" s="66"/>
      <c r="E20" s="66"/>
      <c r="F20" s="66"/>
      <c r="G20" s="66"/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30" workbookViewId="0">
      <selection sqref="A1:L1"/>
    </sheetView>
  </sheetViews>
  <sheetFormatPr defaultRowHeight="15.75" x14ac:dyDescent="0.25"/>
  <cols>
    <col min="1" max="1" width="17.75" customWidth="1"/>
    <col min="2" max="2" width="10.5" customWidth="1"/>
    <col min="3" max="4" width="7.125" customWidth="1"/>
    <col min="5" max="5" width="6.875" customWidth="1"/>
    <col min="6" max="6" width="6.75" customWidth="1"/>
    <col min="7" max="7" width="6.5" customWidth="1"/>
    <col min="8" max="9" width="7" customWidth="1"/>
    <col min="10" max="10" width="6.75" customWidth="1"/>
    <col min="11" max="11" width="5.875" customWidth="1"/>
    <col min="12" max="12" width="7.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48" customHeight="1" thickBot="1" x14ac:dyDescent="0.3">
      <c r="A1" s="463" t="s">
        <v>251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</row>
    <row r="2" spans="1:13" x14ac:dyDescent="0.25">
      <c r="A2" s="467" t="s">
        <v>216</v>
      </c>
      <c r="B2" s="464" t="s">
        <v>222</v>
      </c>
      <c r="C2" s="464" t="s">
        <v>53</v>
      </c>
      <c r="D2" s="464"/>
      <c r="E2" s="464"/>
      <c r="F2" s="464"/>
      <c r="G2" s="464" t="s">
        <v>54</v>
      </c>
      <c r="H2" s="464"/>
      <c r="I2" s="464"/>
      <c r="J2" s="464"/>
      <c r="K2" s="465" t="s">
        <v>55</v>
      </c>
      <c r="L2" s="466"/>
      <c r="M2" s="5"/>
    </row>
    <row r="3" spans="1:13" ht="32.25" thickBot="1" x14ac:dyDescent="0.3">
      <c r="A3" s="468"/>
      <c r="B3" s="469"/>
      <c r="C3" s="234" t="s">
        <v>0</v>
      </c>
      <c r="D3" s="235" t="s">
        <v>218</v>
      </c>
      <c r="E3" s="234" t="s">
        <v>1</v>
      </c>
      <c r="F3" s="235" t="s">
        <v>218</v>
      </c>
      <c r="G3" s="234" t="s">
        <v>0</v>
      </c>
      <c r="H3" s="235" t="s">
        <v>218</v>
      </c>
      <c r="I3" s="234" t="s">
        <v>1</v>
      </c>
      <c r="J3" s="235" t="s">
        <v>218</v>
      </c>
      <c r="K3" s="188" t="s">
        <v>215</v>
      </c>
      <c r="L3" s="236" t="s">
        <v>218</v>
      </c>
      <c r="M3" s="5"/>
    </row>
    <row r="4" spans="1:13" x14ac:dyDescent="0.25">
      <c r="A4" s="311" t="s">
        <v>292</v>
      </c>
      <c r="B4" s="14">
        <v>1</v>
      </c>
      <c r="C4" s="82">
        <v>173</v>
      </c>
      <c r="D4" s="82">
        <v>113</v>
      </c>
      <c r="E4" s="82">
        <v>7</v>
      </c>
      <c r="F4" s="82">
        <v>3</v>
      </c>
      <c r="G4" s="82">
        <v>29</v>
      </c>
      <c r="H4" s="82">
        <v>6</v>
      </c>
      <c r="I4" s="82">
        <v>0</v>
      </c>
      <c r="J4" s="82">
        <v>0</v>
      </c>
      <c r="K4" s="227">
        <f>+C4+E4+G4+I4</f>
        <v>209</v>
      </c>
      <c r="L4" s="233">
        <f>+D4+F4+H4+J4</f>
        <v>122</v>
      </c>
    </row>
    <row r="5" spans="1:13" x14ac:dyDescent="0.25">
      <c r="A5" s="312"/>
      <c r="B5" s="60">
        <v>2</v>
      </c>
      <c r="C5" s="3">
        <v>210</v>
      </c>
      <c r="D5" s="3">
        <v>146</v>
      </c>
      <c r="E5" s="3">
        <v>7</v>
      </c>
      <c r="F5" s="3">
        <v>4</v>
      </c>
      <c r="G5" s="3">
        <v>43</v>
      </c>
      <c r="H5" s="3">
        <v>16</v>
      </c>
      <c r="I5" s="3"/>
      <c r="J5" s="3"/>
      <c r="K5" s="79">
        <f t="shared" ref="K5:K27" si="0">+C5+E5+G5+I5</f>
        <v>260</v>
      </c>
      <c r="L5" s="229">
        <f t="shared" ref="L5:L27" si="1">+D5+F5+H5+J5</f>
        <v>166</v>
      </c>
    </row>
    <row r="6" spans="1:13" s="68" customFormat="1" x14ac:dyDescent="0.25">
      <c r="A6" s="313"/>
      <c r="B6" s="310">
        <v>3</v>
      </c>
      <c r="C6" s="51">
        <v>17</v>
      </c>
      <c r="D6" s="51">
        <v>11</v>
      </c>
      <c r="E6" s="51">
        <v>0</v>
      </c>
      <c r="F6" s="51">
        <v>0</v>
      </c>
      <c r="G6" s="51">
        <v>7</v>
      </c>
      <c r="H6" s="51">
        <v>4</v>
      </c>
      <c r="I6" s="51">
        <v>0</v>
      </c>
      <c r="J6" s="51">
        <v>0</v>
      </c>
      <c r="K6" s="69">
        <f t="shared" si="0"/>
        <v>24</v>
      </c>
      <c r="L6" s="217">
        <f t="shared" si="1"/>
        <v>15</v>
      </c>
    </row>
    <row r="7" spans="1:13" x14ac:dyDescent="0.25">
      <c r="A7" s="470" t="s">
        <v>282</v>
      </c>
      <c r="B7" s="471"/>
      <c r="C7" s="58">
        <f t="shared" ref="C7:J7" si="2">SUM(C4:C6)</f>
        <v>400</v>
      </c>
      <c r="D7" s="58">
        <f t="shared" si="2"/>
        <v>270</v>
      </c>
      <c r="E7" s="58">
        <f t="shared" si="2"/>
        <v>14</v>
      </c>
      <c r="F7" s="58">
        <f t="shared" si="2"/>
        <v>7</v>
      </c>
      <c r="G7" s="58">
        <f t="shared" si="2"/>
        <v>79</v>
      </c>
      <c r="H7" s="58">
        <f t="shared" si="2"/>
        <v>26</v>
      </c>
      <c r="I7" s="58">
        <f t="shared" si="2"/>
        <v>0</v>
      </c>
      <c r="J7" s="58">
        <f t="shared" si="2"/>
        <v>0</v>
      </c>
      <c r="K7" s="79">
        <f>+C7+E7+G7+I7</f>
        <v>493</v>
      </c>
      <c r="L7" s="229">
        <f t="shared" ref="L7" si="3">+D7+F7+H7+J7</f>
        <v>303</v>
      </c>
    </row>
    <row r="8" spans="1:13" x14ac:dyDescent="0.25">
      <c r="A8" s="314" t="s">
        <v>283</v>
      </c>
      <c r="B8" s="60">
        <v>1</v>
      </c>
      <c r="C8" s="3">
        <v>198</v>
      </c>
      <c r="D8" s="3">
        <v>171</v>
      </c>
      <c r="E8" s="3">
        <v>2</v>
      </c>
      <c r="F8" s="3">
        <v>2</v>
      </c>
      <c r="G8" s="3">
        <v>34</v>
      </c>
      <c r="H8" s="3">
        <v>28</v>
      </c>
      <c r="I8" s="3">
        <v>0</v>
      </c>
      <c r="J8" s="3">
        <v>0</v>
      </c>
      <c r="K8" s="79">
        <f t="shared" si="0"/>
        <v>234</v>
      </c>
      <c r="L8" s="229">
        <f t="shared" si="1"/>
        <v>201</v>
      </c>
    </row>
    <row r="9" spans="1:13" x14ac:dyDescent="0.25">
      <c r="A9" s="312"/>
      <c r="B9" s="60">
        <v>2</v>
      </c>
      <c r="C9" s="3">
        <v>137</v>
      </c>
      <c r="D9" s="3">
        <v>121</v>
      </c>
      <c r="E9" s="3">
        <v>0</v>
      </c>
      <c r="F9" s="3">
        <v>0</v>
      </c>
      <c r="G9" s="3">
        <v>34</v>
      </c>
      <c r="H9" s="3">
        <v>30</v>
      </c>
      <c r="I9" s="3">
        <v>0</v>
      </c>
      <c r="J9" s="3">
        <v>0</v>
      </c>
      <c r="K9" s="79">
        <f t="shared" si="0"/>
        <v>171</v>
      </c>
      <c r="L9" s="229">
        <f t="shared" si="1"/>
        <v>151</v>
      </c>
    </row>
    <row r="10" spans="1:13" s="68" customFormat="1" x14ac:dyDescent="0.25">
      <c r="A10" s="313"/>
      <c r="B10" s="310">
        <v>3</v>
      </c>
      <c r="C10" s="51">
        <v>4</v>
      </c>
      <c r="D10" s="51">
        <v>3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69">
        <f t="shared" si="0"/>
        <v>4</v>
      </c>
      <c r="L10" s="217">
        <f t="shared" si="1"/>
        <v>3</v>
      </c>
    </row>
    <row r="11" spans="1:13" x14ac:dyDescent="0.25">
      <c r="A11" s="472" t="s">
        <v>284</v>
      </c>
      <c r="B11" s="473"/>
      <c r="C11" s="58">
        <f t="shared" ref="C11:J11" si="4">SUM(C8:C10)</f>
        <v>339</v>
      </c>
      <c r="D11" s="58">
        <f t="shared" si="4"/>
        <v>295</v>
      </c>
      <c r="E11" s="58">
        <f t="shared" si="4"/>
        <v>2</v>
      </c>
      <c r="F11" s="58">
        <f t="shared" si="4"/>
        <v>2</v>
      </c>
      <c r="G11" s="58">
        <f t="shared" si="4"/>
        <v>68</v>
      </c>
      <c r="H11" s="58">
        <f t="shared" si="4"/>
        <v>58</v>
      </c>
      <c r="I11" s="58">
        <f t="shared" si="4"/>
        <v>0</v>
      </c>
      <c r="J11" s="58">
        <f t="shared" si="4"/>
        <v>0</v>
      </c>
      <c r="K11" s="79">
        <f t="shared" si="0"/>
        <v>409</v>
      </c>
      <c r="L11" s="229">
        <f t="shared" si="1"/>
        <v>355</v>
      </c>
    </row>
    <row r="12" spans="1:13" x14ac:dyDescent="0.25">
      <c r="A12" s="314" t="s">
        <v>285</v>
      </c>
      <c r="B12" s="60">
        <v>1</v>
      </c>
      <c r="C12" s="3">
        <v>124</v>
      </c>
      <c r="D12" s="3">
        <v>111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79">
        <f t="shared" si="0"/>
        <v>124</v>
      </c>
      <c r="L12" s="229">
        <f t="shared" si="1"/>
        <v>111</v>
      </c>
    </row>
    <row r="13" spans="1:13" x14ac:dyDescent="0.25">
      <c r="A13" s="312"/>
      <c r="B13" s="60">
        <v>2</v>
      </c>
      <c r="C13" s="3">
        <v>64</v>
      </c>
      <c r="D13" s="3">
        <v>54</v>
      </c>
      <c r="E13" s="3">
        <v>1</v>
      </c>
      <c r="F13" s="3">
        <v>1</v>
      </c>
      <c r="G13" s="3">
        <v>4</v>
      </c>
      <c r="H13" s="3">
        <v>4</v>
      </c>
      <c r="I13" s="3">
        <v>0</v>
      </c>
      <c r="J13" s="3">
        <v>0</v>
      </c>
      <c r="K13" s="79">
        <f t="shared" si="0"/>
        <v>69</v>
      </c>
      <c r="L13" s="229">
        <f t="shared" si="1"/>
        <v>59</v>
      </c>
    </row>
    <row r="14" spans="1:13" x14ac:dyDescent="0.25">
      <c r="A14" s="312"/>
      <c r="B14" s="60">
        <v>3</v>
      </c>
      <c r="C14" s="3">
        <v>3</v>
      </c>
      <c r="D14" s="3">
        <v>2</v>
      </c>
      <c r="E14" s="3">
        <v>0</v>
      </c>
      <c r="F14" s="3">
        <v>0</v>
      </c>
      <c r="G14" s="3">
        <v>3</v>
      </c>
      <c r="H14" s="3">
        <v>3</v>
      </c>
      <c r="I14" s="3">
        <v>1</v>
      </c>
      <c r="J14" s="3">
        <v>0</v>
      </c>
      <c r="K14" s="79">
        <f t="shared" si="0"/>
        <v>7</v>
      </c>
      <c r="L14" s="229">
        <f t="shared" si="1"/>
        <v>5</v>
      </c>
    </row>
    <row r="15" spans="1:13" x14ac:dyDescent="0.25">
      <c r="A15" s="472" t="s">
        <v>286</v>
      </c>
      <c r="B15" s="473"/>
      <c r="C15" s="58">
        <f t="shared" ref="C15:J15" si="5">SUM(C12:C14)</f>
        <v>191</v>
      </c>
      <c r="D15" s="58">
        <f t="shared" si="5"/>
        <v>167</v>
      </c>
      <c r="E15" s="58">
        <f t="shared" si="5"/>
        <v>1</v>
      </c>
      <c r="F15" s="58">
        <f t="shared" si="5"/>
        <v>1</v>
      </c>
      <c r="G15" s="58">
        <f t="shared" si="5"/>
        <v>7</v>
      </c>
      <c r="H15" s="58">
        <f t="shared" si="5"/>
        <v>7</v>
      </c>
      <c r="I15" s="58">
        <f t="shared" si="5"/>
        <v>1</v>
      </c>
      <c r="J15" s="58">
        <f t="shared" si="5"/>
        <v>0</v>
      </c>
      <c r="K15" s="79">
        <f t="shared" si="0"/>
        <v>200</v>
      </c>
      <c r="L15" s="229">
        <f t="shared" si="1"/>
        <v>175</v>
      </c>
    </row>
    <row r="16" spans="1:13" x14ac:dyDescent="0.25">
      <c r="A16" s="314" t="s">
        <v>287</v>
      </c>
      <c r="B16" s="60">
        <v>1</v>
      </c>
      <c r="C16" s="3">
        <v>403</v>
      </c>
      <c r="D16" s="3">
        <v>338</v>
      </c>
      <c r="E16" s="3">
        <v>6</v>
      </c>
      <c r="F16" s="3">
        <v>4</v>
      </c>
      <c r="G16" s="3">
        <v>152</v>
      </c>
      <c r="H16" s="3">
        <v>108</v>
      </c>
      <c r="I16" s="3">
        <v>2</v>
      </c>
      <c r="J16" s="3">
        <v>2</v>
      </c>
      <c r="K16" s="79">
        <f t="shared" si="0"/>
        <v>563</v>
      </c>
      <c r="L16" s="229">
        <f t="shared" si="1"/>
        <v>452</v>
      </c>
    </row>
    <row r="17" spans="1:12" x14ac:dyDescent="0.25">
      <c r="A17" s="312"/>
      <c r="B17" s="60">
        <v>2</v>
      </c>
      <c r="C17" s="3">
        <v>438</v>
      </c>
      <c r="D17" s="3">
        <v>370</v>
      </c>
      <c r="E17" s="3">
        <v>7</v>
      </c>
      <c r="F17" s="3">
        <v>3</v>
      </c>
      <c r="G17" s="3">
        <v>232</v>
      </c>
      <c r="H17" s="3">
        <v>158</v>
      </c>
      <c r="I17" s="3">
        <v>0</v>
      </c>
      <c r="J17" s="3">
        <v>0</v>
      </c>
      <c r="K17" s="79">
        <f t="shared" si="0"/>
        <v>677</v>
      </c>
      <c r="L17" s="229">
        <f t="shared" si="1"/>
        <v>531</v>
      </c>
    </row>
    <row r="18" spans="1:12" s="68" customFormat="1" x14ac:dyDescent="0.25">
      <c r="A18" s="313"/>
      <c r="B18" s="310">
        <v>3</v>
      </c>
      <c r="C18" s="51">
        <v>28</v>
      </c>
      <c r="D18" s="51">
        <v>19</v>
      </c>
      <c r="E18" s="51">
        <v>1</v>
      </c>
      <c r="F18" s="51">
        <v>1</v>
      </c>
      <c r="G18" s="51">
        <v>18</v>
      </c>
      <c r="H18" s="51">
        <v>12</v>
      </c>
      <c r="I18" s="51">
        <v>1</v>
      </c>
      <c r="J18" s="51">
        <v>1</v>
      </c>
      <c r="K18" s="69">
        <f t="shared" si="0"/>
        <v>48</v>
      </c>
      <c r="L18" s="217">
        <f t="shared" si="1"/>
        <v>33</v>
      </c>
    </row>
    <row r="19" spans="1:12" x14ac:dyDescent="0.25">
      <c r="A19" s="472" t="s">
        <v>288</v>
      </c>
      <c r="B19" s="473"/>
      <c r="C19" s="58">
        <f t="shared" ref="C19:J19" si="6">SUM(C16:C18)</f>
        <v>869</v>
      </c>
      <c r="D19" s="58">
        <f t="shared" si="6"/>
        <v>727</v>
      </c>
      <c r="E19" s="58">
        <f t="shared" si="6"/>
        <v>14</v>
      </c>
      <c r="F19" s="58">
        <f t="shared" si="6"/>
        <v>8</v>
      </c>
      <c r="G19" s="58">
        <f t="shared" si="6"/>
        <v>402</v>
      </c>
      <c r="H19" s="58">
        <f t="shared" si="6"/>
        <v>278</v>
      </c>
      <c r="I19" s="58">
        <f t="shared" si="6"/>
        <v>3</v>
      </c>
      <c r="J19" s="58">
        <f t="shared" si="6"/>
        <v>3</v>
      </c>
      <c r="K19" s="79">
        <f t="shared" si="0"/>
        <v>1288</v>
      </c>
      <c r="L19" s="229">
        <f t="shared" si="1"/>
        <v>1016</v>
      </c>
    </row>
    <row r="20" spans="1:12" x14ac:dyDescent="0.25">
      <c r="A20" s="314" t="s">
        <v>289</v>
      </c>
      <c r="B20" s="60">
        <v>1</v>
      </c>
      <c r="C20" s="3">
        <v>260</v>
      </c>
      <c r="D20" s="3">
        <v>198</v>
      </c>
      <c r="E20" s="3">
        <v>6</v>
      </c>
      <c r="F20" s="3">
        <v>4</v>
      </c>
      <c r="G20" s="3">
        <v>89</v>
      </c>
      <c r="H20" s="3">
        <v>76</v>
      </c>
      <c r="I20" s="3">
        <v>0</v>
      </c>
      <c r="J20" s="3">
        <v>0</v>
      </c>
      <c r="K20" s="79">
        <f t="shared" si="0"/>
        <v>355</v>
      </c>
      <c r="L20" s="229">
        <f t="shared" si="1"/>
        <v>278</v>
      </c>
    </row>
    <row r="21" spans="1:12" x14ac:dyDescent="0.25">
      <c r="A21" s="312"/>
      <c r="B21" s="60">
        <v>2</v>
      </c>
      <c r="C21" s="3">
        <v>234</v>
      </c>
      <c r="D21" s="3">
        <v>194</v>
      </c>
      <c r="E21" s="3">
        <v>4</v>
      </c>
      <c r="F21" s="3">
        <v>4</v>
      </c>
      <c r="G21" s="3">
        <v>72</v>
      </c>
      <c r="H21" s="3">
        <v>65</v>
      </c>
      <c r="I21" s="3">
        <v>1</v>
      </c>
      <c r="J21" s="3">
        <v>0</v>
      </c>
      <c r="K21" s="79">
        <f t="shared" si="0"/>
        <v>311</v>
      </c>
      <c r="L21" s="229">
        <f t="shared" si="1"/>
        <v>263</v>
      </c>
    </row>
    <row r="22" spans="1:12" x14ac:dyDescent="0.25">
      <c r="A22" s="312"/>
      <c r="B22" s="60">
        <v>3</v>
      </c>
      <c r="C22" s="3">
        <v>10</v>
      </c>
      <c r="D22" s="3">
        <v>8</v>
      </c>
      <c r="E22" s="3">
        <v>0</v>
      </c>
      <c r="F22" s="3">
        <v>0</v>
      </c>
      <c r="G22" s="3">
        <v>4</v>
      </c>
      <c r="H22" s="3">
        <v>4</v>
      </c>
      <c r="I22" s="3">
        <v>0</v>
      </c>
      <c r="J22" s="3">
        <v>0</v>
      </c>
      <c r="K22" s="79">
        <f t="shared" si="0"/>
        <v>14</v>
      </c>
      <c r="L22" s="229">
        <f t="shared" si="1"/>
        <v>12</v>
      </c>
    </row>
    <row r="23" spans="1:12" ht="16.5" thickBot="1" x14ac:dyDescent="0.3">
      <c r="A23" s="472" t="s">
        <v>290</v>
      </c>
      <c r="B23" s="473"/>
      <c r="C23" s="58">
        <f t="shared" ref="C23:J23" si="7">SUM(C20:C22)</f>
        <v>504</v>
      </c>
      <c r="D23" s="58">
        <f t="shared" si="7"/>
        <v>400</v>
      </c>
      <c r="E23" s="58">
        <f t="shared" si="7"/>
        <v>10</v>
      </c>
      <c r="F23" s="58">
        <f t="shared" si="7"/>
        <v>8</v>
      </c>
      <c r="G23" s="58">
        <f t="shared" si="7"/>
        <v>165</v>
      </c>
      <c r="H23" s="58">
        <f t="shared" si="7"/>
        <v>145</v>
      </c>
      <c r="I23" s="58">
        <f t="shared" si="7"/>
        <v>1</v>
      </c>
      <c r="J23" s="58">
        <f t="shared" si="7"/>
        <v>0</v>
      </c>
      <c r="K23" s="79">
        <f t="shared" si="0"/>
        <v>680</v>
      </c>
      <c r="L23" s="229">
        <f t="shared" si="1"/>
        <v>553</v>
      </c>
    </row>
    <row r="24" spans="1:12" x14ac:dyDescent="0.25">
      <c r="A24" s="238" t="s">
        <v>158</v>
      </c>
      <c r="B24" s="239">
        <v>1</v>
      </c>
      <c r="C24" s="203">
        <f t="shared" ref="C24:J27" si="8">+C4+C8+C12+C16+C20</f>
        <v>1158</v>
      </c>
      <c r="D24" s="203">
        <f t="shared" si="8"/>
        <v>931</v>
      </c>
      <c r="E24" s="203">
        <f t="shared" si="8"/>
        <v>21</v>
      </c>
      <c r="F24" s="203">
        <f t="shared" si="8"/>
        <v>13</v>
      </c>
      <c r="G24" s="203">
        <f t="shared" si="8"/>
        <v>304</v>
      </c>
      <c r="H24" s="203">
        <f t="shared" si="8"/>
        <v>218</v>
      </c>
      <c r="I24" s="203">
        <f t="shared" si="8"/>
        <v>2</v>
      </c>
      <c r="J24" s="203">
        <f t="shared" si="8"/>
        <v>2</v>
      </c>
      <c r="K24" s="240">
        <f>+C24+E24+G24+I24</f>
        <v>1485</v>
      </c>
      <c r="L24" s="204">
        <f t="shared" si="1"/>
        <v>1164</v>
      </c>
    </row>
    <row r="25" spans="1:12" x14ac:dyDescent="0.25">
      <c r="A25" s="231"/>
      <c r="B25" s="136">
        <v>2</v>
      </c>
      <c r="C25" s="58">
        <f t="shared" si="8"/>
        <v>1083</v>
      </c>
      <c r="D25" s="58">
        <f t="shared" si="8"/>
        <v>885</v>
      </c>
      <c r="E25" s="58">
        <f t="shared" si="8"/>
        <v>19</v>
      </c>
      <c r="F25" s="58">
        <f t="shared" si="8"/>
        <v>12</v>
      </c>
      <c r="G25" s="58">
        <f t="shared" si="8"/>
        <v>385</v>
      </c>
      <c r="H25" s="58">
        <f t="shared" si="8"/>
        <v>273</v>
      </c>
      <c r="I25" s="58">
        <f t="shared" si="8"/>
        <v>1</v>
      </c>
      <c r="J25" s="58">
        <f t="shared" si="8"/>
        <v>0</v>
      </c>
      <c r="K25" s="79">
        <f t="shared" si="0"/>
        <v>1488</v>
      </c>
      <c r="L25" s="229">
        <f t="shared" si="1"/>
        <v>1170</v>
      </c>
    </row>
    <row r="26" spans="1:12" ht="16.5" thickBot="1" x14ac:dyDescent="0.3">
      <c r="A26" s="241"/>
      <c r="B26" s="143">
        <v>3</v>
      </c>
      <c r="C26" s="144">
        <f t="shared" si="8"/>
        <v>62</v>
      </c>
      <c r="D26" s="144">
        <f t="shared" si="8"/>
        <v>43</v>
      </c>
      <c r="E26" s="144">
        <f t="shared" si="8"/>
        <v>1</v>
      </c>
      <c r="F26" s="144">
        <f t="shared" si="8"/>
        <v>1</v>
      </c>
      <c r="G26" s="144">
        <f t="shared" si="8"/>
        <v>32</v>
      </c>
      <c r="H26" s="144">
        <f t="shared" si="8"/>
        <v>23</v>
      </c>
      <c r="I26" s="144">
        <f t="shared" si="8"/>
        <v>2</v>
      </c>
      <c r="J26" s="144">
        <f t="shared" si="8"/>
        <v>1</v>
      </c>
      <c r="K26" s="142">
        <f t="shared" si="0"/>
        <v>97</v>
      </c>
      <c r="L26" s="237">
        <f t="shared" si="1"/>
        <v>68</v>
      </c>
    </row>
    <row r="27" spans="1:12" ht="16.5" thickBot="1" x14ac:dyDescent="0.3">
      <c r="A27" s="452" t="s">
        <v>291</v>
      </c>
      <c r="B27" s="453"/>
      <c r="C27" s="200">
        <f t="shared" si="8"/>
        <v>2303</v>
      </c>
      <c r="D27" s="200">
        <f t="shared" si="8"/>
        <v>1859</v>
      </c>
      <c r="E27" s="200">
        <f t="shared" si="8"/>
        <v>41</v>
      </c>
      <c r="F27" s="200">
        <f t="shared" si="8"/>
        <v>26</v>
      </c>
      <c r="G27" s="200">
        <f t="shared" si="8"/>
        <v>721</v>
      </c>
      <c r="H27" s="200">
        <f t="shared" si="8"/>
        <v>514</v>
      </c>
      <c r="I27" s="200">
        <f t="shared" si="8"/>
        <v>5</v>
      </c>
      <c r="J27" s="200">
        <f t="shared" si="8"/>
        <v>3</v>
      </c>
      <c r="K27" s="242">
        <f t="shared" si="0"/>
        <v>3070</v>
      </c>
      <c r="L27" s="201">
        <f t="shared" si="1"/>
        <v>2402</v>
      </c>
    </row>
    <row r="28" spans="1:12" x14ac:dyDescent="0.25">
      <c r="A28" s="18"/>
    </row>
  </sheetData>
  <mergeCells count="12">
    <mergeCell ref="A27:B27"/>
    <mergeCell ref="A7:B7"/>
    <mergeCell ref="A11:B11"/>
    <mergeCell ref="A15:B15"/>
    <mergeCell ref="A19:B19"/>
    <mergeCell ref="A23:B23"/>
    <mergeCell ref="A1:L1"/>
    <mergeCell ref="C2:F2"/>
    <mergeCell ref="G2:J2"/>
    <mergeCell ref="K2:L2"/>
    <mergeCell ref="A2:A3"/>
    <mergeCell ref="B2:B3"/>
  </mergeCells>
  <phoneticPr fontId="2" type="noConversion"/>
  <pageMargins left="0.75" right="0.75" top="1" bottom="1" header="0.4921259845" footer="0.49212598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77" t="s">
        <v>252</v>
      </c>
      <c r="B1" s="477"/>
      <c r="C1" s="477"/>
      <c r="D1" s="477"/>
      <c r="E1" s="477"/>
      <c r="F1" s="477"/>
      <c r="G1" s="477"/>
      <c r="H1" s="477"/>
      <c r="I1" s="477"/>
      <c r="J1" s="477"/>
    </row>
    <row r="2" spans="1:11" ht="16.5" thickBot="1" x14ac:dyDescent="0.3">
      <c r="A2" s="474" t="s">
        <v>53</v>
      </c>
      <c r="B2" s="474"/>
      <c r="C2" s="474"/>
      <c r="D2" s="474"/>
      <c r="E2" s="474"/>
      <c r="F2" s="474"/>
      <c r="G2" s="474"/>
      <c r="H2" s="474"/>
      <c r="I2" s="474"/>
      <c r="J2" s="474"/>
      <c r="K2" s="17"/>
    </row>
    <row r="3" spans="1:11" ht="30.75" thickBot="1" x14ac:dyDescent="0.3">
      <c r="A3" s="83" t="s">
        <v>66</v>
      </c>
      <c r="B3" s="90" t="s">
        <v>57</v>
      </c>
      <c r="C3" s="90" t="s">
        <v>58</v>
      </c>
      <c r="D3" s="91" t="s">
        <v>59</v>
      </c>
      <c r="E3" s="91" t="s">
        <v>60</v>
      </c>
      <c r="F3" s="91" t="s">
        <v>61</v>
      </c>
      <c r="G3" s="92" t="s">
        <v>62</v>
      </c>
      <c r="H3" s="92" t="s">
        <v>63</v>
      </c>
      <c r="I3" s="92" t="s">
        <v>64</v>
      </c>
      <c r="J3" s="93" t="s">
        <v>65</v>
      </c>
    </row>
    <row r="4" spans="1:11" ht="30" x14ac:dyDescent="0.25">
      <c r="A4" s="88" t="s">
        <v>19</v>
      </c>
      <c r="B4" s="89">
        <v>370</v>
      </c>
      <c r="C4" s="89">
        <v>1449</v>
      </c>
      <c r="D4" s="89">
        <v>1415</v>
      </c>
      <c r="E4" s="89">
        <v>1196</v>
      </c>
      <c r="F4" s="89">
        <v>662</v>
      </c>
      <c r="G4" s="138">
        <f>IFERROR(C4/B4,0)</f>
        <v>3.9162162162162164</v>
      </c>
      <c r="H4" s="138">
        <f>IFERROR(E4/D4,0)</f>
        <v>0.84522968197879855</v>
      </c>
      <c r="I4" s="138">
        <f>IFERROR(F4/E4,0)</f>
        <v>0.55351170568561869</v>
      </c>
      <c r="J4" s="138">
        <f>IFERROR(F4/B4,0)</f>
        <v>1.7891891891891891</v>
      </c>
    </row>
    <row r="5" spans="1:11" x14ac:dyDescent="0.25">
      <c r="A5" s="35" t="s">
        <v>20</v>
      </c>
      <c r="B5" s="36">
        <v>620</v>
      </c>
      <c r="C5" s="36">
        <v>707</v>
      </c>
      <c r="D5" s="36">
        <v>707</v>
      </c>
      <c r="E5" s="36">
        <v>551</v>
      </c>
      <c r="F5" s="36">
        <v>275</v>
      </c>
      <c r="G5" s="139">
        <f>IFERROR(C5/B5,0)</f>
        <v>1.1403225806451613</v>
      </c>
      <c r="H5" s="139">
        <f t="shared" ref="H5:H27" si="0">IFERROR(E5/D5,0)</f>
        <v>0.77934936350777939</v>
      </c>
      <c r="I5" s="139">
        <f t="shared" ref="I5:I27" si="1">IFERROR(F5/E5,0)</f>
        <v>0.49909255898366606</v>
      </c>
      <c r="J5" s="139">
        <f t="shared" ref="J5:J27" si="2">IFERROR(F5/B5,0)</f>
        <v>0.44354838709677419</v>
      </c>
    </row>
    <row r="6" spans="1:11" x14ac:dyDescent="0.25">
      <c r="A6" s="35" t="s">
        <v>21</v>
      </c>
      <c r="B6" s="36"/>
      <c r="C6" s="36"/>
      <c r="D6" s="36"/>
      <c r="E6" s="36"/>
      <c r="F6" s="36"/>
      <c r="G6" s="139">
        <f t="shared" ref="G6:G31" si="3">IFERROR(C6/B6,0)</f>
        <v>0</v>
      </c>
      <c r="H6" s="139">
        <f t="shared" si="0"/>
        <v>0</v>
      </c>
      <c r="I6" s="139">
        <f t="shared" si="1"/>
        <v>0</v>
      </c>
      <c r="J6" s="139">
        <f t="shared" si="2"/>
        <v>0</v>
      </c>
    </row>
    <row r="7" spans="1:11" x14ac:dyDescent="0.25">
      <c r="A7" s="35" t="s">
        <v>22</v>
      </c>
      <c r="B7" s="36">
        <v>320</v>
      </c>
      <c r="C7" s="36">
        <v>1103</v>
      </c>
      <c r="D7" s="36">
        <v>1004</v>
      </c>
      <c r="E7" s="36">
        <v>762</v>
      </c>
      <c r="F7" s="36">
        <v>305</v>
      </c>
      <c r="G7" s="139">
        <f t="shared" si="3"/>
        <v>3.4468749999999999</v>
      </c>
      <c r="H7" s="139">
        <f t="shared" si="0"/>
        <v>0.75896414342629481</v>
      </c>
      <c r="I7" s="139">
        <f t="shared" si="1"/>
        <v>0.40026246719160102</v>
      </c>
      <c r="J7" s="139">
        <f t="shared" si="2"/>
        <v>0.953125</v>
      </c>
    </row>
    <row r="8" spans="1:11" x14ac:dyDescent="0.25">
      <c r="A8" s="35" t="s">
        <v>23</v>
      </c>
      <c r="B8" s="36">
        <v>35</v>
      </c>
      <c r="C8" s="36">
        <v>102</v>
      </c>
      <c r="D8" s="36">
        <v>86</v>
      </c>
      <c r="E8" s="36">
        <v>69</v>
      </c>
      <c r="F8" s="36">
        <v>38</v>
      </c>
      <c r="G8" s="139">
        <f t="shared" si="3"/>
        <v>2.9142857142857141</v>
      </c>
      <c r="H8" s="139">
        <f t="shared" si="0"/>
        <v>0.80232558139534882</v>
      </c>
      <c r="I8" s="139">
        <f t="shared" si="1"/>
        <v>0.55072463768115942</v>
      </c>
      <c r="J8" s="139">
        <f t="shared" si="2"/>
        <v>1.0857142857142856</v>
      </c>
    </row>
    <row r="9" spans="1:11" x14ac:dyDescent="0.25">
      <c r="A9" s="35" t="s">
        <v>24</v>
      </c>
      <c r="B9" s="36"/>
      <c r="C9" s="36"/>
      <c r="D9" s="36"/>
      <c r="E9" s="36"/>
      <c r="F9" s="36"/>
      <c r="G9" s="139">
        <f t="shared" si="3"/>
        <v>0</v>
      </c>
      <c r="H9" s="139">
        <f t="shared" si="0"/>
        <v>0</v>
      </c>
      <c r="I9" s="139">
        <f t="shared" si="1"/>
        <v>0</v>
      </c>
      <c r="J9" s="139">
        <f t="shared" si="2"/>
        <v>0</v>
      </c>
    </row>
    <row r="10" spans="1:11" x14ac:dyDescent="0.25">
      <c r="A10" s="35" t="s">
        <v>25</v>
      </c>
      <c r="B10" s="36"/>
      <c r="C10" s="36"/>
      <c r="D10" s="36"/>
      <c r="E10" s="36"/>
      <c r="F10" s="36"/>
      <c r="G10" s="139">
        <f t="shared" si="3"/>
        <v>0</v>
      </c>
      <c r="H10" s="139">
        <f t="shared" si="0"/>
        <v>0</v>
      </c>
      <c r="I10" s="139">
        <f t="shared" si="1"/>
        <v>0</v>
      </c>
      <c r="J10" s="139">
        <f t="shared" si="2"/>
        <v>0</v>
      </c>
    </row>
    <row r="11" spans="1:11" x14ac:dyDescent="0.25">
      <c r="A11" s="35" t="s">
        <v>26</v>
      </c>
      <c r="B11" s="36">
        <v>140</v>
      </c>
      <c r="C11" s="36">
        <v>194</v>
      </c>
      <c r="D11" s="36">
        <v>194</v>
      </c>
      <c r="E11" s="36">
        <v>189</v>
      </c>
      <c r="F11" s="36">
        <v>76</v>
      </c>
      <c r="G11" s="139">
        <f t="shared" si="3"/>
        <v>1.3857142857142857</v>
      </c>
      <c r="H11" s="139">
        <f t="shared" si="0"/>
        <v>0.97422680412371132</v>
      </c>
      <c r="I11" s="139">
        <f t="shared" si="1"/>
        <v>0.40211640211640209</v>
      </c>
      <c r="J11" s="139">
        <f t="shared" si="2"/>
        <v>0.54285714285714282</v>
      </c>
    </row>
    <row r="12" spans="1:11" x14ac:dyDescent="0.25">
      <c r="A12" s="35" t="s">
        <v>27</v>
      </c>
      <c r="B12" s="37"/>
      <c r="C12" s="37"/>
      <c r="D12" s="37"/>
      <c r="E12" s="37"/>
      <c r="F12" s="37"/>
      <c r="G12" s="139">
        <f t="shared" si="3"/>
        <v>0</v>
      </c>
      <c r="H12" s="139">
        <f t="shared" si="0"/>
        <v>0</v>
      </c>
      <c r="I12" s="139">
        <f t="shared" si="1"/>
        <v>0</v>
      </c>
      <c r="J12" s="139">
        <f t="shared" si="2"/>
        <v>0</v>
      </c>
    </row>
    <row r="13" spans="1:11" x14ac:dyDescent="0.25">
      <c r="A13" s="35" t="s">
        <v>28</v>
      </c>
      <c r="B13" s="38"/>
      <c r="C13" s="38"/>
      <c r="D13" s="37"/>
      <c r="E13" s="37"/>
      <c r="F13" s="37"/>
      <c r="G13" s="139">
        <f t="shared" si="3"/>
        <v>0</v>
      </c>
      <c r="H13" s="139">
        <f t="shared" si="0"/>
        <v>0</v>
      </c>
      <c r="I13" s="139">
        <f t="shared" si="1"/>
        <v>0</v>
      </c>
      <c r="J13" s="139">
        <f t="shared" si="2"/>
        <v>0</v>
      </c>
    </row>
    <row r="14" spans="1:11" x14ac:dyDescent="0.25">
      <c r="A14" s="35" t="s">
        <v>29</v>
      </c>
      <c r="B14" s="36"/>
      <c r="C14" s="36"/>
      <c r="D14" s="36"/>
      <c r="E14" s="36"/>
      <c r="F14" s="36"/>
      <c r="G14" s="139">
        <f t="shared" si="3"/>
        <v>0</v>
      </c>
      <c r="H14" s="139">
        <f t="shared" si="0"/>
        <v>0</v>
      </c>
      <c r="I14" s="139">
        <f t="shared" si="1"/>
        <v>0</v>
      </c>
      <c r="J14" s="139">
        <f t="shared" si="2"/>
        <v>0</v>
      </c>
    </row>
    <row r="15" spans="1:11" ht="30" x14ac:dyDescent="0.25">
      <c r="A15" s="35" t="s">
        <v>30</v>
      </c>
      <c r="B15" s="36"/>
      <c r="C15" s="36"/>
      <c r="D15" s="36"/>
      <c r="E15" s="36"/>
      <c r="F15" s="36"/>
      <c r="G15" s="139">
        <f t="shared" si="3"/>
        <v>0</v>
      </c>
      <c r="H15" s="139">
        <f t="shared" si="0"/>
        <v>0</v>
      </c>
      <c r="I15" s="139">
        <f t="shared" si="1"/>
        <v>0</v>
      </c>
      <c r="J15" s="139">
        <f t="shared" si="2"/>
        <v>0</v>
      </c>
    </row>
    <row r="16" spans="1:11" x14ac:dyDescent="0.25">
      <c r="A16" s="35" t="s">
        <v>31</v>
      </c>
      <c r="B16" s="36"/>
      <c r="C16" s="36"/>
      <c r="D16" s="36"/>
      <c r="E16" s="36"/>
      <c r="F16" s="36"/>
      <c r="G16" s="139">
        <f t="shared" si="3"/>
        <v>0</v>
      </c>
      <c r="H16" s="139">
        <f t="shared" si="0"/>
        <v>0</v>
      </c>
      <c r="I16" s="139">
        <f t="shared" si="1"/>
        <v>0</v>
      </c>
      <c r="J16" s="139">
        <f t="shared" si="2"/>
        <v>0</v>
      </c>
    </row>
    <row r="17" spans="1:10" x14ac:dyDescent="0.25">
      <c r="A17" s="35" t="s">
        <v>32</v>
      </c>
      <c r="B17" s="36"/>
      <c r="C17" s="36"/>
      <c r="D17" s="36"/>
      <c r="E17" s="36"/>
      <c r="F17" s="36"/>
      <c r="G17" s="139">
        <f t="shared" si="3"/>
        <v>0</v>
      </c>
      <c r="H17" s="139">
        <f t="shared" si="0"/>
        <v>0</v>
      </c>
      <c r="I17" s="139">
        <f t="shared" si="1"/>
        <v>0</v>
      </c>
      <c r="J17" s="139">
        <f t="shared" si="2"/>
        <v>0</v>
      </c>
    </row>
    <row r="18" spans="1:10" x14ac:dyDescent="0.25">
      <c r="A18" s="35" t="s">
        <v>33</v>
      </c>
      <c r="B18" s="36"/>
      <c r="C18" s="36"/>
      <c r="D18" s="36"/>
      <c r="E18" s="36"/>
      <c r="F18" s="36"/>
      <c r="G18" s="139">
        <f t="shared" si="3"/>
        <v>0</v>
      </c>
      <c r="H18" s="139">
        <f t="shared" si="0"/>
        <v>0</v>
      </c>
      <c r="I18" s="139">
        <f t="shared" si="1"/>
        <v>0</v>
      </c>
      <c r="J18" s="139">
        <f t="shared" si="2"/>
        <v>0</v>
      </c>
    </row>
    <row r="19" spans="1:10" x14ac:dyDescent="0.25">
      <c r="A19" s="35" t="s">
        <v>34</v>
      </c>
      <c r="B19" s="36"/>
      <c r="C19" s="36"/>
      <c r="D19" s="36"/>
      <c r="E19" s="36"/>
      <c r="F19" s="36"/>
      <c r="G19" s="139">
        <f t="shared" si="3"/>
        <v>0</v>
      </c>
      <c r="H19" s="139">
        <f t="shared" si="0"/>
        <v>0</v>
      </c>
      <c r="I19" s="139">
        <f t="shared" si="1"/>
        <v>0</v>
      </c>
      <c r="J19" s="139">
        <f t="shared" si="2"/>
        <v>0</v>
      </c>
    </row>
    <row r="20" spans="1:10" x14ac:dyDescent="0.25">
      <c r="A20" s="35" t="s">
        <v>35</v>
      </c>
      <c r="B20" s="36"/>
      <c r="C20" s="36"/>
      <c r="D20" s="36"/>
      <c r="E20" s="36"/>
      <c r="F20" s="36"/>
      <c r="G20" s="139">
        <f t="shared" si="3"/>
        <v>0</v>
      </c>
      <c r="H20" s="139">
        <f t="shared" si="0"/>
        <v>0</v>
      </c>
      <c r="I20" s="139">
        <f t="shared" si="1"/>
        <v>0</v>
      </c>
      <c r="J20" s="139">
        <f t="shared" si="2"/>
        <v>0</v>
      </c>
    </row>
    <row r="21" spans="1:10" x14ac:dyDescent="0.25">
      <c r="A21" s="35" t="s">
        <v>36</v>
      </c>
      <c r="B21" s="36"/>
      <c r="C21" s="36"/>
      <c r="D21" s="36"/>
      <c r="E21" s="36"/>
      <c r="F21" s="36"/>
      <c r="G21" s="139">
        <f t="shared" si="3"/>
        <v>0</v>
      </c>
      <c r="H21" s="139">
        <f t="shared" si="0"/>
        <v>0</v>
      </c>
      <c r="I21" s="139">
        <f t="shared" si="1"/>
        <v>0</v>
      </c>
      <c r="J21" s="139">
        <f t="shared" si="2"/>
        <v>0</v>
      </c>
    </row>
    <row r="22" spans="1:10" x14ac:dyDescent="0.25">
      <c r="A22" s="35" t="s">
        <v>37</v>
      </c>
      <c r="B22" s="36"/>
      <c r="C22" s="36"/>
      <c r="D22" s="36"/>
      <c r="E22" s="36"/>
      <c r="F22" s="36"/>
      <c r="G22" s="139">
        <f t="shared" si="3"/>
        <v>0</v>
      </c>
      <c r="H22" s="139">
        <f t="shared" si="0"/>
        <v>0</v>
      </c>
      <c r="I22" s="139">
        <f t="shared" si="1"/>
        <v>0</v>
      </c>
      <c r="J22" s="139">
        <f t="shared" si="2"/>
        <v>0</v>
      </c>
    </row>
    <row r="23" spans="1:10" x14ac:dyDescent="0.25">
      <c r="A23" s="35" t="s">
        <v>38</v>
      </c>
      <c r="B23" s="36">
        <v>110</v>
      </c>
      <c r="C23" s="36">
        <v>328</v>
      </c>
      <c r="D23" s="36">
        <v>314</v>
      </c>
      <c r="E23" s="36">
        <v>227</v>
      </c>
      <c r="F23" s="36">
        <v>127</v>
      </c>
      <c r="G23" s="139">
        <f t="shared" si="3"/>
        <v>2.9818181818181819</v>
      </c>
      <c r="H23" s="139">
        <f t="shared" si="0"/>
        <v>0.72292993630573243</v>
      </c>
      <c r="I23" s="139">
        <f t="shared" si="1"/>
        <v>0.55947136563876654</v>
      </c>
      <c r="J23" s="139">
        <f t="shared" si="2"/>
        <v>1.1545454545454545</v>
      </c>
    </row>
    <row r="24" spans="1:10" x14ac:dyDescent="0.25">
      <c r="A24" s="35" t="s">
        <v>39</v>
      </c>
      <c r="B24" s="36">
        <v>65</v>
      </c>
      <c r="C24" s="36">
        <v>240</v>
      </c>
      <c r="D24" s="36">
        <v>225</v>
      </c>
      <c r="E24" s="36">
        <v>158</v>
      </c>
      <c r="F24" s="36">
        <v>106</v>
      </c>
      <c r="G24" s="139">
        <f t="shared" si="3"/>
        <v>3.6923076923076925</v>
      </c>
      <c r="H24" s="139">
        <f t="shared" si="0"/>
        <v>0.70222222222222219</v>
      </c>
      <c r="I24" s="139">
        <f t="shared" si="1"/>
        <v>0.67088607594936711</v>
      </c>
      <c r="J24" s="139">
        <f t="shared" si="2"/>
        <v>1.6307692307692307</v>
      </c>
    </row>
    <row r="25" spans="1:10" x14ac:dyDescent="0.25">
      <c r="A25" s="35" t="s">
        <v>40</v>
      </c>
      <c r="B25" s="36"/>
      <c r="C25" s="36"/>
      <c r="D25" s="36"/>
      <c r="E25" s="36"/>
      <c r="F25" s="36"/>
      <c r="G25" s="139">
        <f t="shared" si="3"/>
        <v>0</v>
      </c>
      <c r="H25" s="139">
        <f t="shared" si="0"/>
        <v>0</v>
      </c>
      <c r="I25" s="139">
        <f t="shared" si="1"/>
        <v>0</v>
      </c>
      <c r="J25" s="139">
        <f t="shared" si="2"/>
        <v>0</v>
      </c>
    </row>
    <row r="26" spans="1:10" x14ac:dyDescent="0.25">
      <c r="A26" s="35" t="s">
        <v>41</v>
      </c>
      <c r="B26" s="36"/>
      <c r="C26" s="36"/>
      <c r="D26" s="36"/>
      <c r="E26" s="36"/>
      <c r="F26" s="36"/>
      <c r="G26" s="139">
        <f t="shared" si="3"/>
        <v>0</v>
      </c>
      <c r="H26" s="139">
        <f t="shared" si="0"/>
        <v>0</v>
      </c>
      <c r="I26" s="139">
        <f t="shared" si="1"/>
        <v>0</v>
      </c>
      <c r="J26" s="139">
        <f t="shared" si="2"/>
        <v>0</v>
      </c>
    </row>
    <row r="27" spans="1:10" x14ac:dyDescent="0.25">
      <c r="A27" s="35" t="s">
        <v>42</v>
      </c>
      <c r="B27" s="36"/>
      <c r="C27" s="36"/>
      <c r="D27" s="36"/>
      <c r="E27" s="36"/>
      <c r="F27" s="36"/>
      <c r="G27" s="139">
        <f t="shared" si="3"/>
        <v>0</v>
      </c>
      <c r="H27" s="139">
        <f t="shared" si="0"/>
        <v>0</v>
      </c>
      <c r="I27" s="139">
        <f t="shared" si="1"/>
        <v>0</v>
      </c>
      <c r="J27" s="139">
        <f t="shared" si="2"/>
        <v>0</v>
      </c>
    </row>
    <row r="28" spans="1:10" x14ac:dyDescent="0.25">
      <c r="A28" s="35" t="s">
        <v>43</v>
      </c>
      <c r="B28" s="36"/>
      <c r="C28" s="36"/>
      <c r="D28" s="36"/>
      <c r="E28" s="36"/>
      <c r="F28" s="36"/>
      <c r="G28" s="139">
        <f t="shared" si="3"/>
        <v>0</v>
      </c>
      <c r="H28" s="139">
        <f t="shared" ref="H28:I31" si="4">IFERROR(E28/D28,0)</f>
        <v>0</v>
      </c>
      <c r="I28" s="139">
        <f t="shared" si="4"/>
        <v>0</v>
      </c>
      <c r="J28" s="139">
        <f>IFERROR(F28/B28,0)</f>
        <v>0</v>
      </c>
    </row>
    <row r="29" spans="1:10" x14ac:dyDescent="0.25">
      <c r="A29" s="35" t="s">
        <v>44</v>
      </c>
      <c r="B29" s="36">
        <v>20</v>
      </c>
      <c r="C29" s="36">
        <v>19</v>
      </c>
      <c r="D29" s="36">
        <v>19</v>
      </c>
      <c r="E29" s="36">
        <v>19</v>
      </c>
      <c r="F29" s="36">
        <v>6</v>
      </c>
      <c r="G29" s="139">
        <f t="shared" si="3"/>
        <v>0.95</v>
      </c>
      <c r="H29" s="139">
        <f t="shared" si="4"/>
        <v>1</v>
      </c>
      <c r="I29" s="139">
        <f t="shared" si="4"/>
        <v>0.31578947368421051</v>
      </c>
      <c r="J29" s="139">
        <f>IFERROR(F29/B29,0)</f>
        <v>0.3</v>
      </c>
    </row>
    <row r="30" spans="1:10" ht="30" x14ac:dyDescent="0.25">
      <c r="A30" s="38" t="s">
        <v>45</v>
      </c>
      <c r="B30" s="301">
        <v>40</v>
      </c>
      <c r="C30" s="301">
        <v>157</v>
      </c>
      <c r="D30" s="301">
        <v>157</v>
      </c>
      <c r="E30" s="301">
        <v>101</v>
      </c>
      <c r="F30" s="301">
        <v>51</v>
      </c>
      <c r="G30" s="139">
        <f t="shared" si="3"/>
        <v>3.9249999999999998</v>
      </c>
      <c r="H30" s="139">
        <f t="shared" si="4"/>
        <v>0.64331210191082799</v>
      </c>
      <c r="I30" s="139">
        <f t="shared" si="4"/>
        <v>0.50495049504950495</v>
      </c>
      <c r="J30" s="139">
        <f>IFERROR(F30/B30,0)</f>
        <v>1.2749999999999999</v>
      </c>
    </row>
    <row r="31" spans="1:10" x14ac:dyDescent="0.25">
      <c r="A31" s="137" t="s">
        <v>55</v>
      </c>
      <c r="B31" s="57">
        <f>+SUM(B4:B30)</f>
        <v>1720</v>
      </c>
      <c r="C31" s="57">
        <f>+SUM(C4:C30)</f>
        <v>4299</v>
      </c>
      <c r="D31" s="57">
        <f>+SUM(D4:D30)</f>
        <v>4121</v>
      </c>
      <c r="E31" s="57">
        <f>+SUM(E4:E30)</f>
        <v>3272</v>
      </c>
      <c r="F31" s="57">
        <f>+SUM(F4:F30)</f>
        <v>1646</v>
      </c>
      <c r="G31" s="139">
        <f t="shared" si="3"/>
        <v>2.4994186046511628</v>
      </c>
      <c r="H31" s="139">
        <f t="shared" si="4"/>
        <v>0.79398204319339971</v>
      </c>
      <c r="I31" s="139">
        <f t="shared" si="4"/>
        <v>0.50305623471882643</v>
      </c>
      <c r="J31" s="139">
        <f>IFERROR(F31/B31,0)</f>
        <v>0.9569767441860465</v>
      </c>
    </row>
    <row r="32" spans="1:10" x14ac:dyDescent="0.25">
      <c r="A32" s="39"/>
      <c r="B32" s="40"/>
      <c r="C32" s="40"/>
      <c r="D32" s="40"/>
      <c r="E32" s="40"/>
      <c r="F32" s="40"/>
      <c r="G32" s="40"/>
      <c r="H32" s="40"/>
      <c r="J32" s="40"/>
    </row>
    <row r="33" spans="1:10" ht="16.5" thickBot="1" x14ac:dyDescent="0.3">
      <c r="A33" s="475" t="s">
        <v>54</v>
      </c>
      <c r="B33" s="476"/>
      <c r="C33" s="476"/>
      <c r="D33" s="476"/>
      <c r="E33" s="476"/>
      <c r="F33" s="476"/>
      <c r="G33" s="476"/>
      <c r="H33" s="476"/>
      <c r="I33" s="476"/>
      <c r="J33" s="476"/>
    </row>
    <row r="34" spans="1:10" ht="32.25" thickBot="1" x14ac:dyDescent="0.3">
      <c r="A34" s="83" t="s">
        <v>66</v>
      </c>
      <c r="B34" s="84" t="s">
        <v>57</v>
      </c>
      <c r="C34" s="84" t="s">
        <v>58</v>
      </c>
      <c r="D34" s="85" t="s">
        <v>59</v>
      </c>
      <c r="E34" s="85" t="s">
        <v>60</v>
      </c>
      <c r="F34" s="85" t="s">
        <v>61</v>
      </c>
      <c r="G34" s="86" t="s">
        <v>62</v>
      </c>
      <c r="H34" s="86" t="s">
        <v>63</v>
      </c>
      <c r="I34" s="86" t="s">
        <v>64</v>
      </c>
      <c r="J34" s="87" t="s">
        <v>65</v>
      </c>
    </row>
    <row r="35" spans="1:10" ht="31.5" x14ac:dyDescent="0.25">
      <c r="A35" s="81" t="s">
        <v>19</v>
      </c>
      <c r="B35" s="306">
        <v>75</v>
      </c>
      <c r="C35" s="306">
        <v>221</v>
      </c>
      <c r="D35" s="306">
        <v>221</v>
      </c>
      <c r="E35" s="306">
        <v>181</v>
      </c>
      <c r="F35" s="306">
        <v>116</v>
      </c>
      <c r="G35" s="138">
        <f>IFERROR(C35/B35,0)</f>
        <v>2.9466666666666668</v>
      </c>
      <c r="H35" s="138">
        <f>IFERROR(E35/D35,0)</f>
        <v>0.8190045248868778</v>
      </c>
      <c r="I35" s="138">
        <f>IFERROR(F35/E35,0)</f>
        <v>0.64088397790055252</v>
      </c>
      <c r="J35" s="138">
        <f>IFERROR(F35/B35,0)</f>
        <v>1.5466666666666666</v>
      </c>
    </row>
    <row r="36" spans="1:10" x14ac:dyDescent="0.25">
      <c r="A36" s="20" t="s">
        <v>20</v>
      </c>
      <c r="B36" s="305">
        <v>150</v>
      </c>
      <c r="C36" s="305">
        <v>121</v>
      </c>
      <c r="D36" s="305">
        <v>121</v>
      </c>
      <c r="E36" s="305">
        <v>121</v>
      </c>
      <c r="F36" s="305">
        <v>83</v>
      </c>
      <c r="G36" s="139">
        <f t="shared" ref="G36:G50" si="5">IFERROR(C36/B36,0)</f>
        <v>0.80666666666666664</v>
      </c>
      <c r="H36" s="139">
        <f t="shared" ref="H36:H50" si="6">IFERROR(E36/D36,0)</f>
        <v>1</v>
      </c>
      <c r="I36" s="139">
        <f t="shared" ref="I36:I50" si="7">IFERROR(F36/E36,0)</f>
        <v>0.68595041322314054</v>
      </c>
      <c r="J36" s="139">
        <f t="shared" ref="J36:J50" si="8">IFERROR(F36/B36,0)</f>
        <v>0.55333333333333334</v>
      </c>
    </row>
    <row r="37" spans="1:10" x14ac:dyDescent="0.25">
      <c r="A37" s="20" t="s">
        <v>21</v>
      </c>
      <c r="B37" s="305"/>
      <c r="C37" s="305"/>
      <c r="D37" s="305"/>
      <c r="E37" s="305"/>
      <c r="F37" s="305"/>
      <c r="G37" s="139">
        <f t="shared" si="5"/>
        <v>0</v>
      </c>
      <c r="H37" s="139">
        <f t="shared" si="6"/>
        <v>0</v>
      </c>
      <c r="I37" s="139">
        <f t="shared" si="7"/>
        <v>0</v>
      </c>
      <c r="J37" s="139">
        <f t="shared" si="8"/>
        <v>0</v>
      </c>
    </row>
    <row r="38" spans="1:10" x14ac:dyDescent="0.25">
      <c r="A38" s="20" t="s">
        <v>22</v>
      </c>
      <c r="B38" s="305">
        <v>250</v>
      </c>
      <c r="C38" s="305">
        <v>171</v>
      </c>
      <c r="D38" s="305">
        <v>171</v>
      </c>
      <c r="E38" s="305">
        <v>171</v>
      </c>
      <c r="F38" s="305">
        <v>107</v>
      </c>
      <c r="G38" s="139">
        <f t="shared" si="5"/>
        <v>0.68400000000000005</v>
      </c>
      <c r="H38" s="139">
        <f t="shared" si="6"/>
        <v>1</v>
      </c>
      <c r="I38" s="139">
        <f t="shared" si="7"/>
        <v>0.6257309941520468</v>
      </c>
      <c r="J38" s="139">
        <f t="shared" si="8"/>
        <v>0.42799999999999999</v>
      </c>
    </row>
    <row r="39" spans="1:10" x14ac:dyDescent="0.25">
      <c r="A39" s="20" t="s">
        <v>23</v>
      </c>
      <c r="B39" s="305">
        <v>25</v>
      </c>
      <c r="C39" s="305">
        <v>30</v>
      </c>
      <c r="D39" s="305">
        <v>30</v>
      </c>
      <c r="E39" s="305">
        <v>30</v>
      </c>
      <c r="F39" s="305">
        <v>18</v>
      </c>
      <c r="G39" s="139">
        <f t="shared" si="5"/>
        <v>1.2</v>
      </c>
      <c r="H39" s="139">
        <f t="shared" si="6"/>
        <v>1</v>
      </c>
      <c r="I39" s="139">
        <f t="shared" si="7"/>
        <v>0.6</v>
      </c>
      <c r="J39" s="139">
        <f t="shared" si="8"/>
        <v>0.72</v>
      </c>
    </row>
    <row r="40" spans="1:10" ht="19.5" customHeight="1" x14ac:dyDescent="0.25">
      <c r="A40" s="20" t="s">
        <v>24</v>
      </c>
      <c r="B40" s="305"/>
      <c r="C40" s="305"/>
      <c r="D40" s="305"/>
      <c r="E40" s="305"/>
      <c r="F40" s="305"/>
      <c r="G40" s="139">
        <f t="shared" si="5"/>
        <v>0</v>
      </c>
      <c r="H40" s="139">
        <f t="shared" si="6"/>
        <v>0</v>
      </c>
      <c r="I40" s="139">
        <f t="shared" si="7"/>
        <v>0</v>
      </c>
      <c r="J40" s="139">
        <f t="shared" si="8"/>
        <v>0</v>
      </c>
    </row>
    <row r="41" spans="1:10" ht="18" customHeight="1" x14ac:dyDescent="0.25">
      <c r="A41" s="20" t="s">
        <v>25</v>
      </c>
      <c r="B41" s="305"/>
      <c r="C41" s="305"/>
      <c r="D41" s="305"/>
      <c r="E41" s="305"/>
      <c r="F41" s="305"/>
      <c r="G41" s="139">
        <f t="shared" si="5"/>
        <v>0</v>
      </c>
      <c r="H41" s="139">
        <f t="shared" si="6"/>
        <v>0</v>
      </c>
      <c r="I41" s="139">
        <f t="shared" si="7"/>
        <v>0</v>
      </c>
      <c r="J41" s="139">
        <f t="shared" si="8"/>
        <v>0</v>
      </c>
    </row>
    <row r="42" spans="1:10" ht="17.25" customHeight="1" x14ac:dyDescent="0.25">
      <c r="A42" s="20" t="s">
        <v>26</v>
      </c>
      <c r="B42" s="305">
        <v>60</v>
      </c>
      <c r="C42" s="305">
        <v>29</v>
      </c>
      <c r="D42" s="305">
        <v>29</v>
      </c>
      <c r="E42" s="305">
        <v>24</v>
      </c>
      <c r="F42" s="305">
        <v>16</v>
      </c>
      <c r="G42" s="139">
        <f t="shared" si="5"/>
        <v>0.48333333333333334</v>
      </c>
      <c r="H42" s="139">
        <f t="shared" si="6"/>
        <v>0.82758620689655171</v>
      </c>
      <c r="I42" s="139">
        <f t="shared" si="7"/>
        <v>0.66666666666666663</v>
      </c>
      <c r="J42" s="139">
        <f t="shared" si="8"/>
        <v>0.26666666666666666</v>
      </c>
    </row>
    <row r="43" spans="1:10" ht="17.25" customHeight="1" x14ac:dyDescent="0.25">
      <c r="A43" s="20" t="s">
        <v>27</v>
      </c>
      <c r="B43" s="305"/>
      <c r="C43" s="305"/>
      <c r="D43" s="305"/>
      <c r="E43" s="305"/>
      <c r="F43" s="305"/>
      <c r="G43" s="139">
        <f t="shared" si="5"/>
        <v>0</v>
      </c>
      <c r="H43" s="139">
        <f t="shared" si="6"/>
        <v>0</v>
      </c>
      <c r="I43" s="139">
        <f t="shared" si="7"/>
        <v>0</v>
      </c>
      <c r="J43" s="139">
        <f t="shared" si="8"/>
        <v>0</v>
      </c>
    </row>
    <row r="44" spans="1:10" ht="31.5" x14ac:dyDescent="0.25">
      <c r="A44" s="20" t="s">
        <v>28</v>
      </c>
      <c r="B44" s="304"/>
      <c r="C44" s="304"/>
      <c r="D44" s="305"/>
      <c r="E44" s="305"/>
      <c r="F44" s="305"/>
      <c r="G44" s="139">
        <f t="shared" si="5"/>
        <v>0</v>
      </c>
      <c r="H44" s="139">
        <f t="shared" si="6"/>
        <v>0</v>
      </c>
      <c r="I44" s="139">
        <f t="shared" si="7"/>
        <v>0</v>
      </c>
      <c r="J44" s="139">
        <f t="shared" si="8"/>
        <v>0</v>
      </c>
    </row>
    <row r="45" spans="1:10" x14ac:dyDescent="0.25">
      <c r="A45" s="20" t="s">
        <v>29</v>
      </c>
      <c r="B45" s="305"/>
      <c r="C45" s="305"/>
      <c r="D45" s="305"/>
      <c r="E45" s="305"/>
      <c r="F45" s="305"/>
      <c r="G45" s="139">
        <f t="shared" si="5"/>
        <v>0</v>
      </c>
      <c r="H45" s="139">
        <f t="shared" si="6"/>
        <v>0</v>
      </c>
      <c r="I45" s="139">
        <f t="shared" si="7"/>
        <v>0</v>
      </c>
      <c r="J45" s="139">
        <f t="shared" si="8"/>
        <v>0</v>
      </c>
    </row>
    <row r="46" spans="1:10" ht="31.5" x14ac:dyDescent="0.25">
      <c r="A46" s="20" t="s">
        <v>30</v>
      </c>
      <c r="B46" s="305"/>
      <c r="C46" s="305"/>
      <c r="D46" s="305"/>
      <c r="E46" s="305"/>
      <c r="F46" s="305"/>
      <c r="G46" s="139">
        <f t="shared" si="5"/>
        <v>0</v>
      </c>
      <c r="H46" s="139">
        <f t="shared" si="6"/>
        <v>0</v>
      </c>
      <c r="I46" s="139">
        <f t="shared" si="7"/>
        <v>0</v>
      </c>
      <c r="J46" s="139">
        <f t="shared" si="8"/>
        <v>0</v>
      </c>
    </row>
    <row r="47" spans="1:10" x14ac:dyDescent="0.25">
      <c r="A47" s="20" t="s">
        <v>31</v>
      </c>
      <c r="B47" s="305"/>
      <c r="C47" s="305"/>
      <c r="D47" s="305"/>
      <c r="E47" s="305"/>
      <c r="F47" s="305"/>
      <c r="G47" s="139">
        <f t="shared" si="5"/>
        <v>0</v>
      </c>
      <c r="H47" s="139">
        <f t="shared" si="6"/>
        <v>0</v>
      </c>
      <c r="I47" s="139">
        <f t="shared" si="7"/>
        <v>0</v>
      </c>
      <c r="J47" s="139">
        <f t="shared" si="8"/>
        <v>0</v>
      </c>
    </row>
    <row r="48" spans="1:10" x14ac:dyDescent="0.25">
      <c r="A48" s="20" t="s">
        <v>32</v>
      </c>
      <c r="B48" s="305"/>
      <c r="C48" s="305"/>
      <c r="D48" s="305"/>
      <c r="E48" s="305"/>
      <c r="F48" s="305"/>
      <c r="G48" s="139">
        <f t="shared" si="5"/>
        <v>0</v>
      </c>
      <c r="H48" s="139">
        <f t="shared" si="6"/>
        <v>0</v>
      </c>
      <c r="I48" s="139">
        <f t="shared" si="7"/>
        <v>0</v>
      </c>
      <c r="J48" s="139">
        <f t="shared" si="8"/>
        <v>0</v>
      </c>
    </row>
    <row r="49" spans="1:10" ht="18.75" customHeight="1" x14ac:dyDescent="0.25">
      <c r="A49" s="20" t="s">
        <v>33</v>
      </c>
      <c r="B49" s="305"/>
      <c r="C49" s="305"/>
      <c r="D49" s="305"/>
      <c r="E49" s="305"/>
      <c r="F49" s="305"/>
      <c r="G49" s="139">
        <f t="shared" si="5"/>
        <v>0</v>
      </c>
      <c r="H49" s="139">
        <f t="shared" si="6"/>
        <v>0</v>
      </c>
      <c r="I49" s="139">
        <f t="shared" si="7"/>
        <v>0</v>
      </c>
      <c r="J49" s="139">
        <f t="shared" si="8"/>
        <v>0</v>
      </c>
    </row>
    <row r="50" spans="1:10" ht="17.25" customHeight="1" x14ac:dyDescent="0.25">
      <c r="A50" s="20" t="s">
        <v>34</v>
      </c>
      <c r="B50" s="305"/>
      <c r="C50" s="305"/>
      <c r="D50" s="305"/>
      <c r="E50" s="305"/>
      <c r="F50" s="305"/>
      <c r="G50" s="139">
        <f t="shared" si="5"/>
        <v>0</v>
      </c>
      <c r="H50" s="139">
        <f t="shared" si="6"/>
        <v>0</v>
      </c>
      <c r="I50" s="139">
        <f t="shared" si="7"/>
        <v>0</v>
      </c>
      <c r="J50" s="139">
        <f t="shared" si="8"/>
        <v>0</v>
      </c>
    </row>
    <row r="51" spans="1:10" ht="18" customHeight="1" x14ac:dyDescent="0.25">
      <c r="A51" s="20" t="s">
        <v>35</v>
      </c>
      <c r="B51" s="305"/>
      <c r="C51" s="305"/>
      <c r="D51" s="305"/>
      <c r="E51" s="305"/>
      <c r="F51" s="305"/>
      <c r="G51" s="139">
        <f>IFERROR(C51/B51,0)</f>
        <v>0</v>
      </c>
      <c r="H51" s="139">
        <f>IFERROR(E51/D51,0)</f>
        <v>0</v>
      </c>
      <c r="I51" s="139">
        <f>IFERROR(F51/E51,0)</f>
        <v>0</v>
      </c>
      <c r="J51" s="139">
        <f>IFERROR(F51/B51,0)</f>
        <v>0</v>
      </c>
    </row>
    <row r="52" spans="1:10" ht="16.5" customHeight="1" x14ac:dyDescent="0.25">
      <c r="A52" s="20" t="s">
        <v>36</v>
      </c>
      <c r="B52" s="305"/>
      <c r="C52" s="305"/>
      <c r="D52" s="305"/>
      <c r="E52" s="305"/>
      <c r="F52" s="305"/>
      <c r="G52" s="139">
        <f t="shared" ref="G52:G62" si="9">IFERROR(C52/B52,0)</f>
        <v>0</v>
      </c>
      <c r="H52" s="139">
        <f t="shared" ref="H52:H62" si="10">IFERROR(E52/D52,0)</f>
        <v>0</v>
      </c>
      <c r="I52" s="139">
        <f t="shared" ref="I52:I62" si="11">IFERROR(F52/E52,0)</f>
        <v>0</v>
      </c>
      <c r="J52" s="139">
        <f t="shared" ref="J52:J62" si="12">IFERROR(F52/B52,0)</f>
        <v>0</v>
      </c>
    </row>
    <row r="53" spans="1:10" x14ac:dyDescent="0.25">
      <c r="A53" s="20" t="s">
        <v>37</v>
      </c>
      <c r="B53" s="305"/>
      <c r="C53" s="305"/>
      <c r="D53" s="305"/>
      <c r="E53" s="305"/>
      <c r="F53" s="305"/>
      <c r="G53" s="139">
        <f t="shared" si="9"/>
        <v>0</v>
      </c>
      <c r="H53" s="139">
        <f t="shared" si="10"/>
        <v>0</v>
      </c>
      <c r="I53" s="139">
        <f t="shared" si="11"/>
        <v>0</v>
      </c>
      <c r="J53" s="139">
        <f t="shared" si="12"/>
        <v>0</v>
      </c>
    </row>
    <row r="54" spans="1:10" ht="19.5" customHeight="1" x14ac:dyDescent="0.25">
      <c r="A54" s="20" t="s">
        <v>38</v>
      </c>
      <c r="B54" s="305">
        <v>40</v>
      </c>
      <c r="C54" s="305">
        <v>19</v>
      </c>
      <c r="D54" s="305">
        <v>19</v>
      </c>
      <c r="E54" s="305">
        <v>14</v>
      </c>
      <c r="F54" s="305">
        <v>14</v>
      </c>
      <c r="G54" s="139">
        <f t="shared" si="9"/>
        <v>0.47499999999999998</v>
      </c>
      <c r="H54" s="139">
        <f t="shared" si="10"/>
        <v>0.73684210526315785</v>
      </c>
      <c r="I54" s="139">
        <f t="shared" si="11"/>
        <v>1</v>
      </c>
      <c r="J54" s="139">
        <f t="shared" si="12"/>
        <v>0.35</v>
      </c>
    </row>
    <row r="55" spans="1:10" ht="18.75" customHeight="1" x14ac:dyDescent="0.25">
      <c r="A55" s="20" t="s">
        <v>39</v>
      </c>
      <c r="B55" s="305"/>
      <c r="C55" s="305"/>
      <c r="D55" s="305"/>
      <c r="E55" s="305"/>
      <c r="F55" s="305"/>
      <c r="G55" s="139">
        <f t="shared" si="9"/>
        <v>0</v>
      </c>
      <c r="H55" s="139">
        <f t="shared" si="10"/>
        <v>0</v>
      </c>
      <c r="I55" s="139">
        <f t="shared" si="11"/>
        <v>0</v>
      </c>
      <c r="J55" s="139">
        <f t="shared" si="12"/>
        <v>0</v>
      </c>
    </row>
    <row r="56" spans="1:10" ht="17.25" customHeight="1" x14ac:dyDescent="0.25">
      <c r="A56" s="20" t="s">
        <v>40</v>
      </c>
      <c r="B56" s="305"/>
      <c r="C56" s="305"/>
      <c r="D56" s="305"/>
      <c r="E56" s="305"/>
      <c r="F56" s="305"/>
      <c r="G56" s="139">
        <f t="shared" si="9"/>
        <v>0</v>
      </c>
      <c r="H56" s="139">
        <f t="shared" si="10"/>
        <v>0</v>
      </c>
      <c r="I56" s="139">
        <f t="shared" si="11"/>
        <v>0</v>
      </c>
      <c r="J56" s="139">
        <f t="shared" si="12"/>
        <v>0</v>
      </c>
    </row>
    <row r="57" spans="1:10" ht="16.5" customHeight="1" x14ac:dyDescent="0.25">
      <c r="A57" s="20" t="s">
        <v>41</v>
      </c>
      <c r="B57" s="305"/>
      <c r="C57" s="305"/>
      <c r="D57" s="305"/>
      <c r="E57" s="305"/>
      <c r="F57" s="305"/>
      <c r="G57" s="139">
        <f t="shared" si="9"/>
        <v>0</v>
      </c>
      <c r="H57" s="139">
        <f t="shared" si="10"/>
        <v>0</v>
      </c>
      <c r="I57" s="139">
        <f t="shared" si="11"/>
        <v>0</v>
      </c>
      <c r="J57" s="139">
        <f t="shared" si="12"/>
        <v>0</v>
      </c>
    </row>
    <row r="58" spans="1:10" ht="17.25" customHeight="1" x14ac:dyDescent="0.25">
      <c r="A58" s="20" t="s">
        <v>42</v>
      </c>
      <c r="B58" s="305"/>
      <c r="C58" s="305"/>
      <c r="D58" s="305"/>
      <c r="E58" s="305"/>
      <c r="F58" s="305"/>
      <c r="G58" s="139">
        <f t="shared" si="9"/>
        <v>0</v>
      </c>
      <c r="H58" s="139">
        <f t="shared" si="10"/>
        <v>0</v>
      </c>
      <c r="I58" s="139">
        <f t="shared" si="11"/>
        <v>0</v>
      </c>
      <c r="J58" s="139">
        <f t="shared" si="12"/>
        <v>0</v>
      </c>
    </row>
    <row r="59" spans="1:10" x14ac:dyDescent="0.25">
      <c r="A59" s="20" t="s">
        <v>43</v>
      </c>
      <c r="B59" s="305"/>
      <c r="C59" s="305"/>
      <c r="D59" s="305"/>
      <c r="E59" s="305"/>
      <c r="F59" s="305"/>
      <c r="G59" s="139">
        <f t="shared" si="9"/>
        <v>0</v>
      </c>
      <c r="H59" s="139">
        <f t="shared" si="10"/>
        <v>0</v>
      </c>
      <c r="I59" s="139">
        <f t="shared" si="11"/>
        <v>0</v>
      </c>
      <c r="J59" s="139">
        <f t="shared" si="12"/>
        <v>0</v>
      </c>
    </row>
    <row r="60" spans="1:10" x14ac:dyDescent="0.25">
      <c r="A60" s="20" t="s">
        <v>44</v>
      </c>
      <c r="B60" s="305">
        <v>20</v>
      </c>
      <c r="C60" s="305">
        <v>6</v>
      </c>
      <c r="D60" s="305">
        <v>6</v>
      </c>
      <c r="E60" s="305">
        <v>0</v>
      </c>
      <c r="F60" s="305">
        <v>0</v>
      </c>
      <c r="G60" s="139">
        <f t="shared" si="9"/>
        <v>0.3</v>
      </c>
      <c r="H60" s="139">
        <f t="shared" si="10"/>
        <v>0</v>
      </c>
      <c r="I60" s="139">
        <f t="shared" si="11"/>
        <v>0</v>
      </c>
      <c r="J60" s="139">
        <f t="shared" si="12"/>
        <v>0</v>
      </c>
    </row>
    <row r="61" spans="1:10" ht="31.5" x14ac:dyDescent="0.25">
      <c r="A61" s="33" t="s">
        <v>45</v>
      </c>
      <c r="B61" s="305">
        <v>30</v>
      </c>
      <c r="C61" s="305">
        <v>47</v>
      </c>
      <c r="D61" s="305">
        <v>47</v>
      </c>
      <c r="E61" s="305">
        <v>44</v>
      </c>
      <c r="F61" s="305">
        <v>29</v>
      </c>
      <c r="G61" s="139">
        <f t="shared" si="9"/>
        <v>1.5666666666666667</v>
      </c>
      <c r="H61" s="139">
        <f t="shared" si="10"/>
        <v>0.93617021276595747</v>
      </c>
      <c r="I61" s="139">
        <f t="shared" si="11"/>
        <v>0.65909090909090906</v>
      </c>
      <c r="J61" s="139">
        <f t="shared" si="12"/>
        <v>0.96666666666666667</v>
      </c>
    </row>
    <row r="62" spans="1:10" ht="17.25" customHeight="1" x14ac:dyDescent="0.25">
      <c r="A62" s="137" t="s">
        <v>55</v>
      </c>
      <c r="B62" s="57">
        <f>+SUM(B35:B61)</f>
        <v>650</v>
      </c>
      <c r="C62" s="57">
        <f>+SUM(C35:C61)</f>
        <v>644</v>
      </c>
      <c r="D62" s="57">
        <f>+SUM(D35:D61)</f>
        <v>644</v>
      </c>
      <c r="E62" s="57">
        <f>+SUM(E35:E61)</f>
        <v>585</v>
      </c>
      <c r="F62" s="57">
        <f>+SUM(F35:F61)</f>
        <v>383</v>
      </c>
      <c r="G62" s="139">
        <f t="shared" si="9"/>
        <v>0.99076923076923074</v>
      </c>
      <c r="H62" s="139">
        <f t="shared" si="10"/>
        <v>0.90838509316770188</v>
      </c>
      <c r="I62" s="139">
        <f t="shared" si="11"/>
        <v>0.65470085470085471</v>
      </c>
      <c r="J62" s="139">
        <f t="shared" si="12"/>
        <v>0.58923076923076922</v>
      </c>
    </row>
    <row r="64" spans="1:10" ht="16.5" thickBot="1" x14ac:dyDescent="0.3">
      <c r="A64" s="126" t="s">
        <v>127</v>
      </c>
      <c r="B64" s="7"/>
      <c r="C64" s="7"/>
      <c r="D64" s="7"/>
      <c r="E64" s="7"/>
    </row>
    <row r="65" spans="1:9" ht="63.75" thickBot="1" x14ac:dyDescent="0.3">
      <c r="A65" s="95" t="s">
        <v>66</v>
      </c>
      <c r="B65" s="96" t="s">
        <v>58</v>
      </c>
      <c r="C65" s="97" t="s">
        <v>59</v>
      </c>
      <c r="D65" s="97" t="s">
        <v>60</v>
      </c>
      <c r="E65" s="97" t="s">
        <v>61</v>
      </c>
      <c r="F65" s="98" t="s">
        <v>142</v>
      </c>
      <c r="G65" s="98" t="s">
        <v>143</v>
      </c>
      <c r="H65" s="98" t="s">
        <v>144</v>
      </c>
      <c r="I65" s="99" t="s">
        <v>145</v>
      </c>
    </row>
    <row r="66" spans="1:9" ht="31.5" x14ac:dyDescent="0.25">
      <c r="A66" s="81" t="s">
        <v>19</v>
      </c>
      <c r="B66" s="82">
        <v>36</v>
      </c>
      <c r="C66" s="82">
        <v>31</v>
      </c>
      <c r="D66" s="82">
        <v>26</v>
      </c>
      <c r="E66" s="82">
        <v>20</v>
      </c>
      <c r="F66" s="140">
        <f>+IFERROR(B66/(C4+C35),0)*100</f>
        <v>2.1556886227544911</v>
      </c>
      <c r="G66" s="140">
        <f>+IFERROR(C66/(D4+D35),0)*100</f>
        <v>1.8948655256723717</v>
      </c>
      <c r="H66" s="140">
        <f>+IFERROR(D66/(E4+E35),0)*100</f>
        <v>1.888162672476398</v>
      </c>
      <c r="I66" s="140">
        <f>+IFERROR(E66/(F4+F35),0)*100</f>
        <v>2.5706940874035991</v>
      </c>
    </row>
    <row r="67" spans="1:9" x14ac:dyDescent="0.25">
      <c r="A67" s="20" t="s">
        <v>20</v>
      </c>
      <c r="B67" s="3">
        <v>22</v>
      </c>
      <c r="C67" s="3">
        <v>16</v>
      </c>
      <c r="D67" s="3">
        <v>13</v>
      </c>
      <c r="E67" s="3">
        <v>9</v>
      </c>
      <c r="F67" s="141">
        <f t="shared" ref="F67:F76" si="13">+IFERROR(B67/(C5+C36),0)*100</f>
        <v>2.6570048309178742</v>
      </c>
      <c r="G67" s="141">
        <f t="shared" ref="G67:G76" si="14">+IFERROR(C67/(D5+D36),0)*100</f>
        <v>1.932367149758454</v>
      </c>
      <c r="H67" s="141">
        <f t="shared" ref="H67:H77" si="15">+IFERROR(D67/(E5+E36),0)*100</f>
        <v>1.9345238095238095</v>
      </c>
      <c r="I67" s="141">
        <f t="shared" ref="I67:I77" si="16">+IFERROR(E67/(F5+F36),0)*100</f>
        <v>2.5139664804469275</v>
      </c>
    </row>
    <row r="68" spans="1:9" x14ac:dyDescent="0.25">
      <c r="A68" s="20" t="s">
        <v>21</v>
      </c>
      <c r="B68" s="3"/>
      <c r="C68" s="3"/>
      <c r="D68" s="3"/>
      <c r="E68" s="3"/>
      <c r="F68" s="141">
        <f t="shared" si="13"/>
        <v>0</v>
      </c>
      <c r="G68" s="141">
        <f t="shared" si="14"/>
        <v>0</v>
      </c>
      <c r="H68" s="141">
        <f t="shared" si="15"/>
        <v>0</v>
      </c>
      <c r="I68" s="141">
        <f t="shared" si="16"/>
        <v>0</v>
      </c>
    </row>
    <row r="69" spans="1:9" x14ac:dyDescent="0.25">
      <c r="A69" s="20" t="s">
        <v>22</v>
      </c>
      <c r="B69" s="3">
        <v>11</v>
      </c>
      <c r="C69" s="3">
        <v>10</v>
      </c>
      <c r="D69" s="3">
        <v>9</v>
      </c>
      <c r="E69" s="3">
        <v>9</v>
      </c>
      <c r="F69" s="141">
        <f t="shared" si="13"/>
        <v>0.86342229199372045</v>
      </c>
      <c r="G69" s="141">
        <f t="shared" si="14"/>
        <v>0.85106382978723405</v>
      </c>
      <c r="H69" s="141">
        <f t="shared" si="15"/>
        <v>0.96463022508038598</v>
      </c>
      <c r="I69" s="141">
        <f t="shared" si="16"/>
        <v>2.1844660194174756</v>
      </c>
    </row>
    <row r="70" spans="1:9" x14ac:dyDescent="0.25">
      <c r="A70" s="20" t="s">
        <v>23</v>
      </c>
      <c r="B70" s="3">
        <v>2</v>
      </c>
      <c r="C70" s="3">
        <v>2</v>
      </c>
      <c r="D70" s="3">
        <v>2</v>
      </c>
      <c r="E70" s="3">
        <v>2</v>
      </c>
      <c r="F70" s="141">
        <f t="shared" si="13"/>
        <v>1.5151515151515151</v>
      </c>
      <c r="G70" s="141">
        <f t="shared" si="14"/>
        <v>1.7241379310344827</v>
      </c>
      <c r="H70" s="141">
        <f t="shared" si="15"/>
        <v>2.0202020202020203</v>
      </c>
      <c r="I70" s="141">
        <f t="shared" si="16"/>
        <v>3.5714285714285712</v>
      </c>
    </row>
    <row r="71" spans="1:9" x14ac:dyDescent="0.25">
      <c r="A71" s="20" t="s">
        <v>24</v>
      </c>
      <c r="B71" s="3"/>
      <c r="C71" s="3"/>
      <c r="D71" s="3"/>
      <c r="E71" s="3"/>
      <c r="F71" s="141">
        <f t="shared" si="13"/>
        <v>0</v>
      </c>
      <c r="G71" s="141">
        <f t="shared" si="14"/>
        <v>0</v>
      </c>
      <c r="H71" s="141">
        <f t="shared" si="15"/>
        <v>0</v>
      </c>
      <c r="I71" s="141">
        <f t="shared" si="16"/>
        <v>0</v>
      </c>
    </row>
    <row r="72" spans="1:9" x14ac:dyDescent="0.25">
      <c r="A72" s="20" t="s">
        <v>25</v>
      </c>
      <c r="B72" s="3"/>
      <c r="C72" s="3"/>
      <c r="D72" s="3"/>
      <c r="E72" s="3"/>
      <c r="F72" s="141">
        <f t="shared" si="13"/>
        <v>0</v>
      </c>
      <c r="G72" s="141">
        <f t="shared" si="14"/>
        <v>0</v>
      </c>
      <c r="H72" s="141">
        <f t="shared" si="15"/>
        <v>0</v>
      </c>
      <c r="I72" s="141">
        <f t="shared" si="16"/>
        <v>0</v>
      </c>
    </row>
    <row r="73" spans="1:9" x14ac:dyDescent="0.25">
      <c r="A73" s="20" t="s">
        <v>26</v>
      </c>
      <c r="B73" s="3">
        <v>3</v>
      </c>
      <c r="C73" s="3">
        <v>3</v>
      </c>
      <c r="D73" s="3">
        <v>2</v>
      </c>
      <c r="E73" s="3">
        <v>2</v>
      </c>
      <c r="F73" s="141">
        <f t="shared" si="13"/>
        <v>1.3452914798206279</v>
      </c>
      <c r="G73" s="141">
        <f t="shared" si="14"/>
        <v>1.3452914798206279</v>
      </c>
      <c r="H73" s="141">
        <f t="shared" si="15"/>
        <v>0.93896713615023475</v>
      </c>
      <c r="I73" s="141">
        <f t="shared" si="16"/>
        <v>2.1739130434782608</v>
      </c>
    </row>
    <row r="74" spans="1:9" x14ac:dyDescent="0.25">
      <c r="A74" s="20" t="s">
        <v>27</v>
      </c>
      <c r="B74" s="3">
        <v>2</v>
      </c>
      <c r="C74" s="3">
        <v>2</v>
      </c>
      <c r="D74" s="3">
        <v>2</v>
      </c>
      <c r="E74" s="3">
        <v>2</v>
      </c>
      <c r="F74" s="141">
        <f t="shared" si="13"/>
        <v>0</v>
      </c>
      <c r="G74" s="141">
        <f t="shared" si="14"/>
        <v>0</v>
      </c>
      <c r="H74" s="141">
        <f t="shared" si="15"/>
        <v>0</v>
      </c>
      <c r="I74" s="141">
        <f t="shared" si="16"/>
        <v>0</v>
      </c>
    </row>
    <row r="75" spans="1:9" ht="31.5" x14ac:dyDescent="0.25">
      <c r="A75" s="20" t="s">
        <v>28</v>
      </c>
      <c r="B75" s="3">
        <v>3</v>
      </c>
      <c r="C75" s="3">
        <v>3</v>
      </c>
      <c r="D75" s="3">
        <v>3</v>
      </c>
      <c r="E75" s="3">
        <v>3</v>
      </c>
      <c r="F75" s="141">
        <f t="shared" si="13"/>
        <v>0</v>
      </c>
      <c r="G75" s="141">
        <f t="shared" si="14"/>
        <v>0</v>
      </c>
      <c r="H75" s="141">
        <f t="shared" si="15"/>
        <v>0</v>
      </c>
      <c r="I75" s="141">
        <f t="shared" si="16"/>
        <v>0</v>
      </c>
    </row>
    <row r="76" spans="1:9" x14ac:dyDescent="0.25">
      <c r="A76" s="20" t="s">
        <v>29</v>
      </c>
      <c r="B76" s="3"/>
      <c r="C76" s="3"/>
      <c r="D76" s="3"/>
      <c r="E76" s="3"/>
      <c r="F76" s="141">
        <f t="shared" si="13"/>
        <v>0</v>
      </c>
      <c r="G76" s="141">
        <f t="shared" si="14"/>
        <v>0</v>
      </c>
      <c r="H76" s="141">
        <f t="shared" si="15"/>
        <v>0</v>
      </c>
      <c r="I76" s="141">
        <f t="shared" si="16"/>
        <v>0</v>
      </c>
    </row>
    <row r="77" spans="1:9" ht="31.5" x14ac:dyDescent="0.25">
      <c r="A77" s="20" t="s">
        <v>30</v>
      </c>
      <c r="B77" s="3"/>
      <c r="C77" s="3"/>
      <c r="D77" s="3"/>
      <c r="E77" s="3"/>
      <c r="F77" s="141">
        <f t="shared" ref="F77:G87" si="17">+IFERROR(B77/(C15+C46),0)*100</f>
        <v>0</v>
      </c>
      <c r="G77" s="141">
        <f t="shared" si="17"/>
        <v>0</v>
      </c>
      <c r="H77" s="141">
        <f t="shared" si="15"/>
        <v>0</v>
      </c>
      <c r="I77" s="141">
        <f t="shared" si="16"/>
        <v>0</v>
      </c>
    </row>
    <row r="78" spans="1:9" x14ac:dyDescent="0.25">
      <c r="A78" s="20" t="s">
        <v>31</v>
      </c>
      <c r="B78" s="3"/>
      <c r="C78" s="3"/>
      <c r="D78" s="3"/>
      <c r="E78" s="3"/>
      <c r="F78" s="141">
        <f t="shared" si="17"/>
        <v>0</v>
      </c>
      <c r="G78" s="141">
        <f t="shared" si="17"/>
        <v>0</v>
      </c>
      <c r="H78" s="141">
        <f t="shared" ref="H78:H93" si="18">+IFERROR(D78/(E16+E47),0)*100</f>
        <v>0</v>
      </c>
      <c r="I78" s="141">
        <f t="shared" ref="I78:I93" si="19">+IFERROR(E78/(F16+F47),0)*100</f>
        <v>0</v>
      </c>
    </row>
    <row r="79" spans="1:9" x14ac:dyDescent="0.25">
      <c r="A79" s="20" t="s">
        <v>32</v>
      </c>
      <c r="B79" s="3"/>
      <c r="C79" s="3"/>
      <c r="D79" s="3"/>
      <c r="E79" s="3"/>
      <c r="F79" s="141">
        <f t="shared" si="17"/>
        <v>0</v>
      </c>
      <c r="G79" s="141">
        <f t="shared" si="17"/>
        <v>0</v>
      </c>
      <c r="H79" s="141">
        <f t="shared" si="18"/>
        <v>0</v>
      </c>
      <c r="I79" s="141">
        <f t="shared" si="19"/>
        <v>0</v>
      </c>
    </row>
    <row r="80" spans="1:9" x14ac:dyDescent="0.25">
      <c r="A80" s="20" t="s">
        <v>33</v>
      </c>
      <c r="B80" s="3"/>
      <c r="C80" s="3"/>
      <c r="D80" s="3"/>
      <c r="E80" s="3"/>
      <c r="F80" s="141">
        <f t="shared" si="17"/>
        <v>0</v>
      </c>
      <c r="G80" s="141">
        <f t="shared" si="17"/>
        <v>0</v>
      </c>
      <c r="H80" s="141">
        <f t="shared" si="18"/>
        <v>0</v>
      </c>
      <c r="I80" s="141">
        <f t="shared" si="19"/>
        <v>0</v>
      </c>
    </row>
    <row r="81" spans="1:9" x14ac:dyDescent="0.25">
      <c r="A81" s="20" t="s">
        <v>34</v>
      </c>
      <c r="B81" s="3"/>
      <c r="C81" s="3"/>
      <c r="D81" s="3"/>
      <c r="E81" s="3"/>
      <c r="F81" s="141">
        <f t="shared" si="17"/>
        <v>0</v>
      </c>
      <c r="G81" s="141">
        <f t="shared" si="17"/>
        <v>0</v>
      </c>
      <c r="H81" s="141">
        <f t="shared" si="18"/>
        <v>0</v>
      </c>
      <c r="I81" s="141">
        <f t="shared" si="19"/>
        <v>0</v>
      </c>
    </row>
    <row r="82" spans="1:9" x14ac:dyDescent="0.25">
      <c r="A82" s="20" t="s">
        <v>35</v>
      </c>
      <c r="B82" s="3"/>
      <c r="C82" s="3"/>
      <c r="D82" s="3"/>
      <c r="E82" s="3"/>
      <c r="F82" s="141">
        <f t="shared" si="17"/>
        <v>0</v>
      </c>
      <c r="G82" s="141">
        <f t="shared" si="17"/>
        <v>0</v>
      </c>
      <c r="H82" s="141">
        <f t="shared" si="18"/>
        <v>0</v>
      </c>
      <c r="I82" s="141">
        <f t="shared" si="19"/>
        <v>0</v>
      </c>
    </row>
    <row r="83" spans="1:9" x14ac:dyDescent="0.25">
      <c r="A83" s="20" t="s">
        <v>36</v>
      </c>
      <c r="B83" s="3"/>
      <c r="C83" s="3"/>
      <c r="D83" s="3"/>
      <c r="E83" s="3"/>
      <c r="F83" s="141">
        <f t="shared" si="17"/>
        <v>0</v>
      </c>
      <c r="G83" s="141">
        <f t="shared" si="17"/>
        <v>0</v>
      </c>
      <c r="H83" s="141">
        <f t="shared" si="18"/>
        <v>0</v>
      </c>
      <c r="I83" s="141">
        <f t="shared" si="19"/>
        <v>0</v>
      </c>
    </row>
    <row r="84" spans="1:9" x14ac:dyDescent="0.25">
      <c r="A84" s="20" t="s">
        <v>37</v>
      </c>
      <c r="B84" s="3"/>
      <c r="C84" s="3"/>
      <c r="D84" s="3"/>
      <c r="E84" s="3"/>
      <c r="F84" s="141">
        <f t="shared" si="17"/>
        <v>0</v>
      </c>
      <c r="G84" s="141">
        <f t="shared" si="17"/>
        <v>0</v>
      </c>
      <c r="H84" s="141">
        <f t="shared" si="18"/>
        <v>0</v>
      </c>
      <c r="I84" s="141">
        <f t="shared" si="19"/>
        <v>0</v>
      </c>
    </row>
    <row r="85" spans="1:9" x14ac:dyDescent="0.25">
      <c r="A85" s="20" t="s">
        <v>38</v>
      </c>
      <c r="B85" s="3">
        <v>2</v>
      </c>
      <c r="C85" s="3">
        <v>2</v>
      </c>
      <c r="D85" s="3">
        <v>2</v>
      </c>
      <c r="E85" s="3"/>
      <c r="F85" s="141">
        <f t="shared" si="17"/>
        <v>0.57636887608069165</v>
      </c>
      <c r="G85" s="141">
        <f t="shared" si="17"/>
        <v>0.60060060060060061</v>
      </c>
      <c r="H85" s="141">
        <f t="shared" si="18"/>
        <v>0.82987551867219922</v>
      </c>
      <c r="I85" s="141">
        <f t="shared" si="19"/>
        <v>0</v>
      </c>
    </row>
    <row r="86" spans="1:9" x14ac:dyDescent="0.25">
      <c r="A86" s="20" t="s">
        <v>39</v>
      </c>
      <c r="B86" s="3">
        <v>4</v>
      </c>
      <c r="C86" s="3">
        <v>3</v>
      </c>
      <c r="D86" s="3">
        <v>3</v>
      </c>
      <c r="E86" s="3">
        <v>3</v>
      </c>
      <c r="F86" s="141">
        <f t="shared" si="17"/>
        <v>1.6666666666666667</v>
      </c>
      <c r="G86" s="141">
        <f t="shared" si="17"/>
        <v>1.3333333333333335</v>
      </c>
      <c r="H86" s="141">
        <f t="shared" si="18"/>
        <v>1.89873417721519</v>
      </c>
      <c r="I86" s="141">
        <f t="shared" si="19"/>
        <v>2.8301886792452833</v>
      </c>
    </row>
    <row r="87" spans="1:9" x14ac:dyDescent="0.25">
      <c r="A87" s="20" t="s">
        <v>40</v>
      </c>
      <c r="B87" s="3"/>
      <c r="C87" s="3"/>
      <c r="D87" s="3"/>
      <c r="E87" s="3"/>
      <c r="F87" s="141">
        <f t="shared" si="17"/>
        <v>0</v>
      </c>
      <c r="G87" s="141">
        <f t="shared" si="17"/>
        <v>0</v>
      </c>
      <c r="H87" s="141">
        <f t="shared" si="18"/>
        <v>0</v>
      </c>
      <c r="I87" s="141">
        <f t="shared" si="19"/>
        <v>0</v>
      </c>
    </row>
    <row r="88" spans="1:9" x14ac:dyDescent="0.25">
      <c r="A88" s="20" t="s">
        <v>41</v>
      </c>
      <c r="B88" s="3"/>
      <c r="C88" s="3"/>
      <c r="D88" s="3"/>
      <c r="E88" s="3"/>
      <c r="F88" s="141">
        <f t="shared" ref="F88:G92" si="20">+IFERROR(B88/(C26+C57),0)*100</f>
        <v>0</v>
      </c>
      <c r="G88" s="141">
        <f t="shared" si="20"/>
        <v>0</v>
      </c>
      <c r="H88" s="141">
        <f t="shared" si="18"/>
        <v>0</v>
      </c>
      <c r="I88" s="141">
        <f t="shared" si="19"/>
        <v>0</v>
      </c>
    </row>
    <row r="89" spans="1:9" x14ac:dyDescent="0.25">
      <c r="A89" s="20" t="s">
        <v>42</v>
      </c>
      <c r="B89" s="3"/>
      <c r="C89" s="3"/>
      <c r="D89" s="3"/>
      <c r="E89" s="3"/>
      <c r="F89" s="141">
        <f t="shared" si="20"/>
        <v>0</v>
      </c>
      <c r="G89" s="141">
        <f t="shared" si="20"/>
        <v>0</v>
      </c>
      <c r="H89" s="141">
        <f t="shared" si="18"/>
        <v>0</v>
      </c>
      <c r="I89" s="141">
        <f t="shared" si="19"/>
        <v>0</v>
      </c>
    </row>
    <row r="90" spans="1:9" x14ac:dyDescent="0.25">
      <c r="A90" s="20" t="s">
        <v>43</v>
      </c>
      <c r="B90" s="3"/>
      <c r="C90" s="3"/>
      <c r="D90" s="3"/>
      <c r="E90" s="3"/>
      <c r="F90" s="141">
        <f t="shared" si="20"/>
        <v>0</v>
      </c>
      <c r="G90" s="141">
        <f t="shared" si="20"/>
        <v>0</v>
      </c>
      <c r="H90" s="141">
        <f t="shared" si="18"/>
        <v>0</v>
      </c>
      <c r="I90" s="141">
        <f t="shared" si="19"/>
        <v>0</v>
      </c>
    </row>
    <row r="91" spans="1:9" x14ac:dyDescent="0.25">
      <c r="A91" s="20" t="s">
        <v>44</v>
      </c>
      <c r="B91" s="3">
        <v>5</v>
      </c>
      <c r="C91" s="3">
        <v>4</v>
      </c>
      <c r="D91" s="3">
        <v>4</v>
      </c>
      <c r="E91" s="3">
        <v>3</v>
      </c>
      <c r="F91" s="141">
        <f t="shared" si="20"/>
        <v>20</v>
      </c>
      <c r="G91" s="141">
        <f t="shared" si="20"/>
        <v>16</v>
      </c>
      <c r="H91" s="141">
        <f t="shared" si="18"/>
        <v>21.052631578947366</v>
      </c>
      <c r="I91" s="141">
        <f t="shared" si="19"/>
        <v>50</v>
      </c>
    </row>
    <row r="92" spans="1:9" ht="31.5" x14ac:dyDescent="0.25">
      <c r="A92" s="48" t="s">
        <v>45</v>
      </c>
      <c r="B92" s="3">
        <v>6</v>
      </c>
      <c r="C92" s="3">
        <v>5</v>
      </c>
      <c r="D92" s="3">
        <v>5</v>
      </c>
      <c r="E92" s="3">
        <v>5</v>
      </c>
      <c r="F92" s="141">
        <f t="shared" si="20"/>
        <v>2.9411764705882351</v>
      </c>
      <c r="G92" s="141">
        <f t="shared" si="20"/>
        <v>2.4509803921568629</v>
      </c>
      <c r="H92" s="141">
        <f t="shared" si="18"/>
        <v>3.4482758620689653</v>
      </c>
      <c r="I92" s="141">
        <f t="shared" si="19"/>
        <v>6.25</v>
      </c>
    </row>
    <row r="93" spans="1:9" x14ac:dyDescent="0.25">
      <c r="A93" s="137" t="s">
        <v>55</v>
      </c>
      <c r="B93" s="57">
        <f>+SUM(B66:B92)</f>
        <v>96</v>
      </c>
      <c r="C93" s="57">
        <f>+SUM(C66:C92)</f>
        <v>81</v>
      </c>
      <c r="D93" s="57">
        <f>+SUM(D66:D92)</f>
        <v>71</v>
      </c>
      <c r="E93" s="57">
        <f>+SUM(E66:E92)</f>
        <v>58</v>
      </c>
      <c r="F93" s="141">
        <f>+IFERROR(B93/(C31+C62),0)*100</f>
        <v>1.9421404005664575</v>
      </c>
      <c r="G93" s="141">
        <f>+IFERROR(C93/(D31+D62),0)*100</f>
        <v>1.6998950682056664</v>
      </c>
      <c r="H93" s="141">
        <f t="shared" si="18"/>
        <v>1.8408089188488463</v>
      </c>
      <c r="I93" s="141">
        <f t="shared" si="19"/>
        <v>2.8585510103499261</v>
      </c>
    </row>
    <row r="94" spans="1:9" x14ac:dyDescent="0.25">
      <c r="A94" s="25"/>
      <c r="B94" s="8"/>
      <c r="C94" s="8"/>
      <c r="D94" s="8"/>
      <c r="I94" s="8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59" t="s">
        <v>253</v>
      </c>
      <c r="B1" s="459"/>
      <c r="C1" s="459"/>
      <c r="D1" s="459"/>
      <c r="E1" s="459"/>
      <c r="F1" s="459"/>
      <c r="G1" s="459"/>
      <c r="H1" s="459"/>
      <c r="I1" s="459"/>
      <c r="J1" s="459"/>
    </row>
    <row r="2" spans="1:10" ht="16.5" thickBot="1" x14ac:dyDescent="0.3">
      <c r="A2" s="475" t="s">
        <v>53</v>
      </c>
      <c r="B2" s="475"/>
      <c r="C2" s="475"/>
      <c r="D2" s="475"/>
      <c r="E2" s="475"/>
      <c r="F2" s="475"/>
      <c r="G2" s="475"/>
      <c r="H2" s="475"/>
      <c r="I2" s="475"/>
      <c r="J2" s="475"/>
    </row>
    <row r="3" spans="1:10" ht="32.25" thickBot="1" x14ac:dyDescent="0.3">
      <c r="A3" s="83" t="s">
        <v>66</v>
      </c>
      <c r="B3" s="84" t="s">
        <v>57</v>
      </c>
      <c r="C3" s="84" t="s">
        <v>58</v>
      </c>
      <c r="D3" s="85" t="s">
        <v>59</v>
      </c>
      <c r="E3" s="85" t="s">
        <v>60</v>
      </c>
      <c r="F3" s="85" t="s">
        <v>61</v>
      </c>
      <c r="G3" s="86" t="s">
        <v>62</v>
      </c>
      <c r="H3" s="86" t="s">
        <v>63</v>
      </c>
      <c r="I3" s="86" t="s">
        <v>64</v>
      </c>
      <c r="J3" s="87" t="s">
        <v>65</v>
      </c>
    </row>
    <row r="4" spans="1:10" ht="68.25" customHeight="1" x14ac:dyDescent="0.25">
      <c r="A4" s="81" t="s">
        <v>19</v>
      </c>
      <c r="B4" s="82">
        <v>390</v>
      </c>
      <c r="C4" s="82">
        <v>466</v>
      </c>
      <c r="D4" s="82">
        <v>466</v>
      </c>
      <c r="E4" s="82">
        <v>464</v>
      </c>
      <c r="F4" s="82">
        <v>351</v>
      </c>
      <c r="G4" s="138">
        <f>IFERROR(C4/B4,0)</f>
        <v>1.1948717948717948</v>
      </c>
      <c r="H4" s="138">
        <f>IFERROR(E4/D4,0)</f>
        <v>0.99570815450643779</v>
      </c>
      <c r="I4" s="138">
        <f>IFERROR(F4/E4,0)</f>
        <v>0.75646551724137934</v>
      </c>
      <c r="J4" s="138">
        <f>IFERROR(F4/B4,0)</f>
        <v>0.9</v>
      </c>
    </row>
    <row r="5" spans="1:10" ht="61.5" customHeight="1" x14ac:dyDescent="0.25">
      <c r="A5" s="20" t="s">
        <v>20</v>
      </c>
      <c r="B5" s="3">
        <v>240</v>
      </c>
      <c r="C5" s="3">
        <v>233</v>
      </c>
      <c r="D5" s="3">
        <v>233</v>
      </c>
      <c r="E5" s="3">
        <v>233</v>
      </c>
      <c r="F5" s="3">
        <v>188</v>
      </c>
      <c r="G5" s="139">
        <f t="shared" ref="G5:G27" si="0">IFERROR(C5/B5,0)</f>
        <v>0.97083333333333333</v>
      </c>
      <c r="H5" s="139">
        <f t="shared" ref="H5:H27" si="1">IFERROR(E5/D5,0)</f>
        <v>1</v>
      </c>
      <c r="I5" s="139">
        <f t="shared" ref="I5:I27" si="2">IFERROR(F5/E5,0)</f>
        <v>0.80686695278969955</v>
      </c>
      <c r="J5" s="139">
        <f t="shared" ref="J5:J27" si="3">IFERROR(F5/B5,0)</f>
        <v>0.78333333333333333</v>
      </c>
    </row>
    <row r="6" spans="1:10" x14ac:dyDescent="0.25">
      <c r="A6" s="20" t="s">
        <v>21</v>
      </c>
      <c r="B6" s="3"/>
      <c r="C6" s="3"/>
      <c r="D6" s="3"/>
      <c r="E6" s="3"/>
      <c r="F6" s="3"/>
      <c r="G6" s="139">
        <f t="shared" si="0"/>
        <v>0</v>
      </c>
      <c r="H6" s="139">
        <f t="shared" si="1"/>
        <v>0</v>
      </c>
      <c r="I6" s="139">
        <f t="shared" si="2"/>
        <v>0</v>
      </c>
      <c r="J6" s="139">
        <f t="shared" si="3"/>
        <v>0</v>
      </c>
    </row>
    <row r="7" spans="1:10" ht="66" customHeight="1" x14ac:dyDescent="0.25">
      <c r="A7" s="20" t="s">
        <v>22</v>
      </c>
      <c r="B7" s="3">
        <v>360</v>
      </c>
      <c r="C7" s="3">
        <v>418</v>
      </c>
      <c r="D7" s="3">
        <v>415</v>
      </c>
      <c r="E7" s="3">
        <v>379</v>
      </c>
      <c r="F7" s="3">
        <v>297</v>
      </c>
      <c r="G7" s="139">
        <f t="shared" si="0"/>
        <v>1.1611111111111112</v>
      </c>
      <c r="H7" s="139">
        <f t="shared" si="1"/>
        <v>0.91325301204819276</v>
      </c>
      <c r="I7" s="139">
        <f t="shared" si="2"/>
        <v>0.78364116094986802</v>
      </c>
      <c r="J7" s="139">
        <f t="shared" si="3"/>
        <v>0.82499999999999996</v>
      </c>
    </row>
    <row r="8" spans="1:10" x14ac:dyDescent="0.25">
      <c r="A8" s="20" t="s">
        <v>23</v>
      </c>
      <c r="B8" s="3"/>
      <c r="C8" s="3"/>
      <c r="D8" s="3"/>
      <c r="E8" s="3"/>
      <c r="F8" s="3"/>
      <c r="G8" s="139">
        <f t="shared" si="0"/>
        <v>0</v>
      </c>
      <c r="H8" s="139">
        <f t="shared" si="1"/>
        <v>0</v>
      </c>
      <c r="I8" s="139">
        <f t="shared" si="2"/>
        <v>0</v>
      </c>
      <c r="J8" s="139">
        <f t="shared" si="3"/>
        <v>0</v>
      </c>
    </row>
    <row r="9" spans="1:10" x14ac:dyDescent="0.25">
      <c r="A9" s="20" t="s">
        <v>24</v>
      </c>
      <c r="B9" s="3"/>
      <c r="C9" s="3"/>
      <c r="D9" s="3"/>
      <c r="E9" s="3"/>
      <c r="F9" s="3"/>
      <c r="G9" s="139">
        <f t="shared" si="0"/>
        <v>0</v>
      </c>
      <c r="H9" s="139">
        <f t="shared" si="1"/>
        <v>0</v>
      </c>
      <c r="I9" s="139">
        <f t="shared" si="2"/>
        <v>0</v>
      </c>
      <c r="J9" s="139">
        <f t="shared" si="3"/>
        <v>0</v>
      </c>
    </row>
    <row r="10" spans="1:10" x14ac:dyDescent="0.25">
      <c r="A10" s="20" t="s">
        <v>25</v>
      </c>
      <c r="B10" s="3"/>
      <c r="C10" s="3"/>
      <c r="D10" s="3"/>
      <c r="E10" s="3"/>
      <c r="F10" s="3"/>
      <c r="G10" s="139">
        <f t="shared" si="0"/>
        <v>0</v>
      </c>
      <c r="H10" s="139">
        <f t="shared" si="1"/>
        <v>0</v>
      </c>
      <c r="I10" s="139">
        <f t="shared" si="2"/>
        <v>0</v>
      </c>
      <c r="J10" s="139">
        <f t="shared" si="3"/>
        <v>0</v>
      </c>
    </row>
    <row r="11" spans="1:10" x14ac:dyDescent="0.25">
      <c r="A11" s="20" t="s">
        <v>26</v>
      </c>
      <c r="B11" s="3">
        <v>50</v>
      </c>
      <c r="C11" s="3">
        <v>17</v>
      </c>
      <c r="D11" s="3">
        <v>17</v>
      </c>
      <c r="E11" s="3">
        <v>17</v>
      </c>
      <c r="F11" s="3">
        <v>13</v>
      </c>
      <c r="G11" s="139">
        <f t="shared" si="0"/>
        <v>0.34</v>
      </c>
      <c r="H11" s="139">
        <f t="shared" si="1"/>
        <v>1</v>
      </c>
      <c r="I11" s="139">
        <f t="shared" si="2"/>
        <v>0.76470588235294112</v>
      </c>
      <c r="J11" s="139">
        <f t="shared" si="3"/>
        <v>0.26</v>
      </c>
    </row>
    <row r="12" spans="1:10" x14ac:dyDescent="0.25">
      <c r="A12" s="20" t="s">
        <v>27</v>
      </c>
      <c r="B12" s="305">
        <v>20</v>
      </c>
      <c r="C12" s="305">
        <v>29</v>
      </c>
      <c r="D12" s="305">
        <v>29</v>
      </c>
      <c r="E12" s="305">
        <v>29</v>
      </c>
      <c r="F12" s="305">
        <v>18</v>
      </c>
      <c r="G12" s="139">
        <f t="shared" si="0"/>
        <v>1.45</v>
      </c>
      <c r="H12" s="139">
        <f t="shared" si="1"/>
        <v>1</v>
      </c>
      <c r="I12" s="139">
        <f t="shared" si="2"/>
        <v>0.62068965517241381</v>
      </c>
      <c r="J12" s="139">
        <f t="shared" si="3"/>
        <v>0.9</v>
      </c>
    </row>
    <row r="13" spans="1:10" ht="31.5" x14ac:dyDescent="0.25">
      <c r="A13" s="20" t="s">
        <v>28</v>
      </c>
      <c r="B13" s="304">
        <v>20</v>
      </c>
      <c r="C13" s="304">
        <v>21</v>
      </c>
      <c r="D13" s="305">
        <v>21</v>
      </c>
      <c r="E13" s="305">
        <v>21</v>
      </c>
      <c r="F13" s="305">
        <v>17</v>
      </c>
      <c r="G13" s="139">
        <f t="shared" si="0"/>
        <v>1.05</v>
      </c>
      <c r="H13" s="139">
        <f t="shared" si="1"/>
        <v>1</v>
      </c>
      <c r="I13" s="139">
        <f t="shared" si="2"/>
        <v>0.80952380952380953</v>
      </c>
      <c r="J13" s="139">
        <f t="shared" si="3"/>
        <v>0.85</v>
      </c>
    </row>
    <row r="14" spans="1:10" x14ac:dyDescent="0.25">
      <c r="A14" s="20" t="s">
        <v>29</v>
      </c>
      <c r="B14" s="3"/>
      <c r="C14" s="3"/>
      <c r="D14" s="3"/>
      <c r="E14" s="3"/>
      <c r="F14" s="3"/>
      <c r="G14" s="139">
        <f t="shared" si="0"/>
        <v>0</v>
      </c>
      <c r="H14" s="139">
        <f t="shared" si="1"/>
        <v>0</v>
      </c>
      <c r="I14" s="139">
        <f t="shared" si="2"/>
        <v>0</v>
      </c>
      <c r="J14" s="139">
        <f t="shared" si="3"/>
        <v>0</v>
      </c>
    </row>
    <row r="15" spans="1:10" ht="47.25" x14ac:dyDescent="0.25">
      <c r="A15" s="20" t="s">
        <v>30</v>
      </c>
      <c r="B15" s="3"/>
      <c r="C15" s="3"/>
      <c r="D15" s="3"/>
      <c r="E15" s="3"/>
      <c r="F15" s="3"/>
      <c r="G15" s="139">
        <f t="shared" si="0"/>
        <v>0</v>
      </c>
      <c r="H15" s="139">
        <f t="shared" si="1"/>
        <v>0</v>
      </c>
      <c r="I15" s="139">
        <f t="shared" si="2"/>
        <v>0</v>
      </c>
      <c r="J15" s="139">
        <f t="shared" si="3"/>
        <v>0</v>
      </c>
    </row>
    <row r="16" spans="1:10" x14ac:dyDescent="0.25">
      <c r="A16" s="20" t="s">
        <v>31</v>
      </c>
      <c r="B16" s="3"/>
      <c r="C16" s="3"/>
      <c r="D16" s="3"/>
      <c r="E16" s="3"/>
      <c r="F16" s="3"/>
      <c r="G16" s="139">
        <f t="shared" si="0"/>
        <v>0</v>
      </c>
      <c r="H16" s="139">
        <f t="shared" si="1"/>
        <v>0</v>
      </c>
      <c r="I16" s="139">
        <f t="shared" si="2"/>
        <v>0</v>
      </c>
      <c r="J16" s="139">
        <f t="shared" si="3"/>
        <v>0</v>
      </c>
    </row>
    <row r="17" spans="1:11" x14ac:dyDescent="0.25">
      <c r="A17" s="20" t="s">
        <v>32</v>
      </c>
      <c r="B17" s="3"/>
      <c r="C17" s="3"/>
      <c r="D17" s="3"/>
      <c r="E17" s="3"/>
      <c r="F17" s="3"/>
      <c r="G17" s="139">
        <f t="shared" si="0"/>
        <v>0</v>
      </c>
      <c r="H17" s="139">
        <f t="shared" si="1"/>
        <v>0</v>
      </c>
      <c r="I17" s="139">
        <f t="shared" si="2"/>
        <v>0</v>
      </c>
      <c r="J17" s="139">
        <f t="shared" si="3"/>
        <v>0</v>
      </c>
    </row>
    <row r="18" spans="1:11" x14ac:dyDescent="0.25">
      <c r="A18" s="20" t="s">
        <v>33</v>
      </c>
      <c r="B18" s="3"/>
      <c r="C18" s="3"/>
      <c r="D18" s="3"/>
      <c r="E18" s="3"/>
      <c r="F18" s="3"/>
      <c r="G18" s="139">
        <f t="shared" si="0"/>
        <v>0</v>
      </c>
      <c r="H18" s="139">
        <f t="shared" si="1"/>
        <v>0</v>
      </c>
      <c r="I18" s="139">
        <f t="shared" si="2"/>
        <v>0</v>
      </c>
      <c r="J18" s="139">
        <f t="shared" si="3"/>
        <v>0</v>
      </c>
    </row>
    <row r="19" spans="1:11" x14ac:dyDescent="0.25">
      <c r="A19" s="20" t="s">
        <v>34</v>
      </c>
      <c r="B19" s="3"/>
      <c r="C19" s="3"/>
      <c r="D19" s="3"/>
      <c r="E19" s="3"/>
      <c r="F19" s="3"/>
      <c r="G19" s="139">
        <f t="shared" si="0"/>
        <v>0</v>
      </c>
      <c r="H19" s="139">
        <f t="shared" si="1"/>
        <v>0</v>
      </c>
      <c r="I19" s="139">
        <f t="shared" si="2"/>
        <v>0</v>
      </c>
      <c r="J19" s="139">
        <f t="shared" si="3"/>
        <v>0</v>
      </c>
    </row>
    <row r="20" spans="1:11" x14ac:dyDescent="0.25">
      <c r="A20" s="20" t="s">
        <v>35</v>
      </c>
      <c r="B20" s="3"/>
      <c r="C20" s="3"/>
      <c r="D20" s="3"/>
      <c r="E20" s="3"/>
      <c r="F20" s="3"/>
      <c r="G20" s="139">
        <f t="shared" si="0"/>
        <v>0</v>
      </c>
      <c r="H20" s="139">
        <f t="shared" si="1"/>
        <v>0</v>
      </c>
      <c r="I20" s="139">
        <f t="shared" si="2"/>
        <v>0</v>
      </c>
      <c r="J20" s="139">
        <f t="shared" si="3"/>
        <v>0</v>
      </c>
    </row>
    <row r="21" spans="1:11" x14ac:dyDescent="0.25">
      <c r="A21" s="20" t="s">
        <v>36</v>
      </c>
      <c r="B21" s="3"/>
      <c r="C21" s="3"/>
      <c r="D21" s="3"/>
      <c r="E21" s="3"/>
      <c r="F21" s="3"/>
      <c r="G21" s="139">
        <f t="shared" si="0"/>
        <v>0</v>
      </c>
      <c r="H21" s="139">
        <f t="shared" si="1"/>
        <v>0</v>
      </c>
      <c r="I21" s="139">
        <f t="shared" si="2"/>
        <v>0</v>
      </c>
      <c r="J21" s="139">
        <f t="shared" si="3"/>
        <v>0</v>
      </c>
    </row>
    <row r="22" spans="1:11" x14ac:dyDescent="0.25">
      <c r="A22" s="20" t="s">
        <v>37</v>
      </c>
      <c r="B22" s="3"/>
      <c r="C22" s="3"/>
      <c r="D22" s="3"/>
      <c r="E22" s="3"/>
      <c r="F22" s="3"/>
      <c r="G22" s="139">
        <f t="shared" si="0"/>
        <v>0</v>
      </c>
      <c r="H22" s="139">
        <f t="shared" si="1"/>
        <v>0</v>
      </c>
      <c r="I22" s="139">
        <f t="shared" si="2"/>
        <v>0</v>
      </c>
      <c r="J22" s="139">
        <f t="shared" si="3"/>
        <v>0</v>
      </c>
      <c r="K22" s="8"/>
    </row>
    <row r="23" spans="1:11" x14ac:dyDescent="0.25">
      <c r="A23" s="20" t="s">
        <v>38</v>
      </c>
      <c r="B23" s="3"/>
      <c r="C23" s="3"/>
      <c r="D23" s="3"/>
      <c r="E23" s="3"/>
      <c r="F23" s="3"/>
      <c r="G23" s="139">
        <f t="shared" si="0"/>
        <v>0</v>
      </c>
      <c r="H23" s="139">
        <f t="shared" si="1"/>
        <v>0</v>
      </c>
      <c r="I23" s="139">
        <f t="shared" si="2"/>
        <v>0</v>
      </c>
      <c r="J23" s="139">
        <f t="shared" si="3"/>
        <v>0</v>
      </c>
      <c r="K23" s="8"/>
    </row>
    <row r="24" spans="1:11" x14ac:dyDescent="0.25">
      <c r="A24" s="20" t="s">
        <v>39</v>
      </c>
      <c r="B24" s="3">
        <v>10</v>
      </c>
      <c r="C24" s="3">
        <v>24</v>
      </c>
      <c r="D24" s="3">
        <v>24</v>
      </c>
      <c r="E24" s="3">
        <v>24</v>
      </c>
      <c r="F24" s="3">
        <v>20</v>
      </c>
      <c r="G24" s="139">
        <f t="shared" si="0"/>
        <v>2.4</v>
      </c>
      <c r="H24" s="139">
        <f t="shared" si="1"/>
        <v>1</v>
      </c>
      <c r="I24" s="139">
        <f t="shared" si="2"/>
        <v>0.83333333333333337</v>
      </c>
      <c r="J24" s="139">
        <f t="shared" si="3"/>
        <v>2</v>
      </c>
      <c r="K24" s="8"/>
    </row>
    <row r="25" spans="1:11" x14ac:dyDescent="0.25">
      <c r="A25" s="20" t="s">
        <v>40</v>
      </c>
      <c r="B25" s="3"/>
      <c r="C25" s="3"/>
      <c r="D25" s="3"/>
      <c r="E25" s="3"/>
      <c r="F25" s="3"/>
      <c r="G25" s="139">
        <f t="shared" si="0"/>
        <v>0</v>
      </c>
      <c r="H25" s="139">
        <f t="shared" si="1"/>
        <v>0</v>
      </c>
      <c r="I25" s="139">
        <f t="shared" si="2"/>
        <v>0</v>
      </c>
      <c r="J25" s="139">
        <f t="shared" si="3"/>
        <v>0</v>
      </c>
      <c r="K25" s="8"/>
    </row>
    <row r="26" spans="1:11" x14ac:dyDescent="0.25">
      <c r="A26" s="20" t="s">
        <v>41</v>
      </c>
      <c r="B26" s="3"/>
      <c r="C26" s="3"/>
      <c r="D26" s="3"/>
      <c r="E26" s="3"/>
      <c r="F26" s="3"/>
      <c r="G26" s="139">
        <f t="shared" si="0"/>
        <v>0</v>
      </c>
      <c r="H26" s="139">
        <f t="shared" si="1"/>
        <v>0</v>
      </c>
      <c r="I26" s="139">
        <f t="shared" si="2"/>
        <v>0</v>
      </c>
      <c r="J26" s="139">
        <f t="shared" si="3"/>
        <v>0</v>
      </c>
      <c r="K26" s="8"/>
    </row>
    <row r="27" spans="1:11" x14ac:dyDescent="0.25">
      <c r="A27" s="20" t="s">
        <v>42</v>
      </c>
      <c r="B27" s="3"/>
      <c r="C27" s="3"/>
      <c r="D27" s="3"/>
      <c r="E27" s="3"/>
      <c r="F27" s="3"/>
      <c r="G27" s="139">
        <f t="shared" si="0"/>
        <v>0</v>
      </c>
      <c r="H27" s="139">
        <f t="shared" si="1"/>
        <v>0</v>
      </c>
      <c r="I27" s="139">
        <f t="shared" si="2"/>
        <v>0</v>
      </c>
      <c r="J27" s="139">
        <f t="shared" si="3"/>
        <v>0</v>
      </c>
      <c r="K27" s="8"/>
    </row>
    <row r="28" spans="1:11" x14ac:dyDescent="0.25">
      <c r="A28" s="20" t="s">
        <v>43</v>
      </c>
      <c r="B28" s="3"/>
      <c r="C28" s="3"/>
      <c r="D28" s="3"/>
      <c r="E28" s="3"/>
      <c r="F28" s="3"/>
      <c r="G28" s="139">
        <f>IFERROR(C28/B28,0)</f>
        <v>0</v>
      </c>
      <c r="H28" s="139">
        <f t="shared" ref="H28:I31" si="4">IFERROR(E28/D28,0)</f>
        <v>0</v>
      </c>
      <c r="I28" s="139">
        <f t="shared" si="4"/>
        <v>0</v>
      </c>
      <c r="J28" s="139">
        <f>IFERROR(F28/B28,0)</f>
        <v>0</v>
      </c>
      <c r="K28" s="8"/>
    </row>
    <row r="29" spans="1:11" x14ac:dyDescent="0.25">
      <c r="A29" s="20" t="s">
        <v>44</v>
      </c>
      <c r="B29" s="3">
        <v>20</v>
      </c>
      <c r="C29" s="3">
        <v>5</v>
      </c>
      <c r="D29" s="3">
        <v>5</v>
      </c>
      <c r="E29" s="3">
        <v>5</v>
      </c>
      <c r="F29" s="3">
        <v>5</v>
      </c>
      <c r="G29" s="139">
        <f>IFERROR(C29/B29,0)</f>
        <v>0.25</v>
      </c>
      <c r="H29" s="139">
        <f t="shared" si="4"/>
        <v>1</v>
      </c>
      <c r="I29" s="139">
        <f t="shared" si="4"/>
        <v>1</v>
      </c>
      <c r="J29" s="139">
        <f>IFERROR(F29/B29,0)</f>
        <v>0.25</v>
      </c>
      <c r="K29" s="8"/>
    </row>
    <row r="30" spans="1:11" ht="31.5" x14ac:dyDescent="0.25">
      <c r="A30" s="33" t="s">
        <v>45</v>
      </c>
      <c r="B30" s="305">
        <v>30</v>
      </c>
      <c r="C30" s="305">
        <v>37</v>
      </c>
      <c r="D30" s="305">
        <v>37</v>
      </c>
      <c r="E30" s="305">
        <v>37</v>
      </c>
      <c r="F30" s="305">
        <v>30</v>
      </c>
      <c r="G30" s="139">
        <f>IFERROR(C30/B30,0)</f>
        <v>1.2333333333333334</v>
      </c>
      <c r="H30" s="139">
        <f t="shared" si="4"/>
        <v>1</v>
      </c>
      <c r="I30" s="139">
        <f t="shared" si="4"/>
        <v>0.81081081081081086</v>
      </c>
      <c r="J30" s="139">
        <f>IFERROR(F30/B30,0)</f>
        <v>1</v>
      </c>
    </row>
    <row r="31" spans="1:11" x14ac:dyDescent="0.25">
      <c r="A31" s="137" t="s">
        <v>55</v>
      </c>
      <c r="B31" s="58">
        <f>SUM(B4:B30)</f>
        <v>1140</v>
      </c>
      <c r="C31" s="58">
        <f>SUM(C4:C30)</f>
        <v>1250</v>
      </c>
      <c r="D31" s="58">
        <f>SUM(D4:D30)</f>
        <v>1247</v>
      </c>
      <c r="E31" s="58">
        <f>SUM(E4:E30)</f>
        <v>1209</v>
      </c>
      <c r="F31" s="58">
        <f>SUM(F4:F30)</f>
        <v>939</v>
      </c>
      <c r="G31" s="139">
        <f>IFERROR(C31/B31,0)</f>
        <v>1.0964912280701755</v>
      </c>
      <c r="H31" s="139">
        <f t="shared" si="4"/>
        <v>0.96952686447473935</v>
      </c>
      <c r="I31" s="139">
        <f t="shared" si="4"/>
        <v>0.77667493796526055</v>
      </c>
      <c r="J31" s="139">
        <f>IFERROR(F31/B31,0)</f>
        <v>0.8236842105263158</v>
      </c>
    </row>
    <row r="32" spans="1:11" x14ac:dyDescent="0.25">
      <c r="A32" s="12"/>
      <c r="B32" s="8"/>
      <c r="C32" s="8"/>
      <c r="D32" s="8"/>
      <c r="E32" s="8"/>
      <c r="F32" s="8"/>
      <c r="G32" s="8"/>
      <c r="H32" s="8"/>
      <c r="J32" s="8"/>
    </row>
    <row r="33" spans="1:10" ht="16.5" thickBot="1" x14ac:dyDescent="0.3">
      <c r="A33" s="475" t="s">
        <v>54</v>
      </c>
      <c r="B33" s="476"/>
      <c r="C33" s="476"/>
      <c r="D33" s="476"/>
      <c r="E33" s="476"/>
      <c r="F33" s="476"/>
      <c r="G33" s="476"/>
      <c r="H33" s="476"/>
      <c r="I33" s="476"/>
      <c r="J33" s="476"/>
    </row>
    <row r="34" spans="1:10" ht="32.25" thickBot="1" x14ac:dyDescent="0.3">
      <c r="A34" s="83" t="s">
        <v>66</v>
      </c>
      <c r="B34" s="84" t="s">
        <v>57</v>
      </c>
      <c r="C34" s="84" t="s">
        <v>58</v>
      </c>
      <c r="D34" s="85" t="s">
        <v>59</v>
      </c>
      <c r="E34" s="85" t="s">
        <v>60</v>
      </c>
      <c r="F34" s="85" t="s">
        <v>61</v>
      </c>
      <c r="G34" s="100" t="s">
        <v>62</v>
      </c>
      <c r="H34" s="100" t="s">
        <v>63</v>
      </c>
      <c r="I34" s="100" t="s">
        <v>64</v>
      </c>
      <c r="J34" s="101" t="s">
        <v>65</v>
      </c>
    </row>
    <row r="35" spans="1:10" ht="31.5" x14ac:dyDescent="0.25">
      <c r="A35" s="81" t="s">
        <v>19</v>
      </c>
      <c r="B35" s="82">
        <v>85</v>
      </c>
      <c r="C35" s="82">
        <v>67</v>
      </c>
      <c r="D35" s="82">
        <v>67</v>
      </c>
      <c r="E35" s="82">
        <v>67</v>
      </c>
      <c r="F35" s="82">
        <v>48</v>
      </c>
      <c r="G35" s="138">
        <f>IFERROR(C35/B35,0)</f>
        <v>0.78823529411764703</v>
      </c>
      <c r="H35" s="138">
        <f>IFERROR(E35/D35,0)</f>
        <v>1</v>
      </c>
      <c r="I35" s="138">
        <f>IFERROR(F35/E35,0)</f>
        <v>0.71641791044776115</v>
      </c>
      <c r="J35" s="138">
        <f>IFERROR(F35/B35,0)</f>
        <v>0.56470588235294117</v>
      </c>
    </row>
    <row r="36" spans="1:10" x14ac:dyDescent="0.25">
      <c r="A36" s="20" t="s">
        <v>20</v>
      </c>
      <c r="B36" s="3">
        <v>125</v>
      </c>
      <c r="C36" s="3">
        <v>69</v>
      </c>
      <c r="D36" s="3">
        <v>69</v>
      </c>
      <c r="E36" s="3">
        <v>69</v>
      </c>
      <c r="F36" s="3">
        <v>63</v>
      </c>
      <c r="G36" s="139">
        <f t="shared" ref="G36:G47" si="5">IFERROR(C36/B36,0)</f>
        <v>0.55200000000000005</v>
      </c>
      <c r="H36" s="139">
        <f t="shared" ref="H36:H47" si="6">IFERROR(E36/D36,0)</f>
        <v>1</v>
      </c>
      <c r="I36" s="139">
        <f t="shared" ref="I36:I47" si="7">IFERROR(F36/E36,0)</f>
        <v>0.91304347826086951</v>
      </c>
      <c r="J36" s="139">
        <f t="shared" ref="J36:J47" si="8">IFERROR(F36/B36,0)</f>
        <v>0.504</v>
      </c>
    </row>
    <row r="37" spans="1:10" x14ac:dyDescent="0.25">
      <c r="A37" s="20" t="s">
        <v>21</v>
      </c>
      <c r="B37" s="3"/>
      <c r="C37" s="3"/>
      <c r="D37" s="3"/>
      <c r="E37" s="3"/>
      <c r="F37" s="3"/>
      <c r="G37" s="139">
        <f t="shared" si="5"/>
        <v>0</v>
      </c>
      <c r="H37" s="139">
        <f t="shared" si="6"/>
        <v>0</v>
      </c>
      <c r="I37" s="139">
        <f t="shared" si="7"/>
        <v>0</v>
      </c>
      <c r="J37" s="139">
        <f t="shared" si="8"/>
        <v>0</v>
      </c>
    </row>
    <row r="38" spans="1:10" ht="31.5" x14ac:dyDescent="0.25">
      <c r="A38" s="20" t="s">
        <v>22</v>
      </c>
      <c r="B38" s="3">
        <v>185</v>
      </c>
      <c r="C38" s="3">
        <v>118</v>
      </c>
      <c r="D38" s="3">
        <v>118</v>
      </c>
      <c r="E38" s="3">
        <v>118</v>
      </c>
      <c r="F38" s="3">
        <v>83</v>
      </c>
      <c r="G38" s="139">
        <f t="shared" si="5"/>
        <v>0.63783783783783787</v>
      </c>
      <c r="H38" s="139">
        <f t="shared" si="6"/>
        <v>1</v>
      </c>
      <c r="I38" s="139">
        <f t="shared" si="7"/>
        <v>0.70338983050847459</v>
      </c>
      <c r="J38" s="139">
        <f t="shared" si="8"/>
        <v>0.44864864864864867</v>
      </c>
    </row>
    <row r="39" spans="1:10" x14ac:dyDescent="0.25">
      <c r="A39" s="20" t="s">
        <v>23</v>
      </c>
      <c r="B39" s="3"/>
      <c r="C39" s="3"/>
      <c r="D39" s="3"/>
      <c r="E39" s="3"/>
      <c r="F39" s="3"/>
      <c r="G39" s="139">
        <f t="shared" si="5"/>
        <v>0</v>
      </c>
      <c r="H39" s="139">
        <f t="shared" si="6"/>
        <v>0</v>
      </c>
      <c r="I39" s="139">
        <f t="shared" si="7"/>
        <v>0</v>
      </c>
      <c r="J39" s="139">
        <f t="shared" si="8"/>
        <v>0</v>
      </c>
    </row>
    <row r="40" spans="1:10" x14ac:dyDescent="0.25">
      <c r="A40" s="20" t="s">
        <v>24</v>
      </c>
      <c r="B40" s="3"/>
      <c r="C40" s="3"/>
      <c r="D40" s="3"/>
      <c r="E40" s="3"/>
      <c r="F40" s="3"/>
      <c r="G40" s="139">
        <f t="shared" si="5"/>
        <v>0</v>
      </c>
      <c r="H40" s="139">
        <f t="shared" si="6"/>
        <v>0</v>
      </c>
      <c r="I40" s="139">
        <f t="shared" si="7"/>
        <v>0</v>
      </c>
      <c r="J40" s="139">
        <f t="shared" si="8"/>
        <v>0</v>
      </c>
    </row>
    <row r="41" spans="1:10" x14ac:dyDescent="0.25">
      <c r="A41" s="20" t="s">
        <v>25</v>
      </c>
      <c r="B41" s="3"/>
      <c r="C41" s="3"/>
      <c r="D41" s="3"/>
      <c r="E41" s="3"/>
      <c r="F41" s="3"/>
      <c r="G41" s="139">
        <f t="shared" si="5"/>
        <v>0</v>
      </c>
      <c r="H41" s="139">
        <f t="shared" si="6"/>
        <v>0</v>
      </c>
      <c r="I41" s="139">
        <f t="shared" si="7"/>
        <v>0</v>
      </c>
      <c r="J41" s="139">
        <f t="shared" si="8"/>
        <v>0</v>
      </c>
    </row>
    <row r="42" spans="1:10" x14ac:dyDescent="0.25">
      <c r="A42" s="20" t="s">
        <v>26</v>
      </c>
      <c r="B42" s="3">
        <v>20</v>
      </c>
      <c r="C42" s="3">
        <v>11</v>
      </c>
      <c r="D42" s="3">
        <v>11</v>
      </c>
      <c r="E42" s="3">
        <v>11</v>
      </c>
      <c r="F42" s="3">
        <v>8</v>
      </c>
      <c r="G42" s="139">
        <f t="shared" si="5"/>
        <v>0.55000000000000004</v>
      </c>
      <c r="H42" s="139">
        <f t="shared" si="6"/>
        <v>1</v>
      </c>
      <c r="I42" s="139">
        <f t="shared" si="7"/>
        <v>0.72727272727272729</v>
      </c>
      <c r="J42" s="139">
        <f t="shared" si="8"/>
        <v>0.4</v>
      </c>
    </row>
    <row r="43" spans="1:10" x14ac:dyDescent="0.25">
      <c r="A43" s="20" t="s">
        <v>27</v>
      </c>
      <c r="B43" s="305">
        <v>20</v>
      </c>
      <c r="C43" s="305">
        <v>8</v>
      </c>
      <c r="D43" s="305">
        <v>8</v>
      </c>
      <c r="E43" s="305">
        <v>8</v>
      </c>
      <c r="F43" s="305">
        <v>4</v>
      </c>
      <c r="G43" s="139">
        <f t="shared" si="5"/>
        <v>0.4</v>
      </c>
      <c r="H43" s="139">
        <f t="shared" si="6"/>
        <v>1</v>
      </c>
      <c r="I43" s="139">
        <f t="shared" si="7"/>
        <v>0.5</v>
      </c>
      <c r="J43" s="139">
        <f t="shared" si="8"/>
        <v>0.2</v>
      </c>
    </row>
    <row r="44" spans="1:10" ht="31.5" x14ac:dyDescent="0.25">
      <c r="A44" s="20" t="s">
        <v>28</v>
      </c>
      <c r="B44" s="33"/>
      <c r="C44" s="33"/>
      <c r="D44" s="32"/>
      <c r="E44" s="32"/>
      <c r="F44" s="32"/>
      <c r="G44" s="139">
        <f t="shared" si="5"/>
        <v>0</v>
      </c>
      <c r="H44" s="139">
        <f t="shared" si="6"/>
        <v>0</v>
      </c>
      <c r="I44" s="139">
        <f t="shared" si="7"/>
        <v>0</v>
      </c>
      <c r="J44" s="139">
        <f t="shared" si="8"/>
        <v>0</v>
      </c>
    </row>
    <row r="45" spans="1:10" x14ac:dyDescent="0.25">
      <c r="A45" s="20" t="s">
        <v>29</v>
      </c>
      <c r="B45" s="3"/>
      <c r="C45" s="3"/>
      <c r="D45" s="3"/>
      <c r="E45" s="3"/>
      <c r="F45" s="3"/>
      <c r="G45" s="139">
        <f t="shared" si="5"/>
        <v>0</v>
      </c>
      <c r="H45" s="139">
        <f t="shared" si="6"/>
        <v>0</v>
      </c>
      <c r="I45" s="139">
        <f t="shared" si="7"/>
        <v>0</v>
      </c>
      <c r="J45" s="139">
        <f t="shared" si="8"/>
        <v>0</v>
      </c>
    </row>
    <row r="46" spans="1:10" ht="47.25" x14ac:dyDescent="0.25">
      <c r="A46" s="20" t="s">
        <v>30</v>
      </c>
      <c r="B46" s="3"/>
      <c r="C46" s="3"/>
      <c r="D46" s="3"/>
      <c r="E46" s="3"/>
      <c r="F46" s="3"/>
      <c r="G46" s="139">
        <f t="shared" si="5"/>
        <v>0</v>
      </c>
      <c r="H46" s="139">
        <f t="shared" si="6"/>
        <v>0</v>
      </c>
      <c r="I46" s="139">
        <f t="shared" si="7"/>
        <v>0</v>
      </c>
      <c r="J46" s="139">
        <f t="shared" si="8"/>
        <v>0</v>
      </c>
    </row>
    <row r="47" spans="1:10" x14ac:dyDescent="0.25">
      <c r="A47" s="20" t="s">
        <v>31</v>
      </c>
      <c r="B47" s="3"/>
      <c r="C47" s="3"/>
      <c r="D47" s="3"/>
      <c r="E47" s="3"/>
      <c r="F47" s="3"/>
      <c r="G47" s="139">
        <f t="shared" si="5"/>
        <v>0</v>
      </c>
      <c r="H47" s="139">
        <f t="shared" si="6"/>
        <v>0</v>
      </c>
      <c r="I47" s="139">
        <f t="shared" si="7"/>
        <v>0</v>
      </c>
      <c r="J47" s="139">
        <f t="shared" si="8"/>
        <v>0</v>
      </c>
    </row>
    <row r="48" spans="1:10" x14ac:dyDescent="0.25">
      <c r="A48" s="20" t="s">
        <v>32</v>
      </c>
      <c r="B48" s="3"/>
      <c r="C48" s="3"/>
      <c r="D48" s="3"/>
      <c r="E48" s="3"/>
      <c r="F48" s="3"/>
      <c r="G48" s="139">
        <f t="shared" ref="G48:G60" si="9">IFERROR(C48/B48,0)</f>
        <v>0</v>
      </c>
      <c r="H48" s="139">
        <f t="shared" ref="H48:H60" si="10">IFERROR(E48/D48,0)</f>
        <v>0</v>
      </c>
      <c r="I48" s="139">
        <f t="shared" ref="I48:I60" si="11">IFERROR(F48/E48,0)</f>
        <v>0</v>
      </c>
      <c r="J48" s="139">
        <f t="shared" ref="J48:J60" si="12">IFERROR(F48/B48,0)</f>
        <v>0</v>
      </c>
    </row>
    <row r="49" spans="1:10" x14ac:dyDescent="0.25">
      <c r="A49" s="20" t="s">
        <v>33</v>
      </c>
      <c r="B49" s="3"/>
      <c r="C49" s="3"/>
      <c r="D49" s="3"/>
      <c r="E49" s="3"/>
      <c r="F49" s="3"/>
      <c r="G49" s="139">
        <f t="shared" si="9"/>
        <v>0</v>
      </c>
      <c r="H49" s="139">
        <f t="shared" si="10"/>
        <v>0</v>
      </c>
      <c r="I49" s="139">
        <f t="shared" si="11"/>
        <v>0</v>
      </c>
      <c r="J49" s="139">
        <f t="shared" si="12"/>
        <v>0</v>
      </c>
    </row>
    <row r="50" spans="1:10" x14ac:dyDescent="0.25">
      <c r="A50" s="20" t="s">
        <v>34</v>
      </c>
      <c r="B50" s="3"/>
      <c r="C50" s="3"/>
      <c r="D50" s="3"/>
      <c r="E50" s="3"/>
      <c r="F50" s="3"/>
      <c r="G50" s="139">
        <f t="shared" si="9"/>
        <v>0</v>
      </c>
      <c r="H50" s="139">
        <f t="shared" si="10"/>
        <v>0</v>
      </c>
      <c r="I50" s="139">
        <f t="shared" si="11"/>
        <v>0</v>
      </c>
      <c r="J50" s="139">
        <f t="shared" si="12"/>
        <v>0</v>
      </c>
    </row>
    <row r="51" spans="1:10" x14ac:dyDescent="0.25">
      <c r="A51" s="20" t="s">
        <v>35</v>
      </c>
      <c r="B51" s="3"/>
      <c r="C51" s="3"/>
      <c r="D51" s="3"/>
      <c r="E51" s="3"/>
      <c r="F51" s="3"/>
      <c r="G51" s="139">
        <f t="shared" si="9"/>
        <v>0</v>
      </c>
      <c r="H51" s="139">
        <f t="shared" si="10"/>
        <v>0</v>
      </c>
      <c r="I51" s="139">
        <f t="shared" si="11"/>
        <v>0</v>
      </c>
      <c r="J51" s="139">
        <f t="shared" si="12"/>
        <v>0</v>
      </c>
    </row>
    <row r="52" spans="1:10" x14ac:dyDescent="0.25">
      <c r="A52" s="20" t="s">
        <v>36</v>
      </c>
      <c r="B52" s="3"/>
      <c r="C52" s="3"/>
      <c r="D52" s="3"/>
      <c r="E52" s="3"/>
      <c r="F52" s="3"/>
      <c r="G52" s="139">
        <f t="shared" si="9"/>
        <v>0</v>
      </c>
      <c r="H52" s="139">
        <f t="shared" si="10"/>
        <v>0</v>
      </c>
      <c r="I52" s="139">
        <f t="shared" si="11"/>
        <v>0</v>
      </c>
      <c r="J52" s="139">
        <f t="shared" si="12"/>
        <v>0</v>
      </c>
    </row>
    <row r="53" spans="1:10" x14ac:dyDescent="0.25">
      <c r="A53" s="20" t="s">
        <v>37</v>
      </c>
      <c r="B53" s="3"/>
      <c r="C53" s="3"/>
      <c r="D53" s="3"/>
      <c r="E53" s="3"/>
      <c r="F53" s="3"/>
      <c r="G53" s="139">
        <f t="shared" si="9"/>
        <v>0</v>
      </c>
      <c r="H53" s="139">
        <f t="shared" si="10"/>
        <v>0</v>
      </c>
      <c r="I53" s="139">
        <f t="shared" si="11"/>
        <v>0</v>
      </c>
      <c r="J53" s="139">
        <f t="shared" si="12"/>
        <v>0</v>
      </c>
    </row>
    <row r="54" spans="1:10" x14ac:dyDescent="0.25">
      <c r="A54" s="20" t="s">
        <v>38</v>
      </c>
      <c r="B54" s="3"/>
      <c r="C54" s="3"/>
      <c r="D54" s="3"/>
      <c r="E54" s="3"/>
      <c r="F54" s="3"/>
      <c r="G54" s="139">
        <f t="shared" si="9"/>
        <v>0</v>
      </c>
      <c r="H54" s="139">
        <f t="shared" si="10"/>
        <v>0</v>
      </c>
      <c r="I54" s="139">
        <f t="shared" si="11"/>
        <v>0</v>
      </c>
      <c r="J54" s="139">
        <f t="shared" si="12"/>
        <v>0</v>
      </c>
    </row>
    <row r="55" spans="1:10" x14ac:dyDescent="0.25">
      <c r="A55" s="20" t="s">
        <v>39</v>
      </c>
      <c r="B55" s="3"/>
      <c r="C55" s="3"/>
      <c r="D55" s="3"/>
      <c r="E55" s="3"/>
      <c r="F55" s="3"/>
      <c r="G55" s="139">
        <f t="shared" si="9"/>
        <v>0</v>
      </c>
      <c r="H55" s="139">
        <f t="shared" si="10"/>
        <v>0</v>
      </c>
      <c r="I55" s="139">
        <f t="shared" si="11"/>
        <v>0</v>
      </c>
      <c r="J55" s="139">
        <f t="shared" si="12"/>
        <v>0</v>
      </c>
    </row>
    <row r="56" spans="1:10" x14ac:dyDescent="0.25">
      <c r="A56" s="20" t="s">
        <v>40</v>
      </c>
      <c r="B56" s="3"/>
      <c r="C56" s="3"/>
      <c r="D56" s="3"/>
      <c r="E56" s="3"/>
      <c r="F56" s="3"/>
      <c r="G56" s="139">
        <f t="shared" si="9"/>
        <v>0</v>
      </c>
      <c r="H56" s="139">
        <f t="shared" si="10"/>
        <v>0</v>
      </c>
      <c r="I56" s="139">
        <f t="shared" si="11"/>
        <v>0</v>
      </c>
      <c r="J56" s="139">
        <f t="shared" si="12"/>
        <v>0</v>
      </c>
    </row>
    <row r="57" spans="1:10" x14ac:dyDescent="0.25">
      <c r="A57" s="20" t="s">
        <v>41</v>
      </c>
      <c r="B57" s="3"/>
      <c r="C57" s="3"/>
      <c r="D57" s="3"/>
      <c r="E57" s="3"/>
      <c r="F57" s="3"/>
      <c r="G57" s="139">
        <f t="shared" si="9"/>
        <v>0</v>
      </c>
      <c r="H57" s="139">
        <f t="shared" si="10"/>
        <v>0</v>
      </c>
      <c r="I57" s="139">
        <f t="shared" si="11"/>
        <v>0</v>
      </c>
      <c r="J57" s="139">
        <f t="shared" si="12"/>
        <v>0</v>
      </c>
    </row>
    <row r="58" spans="1:10" x14ac:dyDescent="0.25">
      <c r="A58" s="20" t="s">
        <v>42</v>
      </c>
      <c r="B58" s="3"/>
      <c r="C58" s="3"/>
      <c r="D58" s="3"/>
      <c r="E58" s="3"/>
      <c r="F58" s="3"/>
      <c r="G58" s="139">
        <f t="shared" si="9"/>
        <v>0</v>
      </c>
      <c r="H58" s="139">
        <f t="shared" si="10"/>
        <v>0</v>
      </c>
      <c r="I58" s="139">
        <f t="shared" si="11"/>
        <v>0</v>
      </c>
      <c r="J58" s="139">
        <f t="shared" si="12"/>
        <v>0</v>
      </c>
    </row>
    <row r="59" spans="1:10" x14ac:dyDescent="0.25">
      <c r="A59" s="20" t="s">
        <v>43</v>
      </c>
      <c r="B59" s="3"/>
      <c r="C59" s="3"/>
      <c r="D59" s="3"/>
      <c r="E59" s="3"/>
      <c r="F59" s="3"/>
      <c r="G59" s="139">
        <f t="shared" si="9"/>
        <v>0</v>
      </c>
      <c r="H59" s="139">
        <f t="shared" si="10"/>
        <v>0</v>
      </c>
      <c r="I59" s="139">
        <f t="shared" si="11"/>
        <v>0</v>
      </c>
      <c r="J59" s="139">
        <f t="shared" si="12"/>
        <v>0</v>
      </c>
    </row>
    <row r="60" spans="1:10" x14ac:dyDescent="0.25">
      <c r="A60" s="20" t="s">
        <v>44</v>
      </c>
      <c r="B60" s="3"/>
      <c r="C60" s="3"/>
      <c r="D60" s="3"/>
      <c r="E60" s="3"/>
      <c r="F60" s="3"/>
      <c r="G60" s="139">
        <f t="shared" si="9"/>
        <v>0</v>
      </c>
      <c r="H60" s="139">
        <f t="shared" si="10"/>
        <v>0</v>
      </c>
      <c r="I60" s="139">
        <f t="shared" si="11"/>
        <v>0</v>
      </c>
      <c r="J60" s="139">
        <f t="shared" si="12"/>
        <v>0</v>
      </c>
    </row>
    <row r="61" spans="1:10" ht="31.5" x14ac:dyDescent="0.25">
      <c r="A61" s="33" t="s">
        <v>45</v>
      </c>
      <c r="B61" s="32"/>
      <c r="C61" s="32"/>
      <c r="D61" s="32"/>
      <c r="E61" s="32"/>
      <c r="F61" s="32"/>
      <c r="G61" s="139">
        <f>IFERROR(C61/B61,0)</f>
        <v>0</v>
      </c>
      <c r="H61" s="139">
        <f>IFERROR(E61/D61,0)</f>
        <v>0</v>
      </c>
      <c r="I61" s="139">
        <f>IFERROR(F61/E61,0)</f>
        <v>0</v>
      </c>
      <c r="J61" s="139">
        <f>IFERROR(F61/B61,0)</f>
        <v>0</v>
      </c>
    </row>
    <row r="62" spans="1:10" x14ac:dyDescent="0.25">
      <c r="A62" s="137" t="s">
        <v>55</v>
      </c>
      <c r="B62" s="58">
        <f>SUM(B35:B61)</f>
        <v>435</v>
      </c>
      <c r="C62" s="58">
        <f>SUM(C35:C61)</f>
        <v>273</v>
      </c>
      <c r="D62" s="58">
        <f>SUM(D35:D61)</f>
        <v>273</v>
      </c>
      <c r="E62" s="58">
        <f>SUM(E35:E61)</f>
        <v>273</v>
      </c>
      <c r="F62" s="58">
        <f>SUM(F35:F61)</f>
        <v>206</v>
      </c>
      <c r="G62" s="139">
        <f>IFERROR(C62/B62,0)</f>
        <v>0.62758620689655176</v>
      </c>
      <c r="H62" s="139">
        <f>IFERROR(E62/D62,0)</f>
        <v>1</v>
      </c>
      <c r="I62" s="139">
        <f>IFERROR(F62/E62,0)</f>
        <v>0.75457875457875456</v>
      </c>
      <c r="J62" s="139">
        <f>IFERROR(F62/B62,0)</f>
        <v>0.47356321839080462</v>
      </c>
    </row>
    <row r="63" spans="1:10" x14ac:dyDescent="0.25">
      <c r="J63" s="8"/>
    </row>
    <row r="64" spans="1:10" ht="16.5" thickBot="1" x14ac:dyDescent="0.3">
      <c r="A64" s="478" t="s">
        <v>123</v>
      </c>
      <c r="B64" s="479"/>
      <c r="C64" s="479"/>
      <c r="D64" s="479"/>
      <c r="E64" s="480"/>
    </row>
    <row r="65" spans="1:9" ht="63.75" thickBot="1" x14ac:dyDescent="0.3">
      <c r="A65" s="95" t="s">
        <v>66</v>
      </c>
      <c r="B65" s="96" t="s">
        <v>58</v>
      </c>
      <c r="C65" s="97" t="s">
        <v>59</v>
      </c>
      <c r="D65" s="97" t="s">
        <v>60</v>
      </c>
      <c r="E65" s="97" t="s">
        <v>61</v>
      </c>
      <c r="F65" s="98" t="s">
        <v>142</v>
      </c>
      <c r="G65" s="98" t="s">
        <v>143</v>
      </c>
      <c r="H65" s="98" t="s">
        <v>144</v>
      </c>
      <c r="I65" s="99" t="s">
        <v>145</v>
      </c>
    </row>
    <row r="66" spans="1:9" ht="31.5" x14ac:dyDescent="0.25">
      <c r="A66" s="81" t="s">
        <v>19</v>
      </c>
      <c r="B66" s="82">
        <v>399</v>
      </c>
      <c r="C66" s="306">
        <v>403</v>
      </c>
      <c r="D66" s="82">
        <v>401</v>
      </c>
      <c r="E66" s="82">
        <v>339</v>
      </c>
      <c r="F66" s="140">
        <f>+IFERROR(B66/(C4+C35),0)*100</f>
        <v>74.859287054409009</v>
      </c>
      <c r="G66" s="140">
        <f>+IFERROR(C66/(D4+D35),0)*100</f>
        <v>75.609756097560975</v>
      </c>
      <c r="H66" s="140">
        <f>+IFERROR(D66/(E4+E35),0)*100</f>
        <v>75.517890772128055</v>
      </c>
      <c r="I66" s="140">
        <f>+IFERROR(E66/(F4+F35),0)*100</f>
        <v>84.962406015037601</v>
      </c>
    </row>
    <row r="67" spans="1:9" x14ac:dyDescent="0.25">
      <c r="A67" s="20" t="s">
        <v>20</v>
      </c>
      <c r="B67" s="305">
        <v>308</v>
      </c>
      <c r="C67" s="305">
        <v>306</v>
      </c>
      <c r="D67" s="3">
        <v>294</v>
      </c>
      <c r="E67" s="305">
        <v>266</v>
      </c>
      <c r="F67" s="141">
        <f t="shared" ref="F67:F76" si="13">+IFERROR(B67/(C5+C36),0)*100</f>
        <v>101.98675496688743</v>
      </c>
      <c r="G67" s="141">
        <f t="shared" ref="G67:G76" si="14">+IFERROR(C67/(D5+D36),0)*100</f>
        <v>101.32450331125828</v>
      </c>
      <c r="H67" s="141">
        <f t="shared" ref="H67:H77" si="15">+IFERROR(D67/(E5+E36),0)*100</f>
        <v>97.350993377483448</v>
      </c>
      <c r="I67" s="141">
        <f t="shared" ref="I67:I77" si="16">+IFERROR(E67/(F5+F36),0)*100</f>
        <v>105.97609561752988</v>
      </c>
    </row>
    <row r="68" spans="1:9" x14ac:dyDescent="0.25">
      <c r="A68" s="20" t="s">
        <v>21</v>
      </c>
      <c r="B68" s="305"/>
      <c r="C68" s="305"/>
      <c r="D68" s="3"/>
      <c r="E68" s="305"/>
      <c r="F68" s="141">
        <f t="shared" si="13"/>
        <v>0</v>
      </c>
      <c r="G68" s="141">
        <f t="shared" si="14"/>
        <v>0</v>
      </c>
      <c r="H68" s="141">
        <f t="shared" si="15"/>
        <v>0</v>
      </c>
      <c r="I68" s="141">
        <f t="shared" si="16"/>
        <v>0</v>
      </c>
    </row>
    <row r="69" spans="1:9" ht="31.5" x14ac:dyDescent="0.25">
      <c r="A69" s="20" t="s">
        <v>22</v>
      </c>
      <c r="B69" s="305">
        <v>472</v>
      </c>
      <c r="C69" s="305">
        <v>469</v>
      </c>
      <c r="D69" s="3">
        <v>447</v>
      </c>
      <c r="E69" s="305">
        <v>363</v>
      </c>
      <c r="F69" s="141">
        <f t="shared" si="13"/>
        <v>88.059701492537314</v>
      </c>
      <c r="G69" s="141">
        <f t="shared" si="14"/>
        <v>87.992495309568469</v>
      </c>
      <c r="H69" s="141">
        <f t="shared" si="15"/>
        <v>89.939637826961771</v>
      </c>
      <c r="I69" s="141">
        <f t="shared" si="16"/>
        <v>95.526315789473685</v>
      </c>
    </row>
    <row r="70" spans="1:9" x14ac:dyDescent="0.25">
      <c r="A70" s="20" t="s">
        <v>23</v>
      </c>
      <c r="B70" s="15">
        <v>121</v>
      </c>
      <c r="C70" s="15">
        <v>118</v>
      </c>
      <c r="D70" s="15">
        <v>111</v>
      </c>
      <c r="E70" s="15">
        <v>109</v>
      </c>
      <c r="F70" s="141">
        <f t="shared" si="13"/>
        <v>0</v>
      </c>
      <c r="G70" s="141">
        <f t="shared" si="14"/>
        <v>0</v>
      </c>
      <c r="H70" s="141">
        <f t="shared" si="15"/>
        <v>0</v>
      </c>
      <c r="I70" s="141">
        <f t="shared" si="16"/>
        <v>0</v>
      </c>
    </row>
    <row r="71" spans="1:9" x14ac:dyDescent="0.25">
      <c r="A71" s="20" t="s">
        <v>24</v>
      </c>
      <c r="B71" s="15"/>
      <c r="C71" s="15"/>
      <c r="D71" s="15"/>
      <c r="E71" s="15"/>
      <c r="F71" s="141">
        <f t="shared" si="13"/>
        <v>0</v>
      </c>
      <c r="G71" s="141">
        <f t="shared" si="14"/>
        <v>0</v>
      </c>
      <c r="H71" s="141">
        <f t="shared" si="15"/>
        <v>0</v>
      </c>
      <c r="I71" s="141">
        <f t="shared" si="16"/>
        <v>0</v>
      </c>
    </row>
    <row r="72" spans="1:9" x14ac:dyDescent="0.25">
      <c r="A72" s="20" t="s">
        <v>25</v>
      </c>
      <c r="B72" s="15"/>
      <c r="C72" s="15"/>
      <c r="D72" s="15"/>
      <c r="E72" s="15"/>
      <c r="F72" s="141">
        <f t="shared" si="13"/>
        <v>0</v>
      </c>
      <c r="G72" s="141">
        <f t="shared" si="14"/>
        <v>0</v>
      </c>
      <c r="H72" s="141">
        <f t="shared" si="15"/>
        <v>0</v>
      </c>
      <c r="I72" s="141">
        <f t="shared" si="16"/>
        <v>0</v>
      </c>
    </row>
    <row r="73" spans="1:9" x14ac:dyDescent="0.25">
      <c r="A73" s="20" t="s">
        <v>26</v>
      </c>
      <c r="B73" s="15">
        <v>5</v>
      </c>
      <c r="C73" s="15">
        <v>5</v>
      </c>
      <c r="D73" s="15">
        <v>5</v>
      </c>
      <c r="E73" s="15">
        <v>5</v>
      </c>
      <c r="F73" s="141">
        <f t="shared" si="13"/>
        <v>17.857142857142858</v>
      </c>
      <c r="G73" s="141">
        <f t="shared" si="14"/>
        <v>17.857142857142858</v>
      </c>
      <c r="H73" s="141">
        <f t="shared" si="15"/>
        <v>17.857142857142858</v>
      </c>
      <c r="I73" s="141">
        <f t="shared" si="16"/>
        <v>23.809523809523807</v>
      </c>
    </row>
    <row r="74" spans="1:9" x14ac:dyDescent="0.25">
      <c r="A74" s="20" t="s">
        <v>27</v>
      </c>
      <c r="B74" s="195">
        <v>6</v>
      </c>
      <c r="C74" s="15">
        <v>6</v>
      </c>
      <c r="D74" s="15">
        <v>6</v>
      </c>
      <c r="E74" s="15">
        <v>6</v>
      </c>
      <c r="F74" s="141">
        <f t="shared" si="13"/>
        <v>16.216216216216218</v>
      </c>
      <c r="G74" s="141">
        <f t="shared" si="14"/>
        <v>16.216216216216218</v>
      </c>
      <c r="H74" s="141">
        <f t="shared" si="15"/>
        <v>16.216216216216218</v>
      </c>
      <c r="I74" s="141">
        <f t="shared" si="16"/>
        <v>27.27272727272727</v>
      </c>
    </row>
    <row r="75" spans="1:9" ht="31.5" x14ac:dyDescent="0.25">
      <c r="A75" s="20" t="s">
        <v>28</v>
      </c>
      <c r="B75" s="15">
        <v>21</v>
      </c>
      <c r="C75" s="15">
        <v>21</v>
      </c>
      <c r="D75" s="15">
        <v>20</v>
      </c>
      <c r="E75" s="15">
        <v>17</v>
      </c>
      <c r="F75" s="141">
        <f t="shared" si="13"/>
        <v>100</v>
      </c>
      <c r="G75" s="141">
        <f t="shared" si="14"/>
        <v>100</v>
      </c>
      <c r="H75" s="141">
        <f t="shared" si="15"/>
        <v>95.238095238095227</v>
      </c>
      <c r="I75" s="141">
        <f t="shared" si="16"/>
        <v>100</v>
      </c>
    </row>
    <row r="76" spans="1:9" x14ac:dyDescent="0.25">
      <c r="A76" s="20" t="s">
        <v>29</v>
      </c>
      <c r="B76" s="15"/>
      <c r="C76" s="15"/>
      <c r="D76" s="15"/>
      <c r="E76" s="15"/>
      <c r="F76" s="141">
        <f t="shared" si="13"/>
        <v>0</v>
      </c>
      <c r="G76" s="141">
        <f t="shared" si="14"/>
        <v>0</v>
      </c>
      <c r="H76" s="141">
        <f t="shared" si="15"/>
        <v>0</v>
      </c>
      <c r="I76" s="141">
        <f t="shared" si="16"/>
        <v>0</v>
      </c>
    </row>
    <row r="77" spans="1:9" ht="47.25" x14ac:dyDescent="0.25">
      <c r="A77" s="20" t="s">
        <v>30</v>
      </c>
      <c r="B77" s="305"/>
      <c r="C77" s="305"/>
      <c r="D77" s="3"/>
      <c r="E77" s="305"/>
      <c r="F77" s="141">
        <f t="shared" ref="F77:G87" si="17">+IFERROR(B77/(C15+C46),0)*100</f>
        <v>0</v>
      </c>
      <c r="G77" s="141">
        <f t="shared" si="17"/>
        <v>0</v>
      </c>
      <c r="H77" s="141">
        <f t="shared" si="15"/>
        <v>0</v>
      </c>
      <c r="I77" s="141">
        <f t="shared" si="16"/>
        <v>0</v>
      </c>
    </row>
    <row r="78" spans="1:9" x14ac:dyDescent="0.25">
      <c r="A78" s="20" t="s">
        <v>31</v>
      </c>
      <c r="B78" s="305"/>
      <c r="C78" s="305"/>
      <c r="D78" s="3"/>
      <c r="E78" s="305"/>
      <c r="F78" s="141">
        <f t="shared" si="17"/>
        <v>0</v>
      </c>
      <c r="G78" s="141">
        <f t="shared" si="17"/>
        <v>0</v>
      </c>
      <c r="H78" s="141">
        <f t="shared" ref="H78:H93" si="18">+IFERROR(D78/(E16+E47),0)*100</f>
        <v>0</v>
      </c>
      <c r="I78" s="141">
        <f t="shared" ref="I78:I93" si="19">+IFERROR(E78/(F16+F47),0)*100</f>
        <v>0</v>
      </c>
    </row>
    <row r="79" spans="1:9" x14ac:dyDescent="0.25">
      <c r="A79" s="20" t="s">
        <v>32</v>
      </c>
      <c r="B79" s="305"/>
      <c r="C79" s="305"/>
      <c r="D79" s="3"/>
      <c r="E79" s="3"/>
      <c r="F79" s="141">
        <f t="shared" si="17"/>
        <v>0</v>
      </c>
      <c r="G79" s="141">
        <f t="shared" si="17"/>
        <v>0</v>
      </c>
      <c r="H79" s="141">
        <f t="shared" si="18"/>
        <v>0</v>
      </c>
      <c r="I79" s="141">
        <f t="shared" si="19"/>
        <v>0</v>
      </c>
    </row>
    <row r="80" spans="1:9" x14ac:dyDescent="0.25">
      <c r="A80" s="20" t="s">
        <v>33</v>
      </c>
      <c r="B80" s="3"/>
      <c r="C80" s="305"/>
      <c r="D80" s="3"/>
      <c r="E80" s="3"/>
      <c r="F80" s="141">
        <f t="shared" si="17"/>
        <v>0</v>
      </c>
      <c r="G80" s="141">
        <f t="shared" si="17"/>
        <v>0</v>
      </c>
      <c r="H80" s="141">
        <f t="shared" si="18"/>
        <v>0</v>
      </c>
      <c r="I80" s="141">
        <f t="shared" si="19"/>
        <v>0</v>
      </c>
    </row>
    <row r="81" spans="1:9" x14ac:dyDescent="0.25">
      <c r="A81" s="20" t="s">
        <v>34</v>
      </c>
      <c r="B81" s="3"/>
      <c r="C81" s="305"/>
      <c r="D81" s="3"/>
      <c r="E81" s="3"/>
      <c r="F81" s="141">
        <f t="shared" si="17"/>
        <v>0</v>
      </c>
      <c r="G81" s="141">
        <f t="shared" si="17"/>
        <v>0</v>
      </c>
      <c r="H81" s="141">
        <f t="shared" si="18"/>
        <v>0</v>
      </c>
      <c r="I81" s="141">
        <f t="shared" si="19"/>
        <v>0</v>
      </c>
    </row>
    <row r="82" spans="1:9" x14ac:dyDescent="0.25">
      <c r="A82" s="20" t="s">
        <v>35</v>
      </c>
      <c r="B82" s="3"/>
      <c r="C82" s="305"/>
      <c r="D82" s="3"/>
      <c r="E82" s="3"/>
      <c r="F82" s="141">
        <f t="shared" si="17"/>
        <v>0</v>
      </c>
      <c r="G82" s="141">
        <f t="shared" si="17"/>
        <v>0</v>
      </c>
      <c r="H82" s="141">
        <f t="shared" si="18"/>
        <v>0</v>
      </c>
      <c r="I82" s="141">
        <f t="shared" si="19"/>
        <v>0</v>
      </c>
    </row>
    <row r="83" spans="1:9" x14ac:dyDescent="0.25">
      <c r="A83" s="20" t="s">
        <v>36</v>
      </c>
      <c r="B83" s="3"/>
      <c r="C83" s="305"/>
      <c r="D83" s="3"/>
      <c r="E83" s="3"/>
      <c r="F83" s="141">
        <f t="shared" si="17"/>
        <v>0</v>
      </c>
      <c r="G83" s="141">
        <f t="shared" si="17"/>
        <v>0</v>
      </c>
      <c r="H83" s="141">
        <f t="shared" si="18"/>
        <v>0</v>
      </c>
      <c r="I83" s="141">
        <f t="shared" si="19"/>
        <v>0</v>
      </c>
    </row>
    <row r="84" spans="1:9" x14ac:dyDescent="0.25">
      <c r="A84" s="20" t="s">
        <v>37</v>
      </c>
      <c r="B84" s="3"/>
      <c r="C84" s="305"/>
      <c r="D84" s="3"/>
      <c r="E84" s="3"/>
      <c r="F84" s="141">
        <f t="shared" si="17"/>
        <v>0</v>
      </c>
      <c r="G84" s="141">
        <f t="shared" si="17"/>
        <v>0</v>
      </c>
      <c r="H84" s="141">
        <f t="shared" si="18"/>
        <v>0</v>
      </c>
      <c r="I84" s="141">
        <f t="shared" si="19"/>
        <v>0</v>
      </c>
    </row>
    <row r="85" spans="1:9" x14ac:dyDescent="0.25">
      <c r="A85" s="20" t="s">
        <v>38</v>
      </c>
      <c r="B85" s="3"/>
      <c r="C85" s="305"/>
      <c r="D85" s="3"/>
      <c r="E85" s="3"/>
      <c r="F85" s="141">
        <f t="shared" si="17"/>
        <v>0</v>
      </c>
      <c r="G85" s="141">
        <f t="shared" si="17"/>
        <v>0</v>
      </c>
      <c r="H85" s="141">
        <f t="shared" si="18"/>
        <v>0</v>
      </c>
      <c r="I85" s="141">
        <f t="shared" si="19"/>
        <v>0</v>
      </c>
    </row>
    <row r="86" spans="1:9" x14ac:dyDescent="0.25">
      <c r="A86" s="20" t="s">
        <v>39</v>
      </c>
      <c r="B86" s="3"/>
      <c r="C86" s="305"/>
      <c r="D86" s="3"/>
      <c r="E86" s="3"/>
      <c r="F86" s="141">
        <f t="shared" si="17"/>
        <v>0</v>
      </c>
      <c r="G86" s="141">
        <f t="shared" si="17"/>
        <v>0</v>
      </c>
      <c r="H86" s="141">
        <f t="shared" si="18"/>
        <v>0</v>
      </c>
      <c r="I86" s="141">
        <f t="shared" si="19"/>
        <v>0</v>
      </c>
    </row>
    <row r="87" spans="1:9" x14ac:dyDescent="0.25">
      <c r="A87" s="20" t="s">
        <v>40</v>
      </c>
      <c r="B87" s="3"/>
      <c r="C87" s="305"/>
      <c r="D87" s="3"/>
      <c r="E87" s="3"/>
      <c r="F87" s="141">
        <f t="shared" si="17"/>
        <v>0</v>
      </c>
      <c r="G87" s="141">
        <f t="shared" si="17"/>
        <v>0</v>
      </c>
      <c r="H87" s="141">
        <f t="shared" si="18"/>
        <v>0</v>
      </c>
      <c r="I87" s="141">
        <f t="shared" si="19"/>
        <v>0</v>
      </c>
    </row>
    <row r="88" spans="1:9" x14ac:dyDescent="0.25">
      <c r="A88" s="20" t="s">
        <v>41</v>
      </c>
      <c r="B88" s="3"/>
      <c r="C88" s="305"/>
      <c r="D88" s="3"/>
      <c r="E88" s="3"/>
      <c r="F88" s="141">
        <f t="shared" ref="F88:G93" si="20">+IFERROR(B88/(C26+C57),0)*100</f>
        <v>0</v>
      </c>
      <c r="G88" s="141">
        <f t="shared" si="20"/>
        <v>0</v>
      </c>
      <c r="H88" s="141">
        <f t="shared" si="18"/>
        <v>0</v>
      </c>
      <c r="I88" s="141">
        <f t="shared" si="19"/>
        <v>0</v>
      </c>
    </row>
    <row r="89" spans="1:9" x14ac:dyDescent="0.25">
      <c r="A89" s="20" t="s">
        <v>42</v>
      </c>
      <c r="B89" s="3"/>
      <c r="C89" s="305"/>
      <c r="D89" s="3"/>
      <c r="E89" s="3"/>
      <c r="F89" s="141">
        <f t="shared" si="20"/>
        <v>0</v>
      </c>
      <c r="G89" s="141">
        <f t="shared" si="20"/>
        <v>0</v>
      </c>
      <c r="H89" s="141">
        <f t="shared" si="18"/>
        <v>0</v>
      </c>
      <c r="I89" s="141">
        <f t="shared" si="19"/>
        <v>0</v>
      </c>
    </row>
    <row r="90" spans="1:9" x14ac:dyDescent="0.25">
      <c r="A90" s="20" t="s">
        <v>43</v>
      </c>
      <c r="B90" s="3"/>
      <c r="C90" s="305"/>
      <c r="D90" s="3"/>
      <c r="E90" s="3"/>
      <c r="F90" s="141">
        <f t="shared" si="20"/>
        <v>0</v>
      </c>
      <c r="G90" s="141">
        <f t="shared" si="20"/>
        <v>0</v>
      </c>
      <c r="H90" s="141">
        <f t="shared" si="18"/>
        <v>0</v>
      </c>
      <c r="I90" s="141">
        <f t="shared" si="19"/>
        <v>0</v>
      </c>
    </row>
    <row r="91" spans="1:9" x14ac:dyDescent="0.25">
      <c r="A91" s="20" t="s">
        <v>44</v>
      </c>
      <c r="B91" s="3">
        <v>5</v>
      </c>
      <c r="C91" s="305">
        <v>5</v>
      </c>
      <c r="D91" s="3">
        <v>5</v>
      </c>
      <c r="E91" s="3">
        <v>5</v>
      </c>
      <c r="F91" s="141">
        <f t="shared" si="20"/>
        <v>100</v>
      </c>
      <c r="G91" s="141">
        <f t="shared" si="20"/>
        <v>100</v>
      </c>
      <c r="H91" s="141">
        <f t="shared" si="18"/>
        <v>100</v>
      </c>
      <c r="I91" s="141">
        <f t="shared" si="19"/>
        <v>100</v>
      </c>
    </row>
    <row r="92" spans="1:9" ht="31.5" x14ac:dyDescent="0.25">
      <c r="A92" s="33" t="s">
        <v>45</v>
      </c>
      <c r="B92" s="3">
        <v>34</v>
      </c>
      <c r="C92" s="305">
        <v>33</v>
      </c>
      <c r="D92" s="3">
        <v>33</v>
      </c>
      <c r="E92" s="3">
        <v>33</v>
      </c>
      <c r="F92" s="141">
        <f t="shared" si="20"/>
        <v>91.891891891891902</v>
      </c>
      <c r="G92" s="141">
        <f t="shared" si="20"/>
        <v>89.189189189189193</v>
      </c>
      <c r="H92" s="141">
        <f t="shared" si="18"/>
        <v>89.189189189189193</v>
      </c>
      <c r="I92" s="141">
        <f t="shared" si="19"/>
        <v>110.00000000000001</v>
      </c>
    </row>
    <row r="93" spans="1:9" x14ac:dyDescent="0.25">
      <c r="A93" s="137" t="s">
        <v>55</v>
      </c>
      <c r="B93" s="58">
        <f>SUM(B66:B92)</f>
        <v>1371</v>
      </c>
      <c r="C93" s="58">
        <f>SUM(C66:C92)</f>
        <v>1366</v>
      </c>
      <c r="D93" s="58">
        <f>SUM(D66:D92)</f>
        <v>1322</v>
      </c>
      <c r="E93" s="58">
        <f>SUM(E66:E92)</f>
        <v>1143</v>
      </c>
      <c r="F93" s="141">
        <f t="shared" si="20"/>
        <v>90.019697964543667</v>
      </c>
      <c r="G93" s="141">
        <f t="shared" si="20"/>
        <v>89.868421052631575</v>
      </c>
      <c r="H93" s="141">
        <f t="shared" si="18"/>
        <v>89.203778677462893</v>
      </c>
      <c r="I93" s="141">
        <f t="shared" si="19"/>
        <v>99.825327510917035</v>
      </c>
    </row>
    <row r="94" spans="1:9" x14ac:dyDescent="0.25">
      <c r="A94" s="25"/>
      <c r="B94" s="8"/>
      <c r="C94" s="8"/>
      <c r="E94" s="8"/>
      <c r="I94" s="8"/>
    </row>
    <row r="95" spans="1:9" ht="16.5" thickBot="1" x14ac:dyDescent="0.3">
      <c r="A95" s="126" t="s">
        <v>124</v>
      </c>
      <c r="B95" s="7"/>
      <c r="C95" s="7"/>
      <c r="D95" s="7"/>
      <c r="E95" s="7"/>
    </row>
    <row r="96" spans="1:9" ht="63.75" thickBot="1" x14ac:dyDescent="0.3">
      <c r="A96" s="95" t="s">
        <v>66</v>
      </c>
      <c r="B96" s="96" t="s">
        <v>58</v>
      </c>
      <c r="C96" s="97" t="s">
        <v>59</v>
      </c>
      <c r="D96" s="97" t="s">
        <v>60</v>
      </c>
      <c r="E96" s="97" t="s">
        <v>61</v>
      </c>
      <c r="F96" s="98" t="s">
        <v>142</v>
      </c>
      <c r="G96" s="98" t="s">
        <v>143</v>
      </c>
      <c r="H96" s="98" t="s">
        <v>144</v>
      </c>
      <c r="I96" s="99" t="s">
        <v>145</v>
      </c>
    </row>
    <row r="97" spans="1:9" ht="31.5" x14ac:dyDescent="0.25">
      <c r="A97" s="81" t="s">
        <v>19</v>
      </c>
      <c r="B97" s="82">
        <v>18</v>
      </c>
      <c r="C97" s="82">
        <v>17</v>
      </c>
      <c r="D97" s="82">
        <v>14</v>
      </c>
      <c r="E97" s="82">
        <v>13</v>
      </c>
      <c r="F97" s="140">
        <f>+IFERROR(B97/(C4+C35),0)*100</f>
        <v>3.3771106941838651</v>
      </c>
      <c r="G97" s="140">
        <f>+IFERROR(C97/(D4+D35),0)*100</f>
        <v>3.1894934333958722</v>
      </c>
      <c r="H97" s="140">
        <f>+IFERROR(D97/(E4+E35),0)*100</f>
        <v>2.6365348399246704</v>
      </c>
      <c r="I97" s="140">
        <f>+IFERROR(E97/(F4+F35),0)*100</f>
        <v>3.2581453634085209</v>
      </c>
    </row>
    <row r="98" spans="1:9" x14ac:dyDescent="0.25">
      <c r="A98" s="20" t="s">
        <v>20</v>
      </c>
      <c r="B98" s="3">
        <v>19</v>
      </c>
      <c r="C98" s="3">
        <v>19</v>
      </c>
      <c r="D98" s="3">
        <v>18</v>
      </c>
      <c r="E98" s="3">
        <v>14</v>
      </c>
      <c r="F98" s="141">
        <f t="shared" ref="F98:F110" si="21">+IFERROR(B98/(C5+C36),0)*100</f>
        <v>6.2913907284768218</v>
      </c>
      <c r="G98" s="141">
        <f t="shared" ref="G98:G111" si="22">+IFERROR(C98/(D5+D36),0)*100</f>
        <v>6.2913907284768218</v>
      </c>
      <c r="H98" s="141">
        <f t="shared" ref="H98:H111" si="23">+IFERROR(D98/(E5+E36),0)*100</f>
        <v>5.9602649006622519</v>
      </c>
      <c r="I98" s="141">
        <f t="shared" ref="I98:I111" si="24">+IFERROR(E98/(F5+F36),0)*100</f>
        <v>5.5776892430278879</v>
      </c>
    </row>
    <row r="99" spans="1:9" x14ac:dyDescent="0.25">
      <c r="A99" s="20" t="s">
        <v>21</v>
      </c>
      <c r="B99" s="3"/>
      <c r="C99" s="3"/>
      <c r="D99" s="3"/>
      <c r="E99" s="3"/>
      <c r="F99" s="141">
        <f t="shared" si="21"/>
        <v>0</v>
      </c>
      <c r="G99" s="141">
        <f t="shared" si="22"/>
        <v>0</v>
      </c>
      <c r="H99" s="141">
        <f t="shared" si="23"/>
        <v>0</v>
      </c>
      <c r="I99" s="141">
        <f t="shared" si="24"/>
        <v>0</v>
      </c>
    </row>
    <row r="100" spans="1:9" ht="31.5" x14ac:dyDescent="0.25">
      <c r="A100" s="20" t="s">
        <v>22</v>
      </c>
      <c r="B100" s="3">
        <v>11</v>
      </c>
      <c r="C100" s="3">
        <v>11</v>
      </c>
      <c r="D100" s="3">
        <v>9</v>
      </c>
      <c r="E100" s="3">
        <v>9</v>
      </c>
      <c r="F100" s="141">
        <f t="shared" si="21"/>
        <v>2.0522388059701493</v>
      </c>
      <c r="G100" s="141">
        <f t="shared" si="22"/>
        <v>2.0637898686679175</v>
      </c>
      <c r="H100" s="141">
        <f t="shared" si="23"/>
        <v>1.8108651911468814</v>
      </c>
      <c r="I100" s="141">
        <f t="shared" si="24"/>
        <v>2.3684210526315792</v>
      </c>
    </row>
    <row r="101" spans="1:9" x14ac:dyDescent="0.25">
      <c r="A101" s="20" t="s">
        <v>23</v>
      </c>
      <c r="B101" s="3">
        <v>2</v>
      </c>
      <c r="C101" s="3">
        <v>2</v>
      </c>
      <c r="D101" s="3">
        <v>2</v>
      </c>
      <c r="E101" s="3">
        <v>2</v>
      </c>
      <c r="F101" s="141">
        <f t="shared" si="21"/>
        <v>0</v>
      </c>
      <c r="G101" s="141">
        <f t="shared" si="22"/>
        <v>0</v>
      </c>
      <c r="H101" s="141">
        <f t="shared" si="23"/>
        <v>0</v>
      </c>
      <c r="I101" s="141">
        <f t="shared" si="24"/>
        <v>0</v>
      </c>
    </row>
    <row r="102" spans="1:9" x14ac:dyDescent="0.25">
      <c r="A102" s="20" t="s">
        <v>24</v>
      </c>
      <c r="B102" s="3"/>
      <c r="C102" s="3"/>
      <c r="D102" s="3"/>
      <c r="E102" s="3"/>
      <c r="F102" s="141">
        <f t="shared" si="21"/>
        <v>0</v>
      </c>
      <c r="G102" s="141">
        <f t="shared" si="22"/>
        <v>0</v>
      </c>
      <c r="H102" s="141">
        <f t="shared" si="23"/>
        <v>0</v>
      </c>
      <c r="I102" s="141">
        <f t="shared" si="24"/>
        <v>0</v>
      </c>
    </row>
    <row r="103" spans="1:9" x14ac:dyDescent="0.25">
      <c r="A103" s="20" t="s">
        <v>25</v>
      </c>
      <c r="B103" s="3"/>
      <c r="C103" s="3"/>
      <c r="D103" s="3"/>
      <c r="E103" s="3"/>
      <c r="F103" s="141">
        <f t="shared" si="21"/>
        <v>0</v>
      </c>
      <c r="G103" s="141">
        <f t="shared" si="22"/>
        <v>0</v>
      </c>
      <c r="H103" s="141">
        <f t="shared" si="23"/>
        <v>0</v>
      </c>
      <c r="I103" s="141">
        <f t="shared" si="24"/>
        <v>0</v>
      </c>
    </row>
    <row r="104" spans="1:9" x14ac:dyDescent="0.25">
      <c r="A104" s="20" t="s">
        <v>26</v>
      </c>
      <c r="B104" s="3">
        <v>2</v>
      </c>
      <c r="C104" s="3">
        <v>2</v>
      </c>
      <c r="D104" s="3">
        <v>2</v>
      </c>
      <c r="E104" s="3">
        <v>2</v>
      </c>
      <c r="F104" s="141">
        <f t="shared" si="21"/>
        <v>7.1428571428571423</v>
      </c>
      <c r="G104" s="141">
        <f t="shared" si="22"/>
        <v>7.1428571428571423</v>
      </c>
      <c r="H104" s="141">
        <f t="shared" si="23"/>
        <v>7.1428571428571423</v>
      </c>
      <c r="I104" s="141">
        <f t="shared" si="24"/>
        <v>9.5238095238095237</v>
      </c>
    </row>
    <row r="105" spans="1:9" x14ac:dyDescent="0.25">
      <c r="A105" s="20" t="s">
        <v>27</v>
      </c>
      <c r="B105" s="3">
        <v>3</v>
      </c>
      <c r="C105" s="3">
        <v>3</v>
      </c>
      <c r="D105" s="3">
        <v>3</v>
      </c>
      <c r="E105" s="3">
        <v>2</v>
      </c>
      <c r="F105" s="141">
        <f t="shared" si="21"/>
        <v>8.1081081081081088</v>
      </c>
      <c r="G105" s="141">
        <f t="shared" si="22"/>
        <v>8.1081081081081088</v>
      </c>
      <c r="H105" s="141">
        <f t="shared" si="23"/>
        <v>8.1081081081081088</v>
      </c>
      <c r="I105" s="141">
        <f t="shared" si="24"/>
        <v>9.0909090909090917</v>
      </c>
    </row>
    <row r="106" spans="1:9" ht="31.5" x14ac:dyDescent="0.25">
      <c r="A106" s="20" t="s">
        <v>28</v>
      </c>
      <c r="B106" s="3"/>
      <c r="C106" s="3"/>
      <c r="D106" s="3"/>
      <c r="E106" s="3"/>
      <c r="F106" s="141">
        <f t="shared" si="21"/>
        <v>0</v>
      </c>
      <c r="G106" s="141">
        <f t="shared" si="22"/>
        <v>0</v>
      </c>
      <c r="H106" s="141">
        <f t="shared" si="23"/>
        <v>0</v>
      </c>
      <c r="I106" s="141">
        <f t="shared" si="24"/>
        <v>0</v>
      </c>
    </row>
    <row r="107" spans="1:9" x14ac:dyDescent="0.25">
      <c r="A107" s="20" t="s">
        <v>29</v>
      </c>
      <c r="B107" s="3"/>
      <c r="C107" s="3"/>
      <c r="D107" s="3"/>
      <c r="E107" s="3"/>
      <c r="F107" s="141">
        <f t="shared" si="21"/>
        <v>0</v>
      </c>
      <c r="G107" s="141">
        <f t="shared" si="22"/>
        <v>0</v>
      </c>
      <c r="H107" s="141">
        <f t="shared" si="23"/>
        <v>0</v>
      </c>
      <c r="I107" s="141">
        <f t="shared" si="24"/>
        <v>0</v>
      </c>
    </row>
    <row r="108" spans="1:9" ht="47.25" x14ac:dyDescent="0.25">
      <c r="A108" s="20" t="s">
        <v>30</v>
      </c>
      <c r="B108" s="3"/>
      <c r="C108" s="3"/>
      <c r="D108" s="3"/>
      <c r="E108" s="3"/>
      <c r="F108" s="141">
        <f t="shared" si="21"/>
        <v>0</v>
      </c>
      <c r="G108" s="141">
        <f t="shared" si="22"/>
        <v>0</v>
      </c>
      <c r="H108" s="141">
        <f t="shared" si="23"/>
        <v>0</v>
      </c>
      <c r="I108" s="141">
        <f t="shared" si="24"/>
        <v>0</v>
      </c>
    </row>
    <row r="109" spans="1:9" x14ac:dyDescent="0.25">
      <c r="A109" s="20" t="s">
        <v>31</v>
      </c>
      <c r="B109" s="3"/>
      <c r="C109" s="3"/>
      <c r="D109" s="3"/>
      <c r="E109" s="3"/>
      <c r="F109" s="141">
        <f t="shared" si="21"/>
        <v>0</v>
      </c>
      <c r="G109" s="141">
        <f t="shared" si="22"/>
        <v>0</v>
      </c>
      <c r="H109" s="141">
        <f t="shared" si="23"/>
        <v>0</v>
      </c>
      <c r="I109" s="141">
        <f t="shared" si="24"/>
        <v>0</v>
      </c>
    </row>
    <row r="110" spans="1:9" x14ac:dyDescent="0.25">
      <c r="A110" s="20" t="s">
        <v>32</v>
      </c>
      <c r="B110" s="3"/>
      <c r="C110" s="3"/>
      <c r="D110" s="3"/>
      <c r="E110" s="3"/>
      <c r="F110" s="141">
        <f t="shared" si="21"/>
        <v>0</v>
      </c>
      <c r="G110" s="141">
        <f t="shared" si="22"/>
        <v>0</v>
      </c>
      <c r="H110" s="141">
        <f t="shared" si="23"/>
        <v>0</v>
      </c>
      <c r="I110" s="141">
        <f t="shared" si="24"/>
        <v>0</v>
      </c>
    </row>
    <row r="111" spans="1:9" x14ac:dyDescent="0.25">
      <c r="A111" s="20" t="s">
        <v>33</v>
      </c>
      <c r="B111" s="3"/>
      <c r="C111" s="3"/>
      <c r="D111" s="3"/>
      <c r="E111" s="3"/>
      <c r="F111" s="141">
        <f>+IFERROR(B111/(C18+C49),0)*100</f>
        <v>0</v>
      </c>
      <c r="G111" s="141">
        <f t="shared" si="22"/>
        <v>0</v>
      </c>
      <c r="H111" s="141">
        <f t="shared" si="23"/>
        <v>0</v>
      </c>
      <c r="I111" s="141">
        <f t="shared" si="24"/>
        <v>0</v>
      </c>
    </row>
    <row r="112" spans="1:9" x14ac:dyDescent="0.25">
      <c r="A112" s="20" t="s">
        <v>34</v>
      </c>
      <c r="B112" s="3"/>
      <c r="C112" s="3"/>
      <c r="D112" s="3"/>
      <c r="E112" s="3"/>
      <c r="F112" s="141">
        <f t="shared" ref="F112:F124" si="25">+IFERROR(B112/(C19+C50),0)*100</f>
        <v>0</v>
      </c>
      <c r="G112" s="141">
        <f t="shared" ref="G112:G124" si="26">+IFERROR(C112/(D19+D50),0)*100</f>
        <v>0</v>
      </c>
      <c r="H112" s="141">
        <f t="shared" ref="H112:H124" si="27">+IFERROR(D112/(E19+E50),0)*100</f>
        <v>0</v>
      </c>
      <c r="I112" s="141">
        <f t="shared" ref="I112:I124" si="28">+IFERROR(E112/(F19+F50),0)*100</f>
        <v>0</v>
      </c>
    </row>
    <row r="113" spans="1:9" x14ac:dyDescent="0.25">
      <c r="A113" s="20" t="s">
        <v>35</v>
      </c>
      <c r="B113" s="3"/>
      <c r="C113" s="3"/>
      <c r="D113" s="3"/>
      <c r="E113" s="3"/>
      <c r="F113" s="141">
        <f t="shared" si="25"/>
        <v>0</v>
      </c>
      <c r="G113" s="141">
        <f t="shared" si="26"/>
        <v>0</v>
      </c>
      <c r="H113" s="141">
        <f t="shared" si="27"/>
        <v>0</v>
      </c>
      <c r="I113" s="141">
        <f t="shared" si="28"/>
        <v>0</v>
      </c>
    </row>
    <row r="114" spans="1:9" x14ac:dyDescent="0.25">
      <c r="A114" s="20" t="s">
        <v>36</v>
      </c>
      <c r="B114" s="3"/>
      <c r="C114" s="3"/>
      <c r="D114" s="3"/>
      <c r="E114" s="3"/>
      <c r="F114" s="141">
        <f t="shared" si="25"/>
        <v>0</v>
      </c>
      <c r="G114" s="141">
        <f t="shared" si="26"/>
        <v>0</v>
      </c>
      <c r="H114" s="141">
        <f t="shared" si="27"/>
        <v>0</v>
      </c>
      <c r="I114" s="141">
        <f t="shared" si="28"/>
        <v>0</v>
      </c>
    </row>
    <row r="115" spans="1:9" x14ac:dyDescent="0.25">
      <c r="A115" s="20" t="s">
        <v>37</v>
      </c>
      <c r="B115" s="3"/>
      <c r="C115" s="3"/>
      <c r="D115" s="3"/>
      <c r="E115" s="3"/>
      <c r="F115" s="141">
        <f t="shared" si="25"/>
        <v>0</v>
      </c>
      <c r="G115" s="141">
        <f t="shared" si="26"/>
        <v>0</v>
      </c>
      <c r="H115" s="141">
        <f t="shared" si="27"/>
        <v>0</v>
      </c>
      <c r="I115" s="141">
        <f t="shared" si="28"/>
        <v>0</v>
      </c>
    </row>
    <row r="116" spans="1:9" x14ac:dyDescent="0.25">
      <c r="A116" s="20" t="s">
        <v>38</v>
      </c>
      <c r="B116" s="3"/>
      <c r="C116" s="3"/>
      <c r="D116" s="3"/>
      <c r="E116" s="3"/>
      <c r="F116" s="141">
        <f t="shared" si="25"/>
        <v>0</v>
      </c>
      <c r="G116" s="141">
        <f t="shared" si="26"/>
        <v>0</v>
      </c>
      <c r="H116" s="141">
        <f t="shared" si="27"/>
        <v>0</v>
      </c>
      <c r="I116" s="141">
        <f t="shared" si="28"/>
        <v>0</v>
      </c>
    </row>
    <row r="117" spans="1:9" x14ac:dyDescent="0.25">
      <c r="A117" s="20" t="s">
        <v>39</v>
      </c>
      <c r="B117" s="3"/>
      <c r="C117" s="3"/>
      <c r="D117" s="3"/>
      <c r="E117" s="3"/>
      <c r="F117" s="141">
        <f t="shared" si="25"/>
        <v>0</v>
      </c>
      <c r="G117" s="141">
        <f t="shared" si="26"/>
        <v>0</v>
      </c>
      <c r="H117" s="141">
        <f t="shared" si="27"/>
        <v>0</v>
      </c>
      <c r="I117" s="141">
        <f t="shared" si="28"/>
        <v>0</v>
      </c>
    </row>
    <row r="118" spans="1:9" x14ac:dyDescent="0.25">
      <c r="A118" s="20" t="s">
        <v>40</v>
      </c>
      <c r="B118" s="3"/>
      <c r="C118" s="3"/>
      <c r="D118" s="3"/>
      <c r="E118" s="3"/>
      <c r="F118" s="141">
        <f t="shared" si="25"/>
        <v>0</v>
      </c>
      <c r="G118" s="141">
        <f t="shared" si="26"/>
        <v>0</v>
      </c>
      <c r="H118" s="141">
        <f t="shared" si="27"/>
        <v>0</v>
      </c>
      <c r="I118" s="141">
        <f t="shared" si="28"/>
        <v>0</v>
      </c>
    </row>
    <row r="119" spans="1:9" x14ac:dyDescent="0.25">
      <c r="A119" s="20" t="s">
        <v>41</v>
      </c>
      <c r="B119" s="3"/>
      <c r="C119" s="3"/>
      <c r="D119" s="3"/>
      <c r="E119" s="3"/>
      <c r="F119" s="141">
        <f t="shared" si="25"/>
        <v>0</v>
      </c>
      <c r="G119" s="141">
        <f t="shared" si="26"/>
        <v>0</v>
      </c>
      <c r="H119" s="141">
        <f t="shared" si="27"/>
        <v>0</v>
      </c>
      <c r="I119" s="141">
        <f t="shared" si="28"/>
        <v>0</v>
      </c>
    </row>
    <row r="120" spans="1:9" x14ac:dyDescent="0.25">
      <c r="A120" s="20" t="s">
        <v>42</v>
      </c>
      <c r="B120" s="3"/>
      <c r="C120" s="3"/>
      <c r="D120" s="3"/>
      <c r="E120" s="3"/>
      <c r="F120" s="141">
        <f t="shared" si="25"/>
        <v>0</v>
      </c>
      <c r="G120" s="141">
        <f t="shared" si="26"/>
        <v>0</v>
      </c>
      <c r="H120" s="141">
        <f t="shared" si="27"/>
        <v>0</v>
      </c>
      <c r="I120" s="141">
        <f t="shared" si="28"/>
        <v>0</v>
      </c>
    </row>
    <row r="121" spans="1:9" x14ac:dyDescent="0.25">
      <c r="A121" s="20" t="s">
        <v>43</v>
      </c>
      <c r="B121" s="3"/>
      <c r="C121" s="3"/>
      <c r="D121" s="3"/>
      <c r="E121" s="3"/>
      <c r="F121" s="141">
        <f t="shared" si="25"/>
        <v>0</v>
      </c>
      <c r="G121" s="141">
        <f t="shared" si="26"/>
        <v>0</v>
      </c>
      <c r="H121" s="141">
        <f t="shared" si="27"/>
        <v>0</v>
      </c>
      <c r="I121" s="141">
        <f t="shared" si="28"/>
        <v>0</v>
      </c>
    </row>
    <row r="122" spans="1:9" x14ac:dyDescent="0.25">
      <c r="A122" s="20" t="s">
        <v>44</v>
      </c>
      <c r="B122" s="3"/>
      <c r="C122" s="3"/>
      <c r="D122" s="3"/>
      <c r="E122" s="3"/>
      <c r="F122" s="141">
        <f t="shared" si="25"/>
        <v>0</v>
      </c>
      <c r="G122" s="141">
        <f t="shared" si="26"/>
        <v>0</v>
      </c>
      <c r="H122" s="141">
        <f t="shared" si="27"/>
        <v>0</v>
      </c>
      <c r="I122" s="141">
        <f t="shared" si="28"/>
        <v>0</v>
      </c>
    </row>
    <row r="123" spans="1:9" ht="31.5" x14ac:dyDescent="0.25">
      <c r="A123" s="33" t="s">
        <v>45</v>
      </c>
      <c r="B123" s="3">
        <v>4</v>
      </c>
      <c r="C123" s="3">
        <v>3</v>
      </c>
      <c r="D123" s="3">
        <v>3</v>
      </c>
      <c r="E123" s="3">
        <v>3</v>
      </c>
      <c r="F123" s="141">
        <f t="shared" si="25"/>
        <v>10.810810810810811</v>
      </c>
      <c r="G123" s="141">
        <f t="shared" si="26"/>
        <v>8.1081081081081088</v>
      </c>
      <c r="H123" s="141">
        <f t="shared" si="27"/>
        <v>8.1081081081081088</v>
      </c>
      <c r="I123" s="141">
        <f t="shared" si="28"/>
        <v>10</v>
      </c>
    </row>
    <row r="124" spans="1:9" x14ac:dyDescent="0.25">
      <c r="A124" s="137" t="s">
        <v>55</v>
      </c>
      <c r="B124" s="58">
        <f>SUM(B97:B123)</f>
        <v>59</v>
      </c>
      <c r="C124" s="58">
        <f>SUM(C97:C123)</f>
        <v>57</v>
      </c>
      <c r="D124" s="58">
        <f>SUM(D97:D123)</f>
        <v>51</v>
      </c>
      <c r="E124" s="58">
        <f>SUM(E97:E123)</f>
        <v>45</v>
      </c>
      <c r="F124" s="141">
        <f t="shared" si="25"/>
        <v>3.8739330269205516</v>
      </c>
      <c r="G124" s="141">
        <f t="shared" si="26"/>
        <v>3.75</v>
      </c>
      <c r="H124" s="141">
        <f t="shared" si="27"/>
        <v>3.4412955465587043</v>
      </c>
      <c r="I124" s="141">
        <f t="shared" si="28"/>
        <v>3.9301310043668125</v>
      </c>
    </row>
    <row r="125" spans="1:9" x14ac:dyDescent="0.25">
      <c r="A125" s="25"/>
      <c r="B125" s="8"/>
      <c r="C125" s="8"/>
      <c r="D125" s="8"/>
      <c r="I125" s="8"/>
    </row>
    <row r="126" spans="1:9" x14ac:dyDescent="0.25">
      <c r="A126" s="25"/>
      <c r="B126" s="8"/>
      <c r="C126" s="8"/>
      <c r="D126" s="8"/>
      <c r="E126" s="8"/>
    </row>
    <row r="127" spans="1:9" x14ac:dyDescent="0.25">
      <c r="A127" s="25"/>
      <c r="B127" s="8"/>
      <c r="C127" s="8"/>
      <c r="D127" s="8"/>
      <c r="E127" s="8"/>
    </row>
    <row r="128" spans="1:9" x14ac:dyDescent="0.25">
      <c r="A128" s="25"/>
      <c r="B128" s="8"/>
      <c r="C128" s="8"/>
      <c r="D128" s="8"/>
      <c r="E128" s="8"/>
    </row>
    <row r="129" spans="1:5" x14ac:dyDescent="0.25">
      <c r="A129" s="25"/>
      <c r="B129" s="8"/>
      <c r="C129" s="8"/>
      <c r="D129" s="8"/>
      <c r="E129" s="8"/>
    </row>
    <row r="130" spans="1:5" x14ac:dyDescent="0.25">
      <c r="A130" s="25"/>
      <c r="B130" s="8"/>
      <c r="C130" s="8"/>
      <c r="D130" s="8"/>
      <c r="E130" s="8"/>
    </row>
    <row r="131" spans="1:5" x14ac:dyDescent="0.25">
      <c r="A131" s="11"/>
      <c r="B131" s="8"/>
      <c r="C131" s="8"/>
      <c r="D131" s="8"/>
      <c r="E131" s="8"/>
    </row>
    <row r="132" spans="1:5" x14ac:dyDescent="0.25">
      <c r="A132" s="25"/>
      <c r="B132" s="8"/>
      <c r="C132" s="8"/>
      <c r="D132" s="8"/>
      <c r="E132" s="8"/>
    </row>
  </sheetData>
  <mergeCells count="4">
    <mergeCell ref="A33:J33"/>
    <mergeCell ref="A64:E64"/>
    <mergeCell ref="A1:J1"/>
    <mergeCell ref="A2:J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82" t="s">
        <v>254</v>
      </c>
      <c r="B1" s="482"/>
      <c r="C1" s="482"/>
      <c r="D1" s="482"/>
      <c r="E1" s="482"/>
      <c r="F1" s="482"/>
      <c r="G1" s="482"/>
      <c r="H1" s="482"/>
      <c r="I1" s="482"/>
      <c r="J1" s="482"/>
      <c r="K1" s="187"/>
    </row>
    <row r="2" spans="1:12" ht="16.5" thickBot="1" x14ac:dyDescent="0.3">
      <c r="A2" s="475" t="s">
        <v>53</v>
      </c>
      <c r="B2" s="475"/>
      <c r="C2" s="475"/>
      <c r="D2" s="475"/>
      <c r="E2" s="475"/>
      <c r="F2" s="475"/>
      <c r="G2" s="475"/>
      <c r="H2" s="475"/>
      <c r="I2" s="475"/>
      <c r="J2" s="475"/>
      <c r="K2" s="303"/>
      <c r="L2" s="8"/>
    </row>
    <row r="3" spans="1:12" ht="32.25" thickBot="1" x14ac:dyDescent="0.3">
      <c r="A3" s="83" t="s">
        <v>66</v>
      </c>
      <c r="B3" s="84" t="s">
        <v>57</v>
      </c>
      <c r="C3" s="84" t="s">
        <v>58</v>
      </c>
      <c r="D3" s="85" t="s">
        <v>59</v>
      </c>
      <c r="E3" s="85" t="s">
        <v>60</v>
      </c>
      <c r="F3" s="85" t="s">
        <v>61</v>
      </c>
      <c r="G3" s="100" t="s">
        <v>62</v>
      </c>
      <c r="H3" s="100" t="s">
        <v>63</v>
      </c>
      <c r="I3" s="100" t="s">
        <v>64</v>
      </c>
      <c r="J3" s="101" t="s">
        <v>65</v>
      </c>
      <c r="K3" s="302"/>
      <c r="L3" s="8"/>
    </row>
    <row r="4" spans="1:12" ht="31.5" x14ac:dyDescent="0.25">
      <c r="A4" s="81" t="s">
        <v>19</v>
      </c>
      <c r="B4" s="306">
        <v>10</v>
      </c>
      <c r="C4" s="306">
        <v>19</v>
      </c>
      <c r="D4" s="306">
        <v>17</v>
      </c>
      <c r="E4" s="306">
        <v>11</v>
      </c>
      <c r="F4" s="306">
        <v>11</v>
      </c>
      <c r="G4" s="138">
        <f>IFERROR(C4/B4,0)</f>
        <v>1.9</v>
      </c>
      <c r="H4" s="138">
        <f>IFERROR(E4/D4,0)</f>
        <v>0.6470588235294118</v>
      </c>
      <c r="I4" s="138">
        <f>IFERROR(F4/E4,0)</f>
        <v>1</v>
      </c>
      <c r="J4" s="138">
        <f>IFERROR(F4/B4,0)</f>
        <v>1.1000000000000001</v>
      </c>
      <c r="K4" s="17"/>
      <c r="L4" s="8"/>
    </row>
    <row r="5" spans="1:12" x14ac:dyDescent="0.25">
      <c r="A5" s="20" t="s">
        <v>20</v>
      </c>
      <c r="B5" s="305">
        <v>19</v>
      </c>
      <c r="C5" s="305">
        <v>34</v>
      </c>
      <c r="D5" s="305">
        <v>34</v>
      </c>
      <c r="E5" s="305">
        <v>24</v>
      </c>
      <c r="F5" s="305">
        <v>21</v>
      </c>
      <c r="G5" s="139">
        <f t="shared" ref="G5:G22" si="0">IFERROR(C5/B5,0)</f>
        <v>1.7894736842105263</v>
      </c>
      <c r="H5" s="139">
        <f t="shared" ref="H5:H22" si="1">IFERROR(E5/D5,0)</f>
        <v>0.70588235294117652</v>
      </c>
      <c r="I5" s="139">
        <f t="shared" ref="I5:I22" si="2">IFERROR(F5/E5,0)</f>
        <v>0.875</v>
      </c>
      <c r="J5" s="139">
        <f t="shared" ref="J5:J22" si="3">IFERROR(F5/B5,0)</f>
        <v>1.1052631578947369</v>
      </c>
      <c r="K5" s="17"/>
      <c r="L5" s="8"/>
    </row>
    <row r="6" spans="1:12" x14ac:dyDescent="0.25">
      <c r="A6" s="20" t="s">
        <v>21</v>
      </c>
      <c r="B6" s="305"/>
      <c r="C6" s="305"/>
      <c r="D6" s="305"/>
      <c r="E6" s="305"/>
      <c r="F6" s="305"/>
      <c r="G6" s="139">
        <f t="shared" si="0"/>
        <v>0</v>
      </c>
      <c r="H6" s="139">
        <f t="shared" si="1"/>
        <v>0</v>
      </c>
      <c r="I6" s="139">
        <f t="shared" si="2"/>
        <v>0</v>
      </c>
      <c r="J6" s="139">
        <f t="shared" si="3"/>
        <v>0</v>
      </c>
      <c r="K6" s="17"/>
      <c r="L6" s="8"/>
    </row>
    <row r="7" spans="1:12" ht="31.5" x14ac:dyDescent="0.25">
      <c r="A7" s="20" t="s">
        <v>22</v>
      </c>
      <c r="B7" s="305">
        <v>4</v>
      </c>
      <c r="C7" s="305">
        <v>12</v>
      </c>
      <c r="D7" s="305">
        <v>12</v>
      </c>
      <c r="E7" s="305">
        <v>8</v>
      </c>
      <c r="F7" s="305">
        <v>8</v>
      </c>
      <c r="G7" s="139">
        <f t="shared" si="0"/>
        <v>3</v>
      </c>
      <c r="H7" s="139">
        <f t="shared" si="1"/>
        <v>0.66666666666666663</v>
      </c>
      <c r="I7" s="139">
        <f t="shared" si="2"/>
        <v>1</v>
      </c>
      <c r="J7" s="139">
        <f t="shared" si="3"/>
        <v>2</v>
      </c>
      <c r="K7" s="17"/>
      <c r="L7" s="8"/>
    </row>
    <row r="8" spans="1:12" x14ac:dyDescent="0.25">
      <c r="A8" s="20" t="s">
        <v>23</v>
      </c>
      <c r="B8" s="305">
        <v>1</v>
      </c>
      <c r="C8" s="305">
        <v>1</v>
      </c>
      <c r="D8" s="305">
        <v>1</v>
      </c>
      <c r="E8" s="305">
        <v>1</v>
      </c>
      <c r="F8" s="305">
        <v>1</v>
      </c>
      <c r="G8" s="139">
        <f t="shared" si="0"/>
        <v>1</v>
      </c>
      <c r="H8" s="139">
        <f t="shared" si="1"/>
        <v>1</v>
      </c>
      <c r="I8" s="139">
        <f t="shared" si="2"/>
        <v>1</v>
      </c>
      <c r="J8" s="139">
        <f t="shared" si="3"/>
        <v>1</v>
      </c>
      <c r="K8" s="17"/>
      <c r="L8" s="8"/>
    </row>
    <row r="9" spans="1:12" x14ac:dyDescent="0.25">
      <c r="A9" s="20" t="s">
        <v>24</v>
      </c>
      <c r="B9" s="305"/>
      <c r="C9" s="305"/>
      <c r="D9" s="305"/>
      <c r="E9" s="305"/>
      <c r="F9" s="305"/>
      <c r="G9" s="139">
        <f t="shared" si="0"/>
        <v>0</v>
      </c>
      <c r="H9" s="139">
        <f t="shared" si="1"/>
        <v>0</v>
      </c>
      <c r="I9" s="139">
        <f t="shared" si="2"/>
        <v>0</v>
      </c>
      <c r="J9" s="139">
        <f t="shared" si="3"/>
        <v>0</v>
      </c>
      <c r="K9" s="17"/>
      <c r="L9" s="8"/>
    </row>
    <row r="10" spans="1:12" x14ac:dyDescent="0.25">
      <c r="A10" s="20" t="s">
        <v>25</v>
      </c>
      <c r="B10" s="305"/>
      <c r="C10" s="305"/>
      <c r="D10" s="305"/>
      <c r="E10" s="305"/>
      <c r="F10" s="305"/>
      <c r="G10" s="139">
        <f t="shared" si="0"/>
        <v>0</v>
      </c>
      <c r="H10" s="139">
        <f t="shared" si="1"/>
        <v>0</v>
      </c>
      <c r="I10" s="139">
        <f t="shared" si="2"/>
        <v>0</v>
      </c>
      <c r="J10" s="139">
        <f t="shared" si="3"/>
        <v>0</v>
      </c>
      <c r="K10" s="17"/>
      <c r="L10" s="8"/>
    </row>
    <row r="11" spans="1:12" x14ac:dyDescent="0.25">
      <c r="A11" s="20" t="s">
        <v>26</v>
      </c>
      <c r="B11" s="307">
        <v>4</v>
      </c>
      <c r="C11" s="307">
        <v>1</v>
      </c>
      <c r="D11" s="307">
        <v>1</v>
      </c>
      <c r="E11" s="307">
        <v>1</v>
      </c>
      <c r="F11" s="307">
        <v>1</v>
      </c>
      <c r="G11" s="139">
        <f t="shared" si="0"/>
        <v>0.25</v>
      </c>
      <c r="H11" s="139">
        <f t="shared" si="1"/>
        <v>1</v>
      </c>
      <c r="I11" s="139">
        <f t="shared" si="2"/>
        <v>1</v>
      </c>
      <c r="J11" s="139">
        <f t="shared" si="3"/>
        <v>0.25</v>
      </c>
      <c r="K11" s="17"/>
      <c r="L11" s="8"/>
    </row>
    <row r="12" spans="1:12" x14ac:dyDescent="0.25">
      <c r="A12" s="20" t="s">
        <v>27</v>
      </c>
      <c r="B12" s="307">
        <v>4</v>
      </c>
      <c r="C12" s="307">
        <v>5</v>
      </c>
      <c r="D12" s="307">
        <v>5</v>
      </c>
      <c r="E12" s="307">
        <v>2</v>
      </c>
      <c r="F12" s="307">
        <v>2</v>
      </c>
      <c r="G12" s="139">
        <f t="shared" si="0"/>
        <v>1.25</v>
      </c>
      <c r="H12" s="139">
        <f t="shared" si="1"/>
        <v>0.4</v>
      </c>
      <c r="I12" s="139">
        <f t="shared" si="2"/>
        <v>1</v>
      </c>
      <c r="J12" s="139">
        <f t="shared" si="3"/>
        <v>0.5</v>
      </c>
      <c r="K12" s="17"/>
      <c r="L12" s="8"/>
    </row>
    <row r="13" spans="1:12" ht="31.5" x14ac:dyDescent="0.25">
      <c r="A13" s="20" t="s">
        <v>28</v>
      </c>
      <c r="B13" s="308">
        <v>4</v>
      </c>
      <c r="C13" s="308">
        <v>11</v>
      </c>
      <c r="D13" s="307">
        <v>10</v>
      </c>
      <c r="E13" s="307">
        <v>8</v>
      </c>
      <c r="F13" s="307">
        <v>8</v>
      </c>
      <c r="G13" s="139">
        <f t="shared" si="0"/>
        <v>2.75</v>
      </c>
      <c r="H13" s="139">
        <f t="shared" si="1"/>
        <v>0.8</v>
      </c>
      <c r="I13" s="139">
        <f t="shared" si="2"/>
        <v>1</v>
      </c>
      <c r="J13" s="139">
        <f t="shared" si="3"/>
        <v>2</v>
      </c>
      <c r="K13" s="17"/>
      <c r="L13" s="8"/>
    </row>
    <row r="14" spans="1:12" x14ac:dyDescent="0.25">
      <c r="A14" s="20" t="s">
        <v>29</v>
      </c>
      <c r="B14" s="305"/>
      <c r="C14" s="305"/>
      <c r="D14" s="305"/>
      <c r="E14" s="305"/>
      <c r="F14" s="305"/>
      <c r="G14" s="139">
        <f t="shared" si="0"/>
        <v>0</v>
      </c>
      <c r="H14" s="139">
        <f t="shared" si="1"/>
        <v>0</v>
      </c>
      <c r="I14" s="139">
        <f t="shared" si="2"/>
        <v>0</v>
      </c>
      <c r="J14" s="139">
        <f t="shared" si="3"/>
        <v>0</v>
      </c>
      <c r="K14" s="17"/>
      <c r="L14" s="8"/>
    </row>
    <row r="15" spans="1:12" ht="47.25" x14ac:dyDescent="0.25">
      <c r="A15" s="20" t="s">
        <v>30</v>
      </c>
      <c r="B15" s="305"/>
      <c r="C15" s="305"/>
      <c r="D15" s="305"/>
      <c r="E15" s="305"/>
      <c r="F15" s="305"/>
      <c r="G15" s="139">
        <f t="shared" si="0"/>
        <v>0</v>
      </c>
      <c r="H15" s="139">
        <f t="shared" si="1"/>
        <v>0</v>
      </c>
      <c r="I15" s="139">
        <f t="shared" si="2"/>
        <v>0</v>
      </c>
      <c r="J15" s="139">
        <f t="shared" si="3"/>
        <v>0</v>
      </c>
      <c r="K15" s="17"/>
      <c r="L15" s="8"/>
    </row>
    <row r="16" spans="1:12" x14ac:dyDescent="0.25">
      <c r="A16" s="20" t="s">
        <v>31</v>
      </c>
      <c r="B16" s="305"/>
      <c r="C16" s="305"/>
      <c r="D16" s="305"/>
      <c r="E16" s="305"/>
      <c r="F16" s="305"/>
      <c r="G16" s="139">
        <f t="shared" si="0"/>
        <v>0</v>
      </c>
      <c r="H16" s="139">
        <f t="shared" si="1"/>
        <v>0</v>
      </c>
      <c r="I16" s="139">
        <f t="shared" si="2"/>
        <v>0</v>
      </c>
      <c r="J16" s="139">
        <f t="shared" si="3"/>
        <v>0</v>
      </c>
      <c r="K16" s="17"/>
      <c r="L16" s="8"/>
    </row>
    <row r="17" spans="1:12" x14ac:dyDescent="0.25">
      <c r="A17" s="20" t="s">
        <v>32</v>
      </c>
      <c r="B17" s="305"/>
      <c r="C17" s="305"/>
      <c r="D17" s="305"/>
      <c r="E17" s="305"/>
      <c r="F17" s="305"/>
      <c r="G17" s="139">
        <f t="shared" si="0"/>
        <v>0</v>
      </c>
      <c r="H17" s="139">
        <f t="shared" si="1"/>
        <v>0</v>
      </c>
      <c r="I17" s="139">
        <f t="shared" si="2"/>
        <v>0</v>
      </c>
      <c r="J17" s="139">
        <f t="shared" si="3"/>
        <v>0</v>
      </c>
      <c r="K17" s="17"/>
      <c r="L17" s="8"/>
    </row>
    <row r="18" spans="1:12" x14ac:dyDescent="0.25">
      <c r="A18" s="20" t="s">
        <v>33</v>
      </c>
      <c r="B18" s="305"/>
      <c r="C18" s="305"/>
      <c r="D18" s="305"/>
      <c r="E18" s="305"/>
      <c r="F18" s="305"/>
      <c r="G18" s="139">
        <f t="shared" si="0"/>
        <v>0</v>
      </c>
      <c r="H18" s="139">
        <f t="shared" si="1"/>
        <v>0</v>
      </c>
      <c r="I18" s="139">
        <f t="shared" si="2"/>
        <v>0</v>
      </c>
      <c r="J18" s="139">
        <f t="shared" si="3"/>
        <v>0</v>
      </c>
      <c r="K18" s="17"/>
      <c r="L18" s="8"/>
    </row>
    <row r="19" spans="1:12" x14ac:dyDescent="0.25">
      <c r="A19" s="20" t="s">
        <v>34</v>
      </c>
      <c r="B19" s="305"/>
      <c r="C19" s="305"/>
      <c r="D19" s="305"/>
      <c r="E19" s="305"/>
      <c r="F19" s="305"/>
      <c r="G19" s="139">
        <f t="shared" si="0"/>
        <v>0</v>
      </c>
      <c r="H19" s="139">
        <f t="shared" si="1"/>
        <v>0</v>
      </c>
      <c r="I19" s="139">
        <f t="shared" si="2"/>
        <v>0</v>
      </c>
      <c r="J19" s="139">
        <f t="shared" si="3"/>
        <v>0</v>
      </c>
      <c r="K19" s="17"/>
      <c r="L19" s="8"/>
    </row>
    <row r="20" spans="1:12" x14ac:dyDescent="0.25">
      <c r="A20" s="20" t="s">
        <v>35</v>
      </c>
      <c r="B20" s="305"/>
      <c r="C20" s="305"/>
      <c r="D20" s="305"/>
      <c r="E20" s="305"/>
      <c r="F20" s="305"/>
      <c r="G20" s="139">
        <f t="shared" si="0"/>
        <v>0</v>
      </c>
      <c r="H20" s="139">
        <f t="shared" si="1"/>
        <v>0</v>
      </c>
      <c r="I20" s="139">
        <f t="shared" si="2"/>
        <v>0</v>
      </c>
      <c r="J20" s="139">
        <f t="shared" si="3"/>
        <v>0</v>
      </c>
      <c r="K20" s="12"/>
      <c r="L20" s="8"/>
    </row>
    <row r="21" spans="1:12" x14ac:dyDescent="0.25">
      <c r="A21" s="20" t="s">
        <v>36</v>
      </c>
      <c r="B21" s="305"/>
      <c r="C21" s="305"/>
      <c r="D21" s="305"/>
      <c r="E21" s="305"/>
      <c r="F21" s="305"/>
      <c r="G21" s="139">
        <f t="shared" si="0"/>
        <v>0</v>
      </c>
      <c r="H21" s="139">
        <f t="shared" si="1"/>
        <v>0</v>
      </c>
      <c r="I21" s="139">
        <f t="shared" si="2"/>
        <v>0</v>
      </c>
      <c r="J21" s="139">
        <f t="shared" si="3"/>
        <v>0</v>
      </c>
      <c r="K21" s="17"/>
      <c r="L21" s="8"/>
    </row>
    <row r="22" spans="1:12" x14ac:dyDescent="0.25">
      <c r="A22" s="20" t="s">
        <v>37</v>
      </c>
      <c r="B22" s="305"/>
      <c r="C22" s="305"/>
      <c r="D22" s="305"/>
      <c r="E22" s="305"/>
      <c r="F22" s="305"/>
      <c r="G22" s="139">
        <f t="shared" si="0"/>
        <v>0</v>
      </c>
      <c r="H22" s="139">
        <f t="shared" si="1"/>
        <v>0</v>
      </c>
      <c r="I22" s="139">
        <f t="shared" si="2"/>
        <v>0</v>
      </c>
      <c r="J22" s="139">
        <f t="shared" si="3"/>
        <v>0</v>
      </c>
      <c r="K22" s="17"/>
      <c r="L22" s="8"/>
    </row>
    <row r="23" spans="1:12" x14ac:dyDescent="0.25">
      <c r="A23" s="20" t="s">
        <v>38</v>
      </c>
      <c r="B23" s="305"/>
      <c r="C23" s="305"/>
      <c r="D23" s="305"/>
      <c r="E23" s="305"/>
      <c r="F23" s="305"/>
      <c r="G23" s="139">
        <f t="shared" ref="G23:G31" si="4">IFERROR(C23/B23,0)</f>
        <v>0</v>
      </c>
      <c r="H23" s="139">
        <f t="shared" ref="H23:H31" si="5">IFERROR(E23/D23,0)</f>
        <v>0</v>
      </c>
      <c r="I23" s="139">
        <f t="shared" ref="I23:I31" si="6">IFERROR(F23/E23,0)</f>
        <v>0</v>
      </c>
      <c r="J23" s="139">
        <f t="shared" ref="J23:J31" si="7">IFERROR(F23/B23,0)</f>
        <v>0</v>
      </c>
      <c r="K23" s="17"/>
      <c r="L23" s="8"/>
    </row>
    <row r="24" spans="1:12" x14ac:dyDescent="0.25">
      <c r="A24" s="20" t="s">
        <v>39</v>
      </c>
      <c r="B24" s="305"/>
      <c r="C24" s="305"/>
      <c r="D24" s="305"/>
      <c r="E24" s="305"/>
      <c r="F24" s="305"/>
      <c r="G24" s="139">
        <f t="shared" si="4"/>
        <v>0</v>
      </c>
      <c r="H24" s="139">
        <f t="shared" si="5"/>
        <v>0</v>
      </c>
      <c r="I24" s="139">
        <f t="shared" si="6"/>
        <v>0</v>
      </c>
      <c r="J24" s="139">
        <f t="shared" si="7"/>
        <v>0</v>
      </c>
      <c r="K24" s="17"/>
      <c r="L24" s="8"/>
    </row>
    <row r="25" spans="1:12" x14ac:dyDescent="0.25">
      <c r="A25" s="20" t="s">
        <v>40</v>
      </c>
      <c r="B25" s="305"/>
      <c r="C25" s="305"/>
      <c r="D25" s="305"/>
      <c r="E25" s="305"/>
      <c r="F25" s="305"/>
      <c r="G25" s="139">
        <f t="shared" si="4"/>
        <v>0</v>
      </c>
      <c r="H25" s="139">
        <f t="shared" si="5"/>
        <v>0</v>
      </c>
      <c r="I25" s="139">
        <f t="shared" si="6"/>
        <v>0</v>
      </c>
      <c r="J25" s="139">
        <f t="shared" si="7"/>
        <v>0</v>
      </c>
      <c r="K25" s="17"/>
      <c r="L25" s="8"/>
    </row>
    <row r="26" spans="1:12" x14ac:dyDescent="0.25">
      <c r="A26" s="20" t="s">
        <v>41</v>
      </c>
      <c r="B26" s="305"/>
      <c r="C26" s="305"/>
      <c r="D26" s="305"/>
      <c r="E26" s="305"/>
      <c r="F26" s="305"/>
      <c r="G26" s="139">
        <f t="shared" si="4"/>
        <v>0</v>
      </c>
      <c r="H26" s="139">
        <f t="shared" si="5"/>
        <v>0</v>
      </c>
      <c r="I26" s="139">
        <f t="shared" si="6"/>
        <v>0</v>
      </c>
      <c r="J26" s="139">
        <f t="shared" si="7"/>
        <v>0</v>
      </c>
      <c r="K26" s="17"/>
      <c r="L26" s="8"/>
    </row>
    <row r="27" spans="1:12" x14ac:dyDescent="0.25">
      <c r="A27" s="20" t="s">
        <v>42</v>
      </c>
      <c r="B27" s="305"/>
      <c r="C27" s="305"/>
      <c r="D27" s="305"/>
      <c r="E27" s="305"/>
      <c r="F27" s="305"/>
      <c r="G27" s="139">
        <f t="shared" si="4"/>
        <v>0</v>
      </c>
      <c r="H27" s="139">
        <f t="shared" si="5"/>
        <v>0</v>
      </c>
      <c r="I27" s="139">
        <f t="shared" si="6"/>
        <v>0</v>
      </c>
      <c r="J27" s="139">
        <f t="shared" si="7"/>
        <v>0</v>
      </c>
      <c r="K27" s="17"/>
      <c r="L27" s="8"/>
    </row>
    <row r="28" spans="1:12" x14ac:dyDescent="0.25">
      <c r="A28" s="20" t="s">
        <v>43</v>
      </c>
      <c r="B28" s="305"/>
      <c r="C28" s="305"/>
      <c r="D28" s="305"/>
      <c r="E28" s="305"/>
      <c r="F28" s="305"/>
      <c r="G28" s="139">
        <f t="shared" si="4"/>
        <v>0</v>
      </c>
      <c r="H28" s="139">
        <f t="shared" si="5"/>
        <v>0</v>
      </c>
      <c r="I28" s="139">
        <f t="shared" si="6"/>
        <v>0</v>
      </c>
      <c r="J28" s="139">
        <f t="shared" si="7"/>
        <v>0</v>
      </c>
      <c r="K28" s="17"/>
      <c r="L28" s="8"/>
    </row>
    <row r="29" spans="1:12" x14ac:dyDescent="0.25">
      <c r="A29" s="20" t="s">
        <v>44</v>
      </c>
      <c r="B29" s="307">
        <v>4</v>
      </c>
      <c r="C29" s="307">
        <v>3</v>
      </c>
      <c r="D29" s="307">
        <v>2</v>
      </c>
      <c r="E29" s="307">
        <v>2</v>
      </c>
      <c r="F29" s="307">
        <v>2</v>
      </c>
      <c r="G29" s="139">
        <f t="shared" si="4"/>
        <v>0.75</v>
      </c>
      <c r="H29" s="139">
        <f t="shared" si="5"/>
        <v>1</v>
      </c>
      <c r="I29" s="139">
        <f t="shared" si="6"/>
        <v>1</v>
      </c>
      <c r="J29" s="139">
        <f t="shared" si="7"/>
        <v>0.5</v>
      </c>
      <c r="K29" s="17"/>
      <c r="L29" s="8"/>
    </row>
    <row r="30" spans="1:12" ht="31.5" x14ac:dyDescent="0.25">
      <c r="A30" s="33" t="s">
        <v>45</v>
      </c>
      <c r="B30" s="307">
        <v>4</v>
      </c>
      <c r="C30" s="307">
        <v>4</v>
      </c>
      <c r="D30" s="307">
        <v>3</v>
      </c>
      <c r="E30" s="307">
        <v>3</v>
      </c>
      <c r="F30" s="307">
        <v>3</v>
      </c>
      <c r="G30" s="139">
        <f t="shared" si="4"/>
        <v>1</v>
      </c>
      <c r="H30" s="139">
        <f t="shared" si="5"/>
        <v>1</v>
      </c>
      <c r="I30" s="139">
        <f t="shared" si="6"/>
        <v>1</v>
      </c>
      <c r="J30" s="139">
        <f t="shared" si="7"/>
        <v>0.75</v>
      </c>
      <c r="K30" s="17"/>
      <c r="L30" s="8"/>
    </row>
    <row r="31" spans="1:12" x14ac:dyDescent="0.25">
      <c r="A31" s="136" t="s">
        <v>55</v>
      </c>
      <c r="B31" s="309">
        <f>SUM(B4:B30)</f>
        <v>54</v>
      </c>
      <c r="C31" s="309">
        <f>SUM(C4:C30)</f>
        <v>90</v>
      </c>
      <c r="D31" s="309">
        <f>SUM(D4:D30)</f>
        <v>85</v>
      </c>
      <c r="E31" s="309">
        <f>SUM(E4:E30)</f>
        <v>60</v>
      </c>
      <c r="F31" s="309">
        <f>SUM(F4:F30)</f>
        <v>57</v>
      </c>
      <c r="G31" s="139">
        <f t="shared" si="4"/>
        <v>1.6666666666666667</v>
      </c>
      <c r="H31" s="139">
        <f t="shared" si="5"/>
        <v>0.70588235294117652</v>
      </c>
      <c r="I31" s="139">
        <f t="shared" si="6"/>
        <v>0.95</v>
      </c>
      <c r="J31" s="139">
        <f t="shared" si="7"/>
        <v>1.0555555555555556</v>
      </c>
      <c r="K31" s="17"/>
      <c r="L31" s="8"/>
    </row>
    <row r="32" spans="1:12" x14ac:dyDescent="0.25">
      <c r="A32" s="12"/>
      <c r="B32" s="8"/>
      <c r="C32" s="8"/>
      <c r="D32" s="8"/>
      <c r="E32" s="8"/>
      <c r="F32" s="8"/>
      <c r="G32" s="8"/>
      <c r="H32" s="8"/>
      <c r="I32" s="8"/>
      <c r="J32" s="8"/>
      <c r="K32" s="17"/>
      <c r="L32" s="8"/>
    </row>
    <row r="33" spans="1:12" ht="16.5" thickBot="1" x14ac:dyDescent="0.3">
      <c r="A33" s="475" t="s">
        <v>54</v>
      </c>
      <c r="B33" s="475"/>
      <c r="C33" s="475"/>
      <c r="D33" s="475"/>
      <c r="E33" s="475"/>
      <c r="F33" s="475"/>
      <c r="G33" s="475"/>
      <c r="H33" s="475"/>
      <c r="I33" s="475"/>
      <c r="J33" s="475"/>
      <c r="K33" s="17"/>
      <c r="L33" s="8"/>
    </row>
    <row r="34" spans="1:12" ht="32.25" thickBot="1" x14ac:dyDescent="0.3">
      <c r="A34" s="83" t="s">
        <v>66</v>
      </c>
      <c r="B34" s="84" t="s">
        <v>57</v>
      </c>
      <c r="C34" s="84" t="s">
        <v>58</v>
      </c>
      <c r="D34" s="85" t="s">
        <v>59</v>
      </c>
      <c r="E34" s="85" t="s">
        <v>60</v>
      </c>
      <c r="F34" s="85" t="s">
        <v>61</v>
      </c>
      <c r="G34" s="100" t="s">
        <v>62</v>
      </c>
      <c r="H34" s="100" t="s">
        <v>63</v>
      </c>
      <c r="I34" s="100" t="s">
        <v>64</v>
      </c>
      <c r="J34" s="101" t="s">
        <v>65</v>
      </c>
      <c r="K34" s="17"/>
      <c r="L34" s="8"/>
    </row>
    <row r="35" spans="1:12" ht="31.5" x14ac:dyDescent="0.25">
      <c r="A35" s="81" t="s">
        <v>19</v>
      </c>
      <c r="B35" s="82">
        <v>8</v>
      </c>
      <c r="C35" s="82">
        <v>10</v>
      </c>
      <c r="D35" s="82">
        <v>10</v>
      </c>
      <c r="E35" s="82">
        <v>10</v>
      </c>
      <c r="F35" s="82">
        <v>10</v>
      </c>
      <c r="G35" s="138">
        <f>IFERROR(C35/B35,0)</f>
        <v>1.25</v>
      </c>
      <c r="H35" s="138">
        <f>IFERROR(E35/D35,0)</f>
        <v>1</v>
      </c>
      <c r="I35" s="138">
        <f>IFERROR(F35/E35,0)</f>
        <v>1</v>
      </c>
      <c r="J35" s="138">
        <f>IFERROR(F35/B35,0)</f>
        <v>1.25</v>
      </c>
      <c r="K35" s="17"/>
      <c r="L35" s="8"/>
    </row>
    <row r="36" spans="1:12" ht="20.25" customHeight="1" x14ac:dyDescent="0.25">
      <c r="A36" s="20" t="s">
        <v>20</v>
      </c>
      <c r="B36" s="3">
        <v>5</v>
      </c>
      <c r="C36" s="3">
        <v>8</v>
      </c>
      <c r="D36" s="3">
        <v>7</v>
      </c>
      <c r="E36" s="3">
        <v>7</v>
      </c>
      <c r="F36" s="3">
        <v>4</v>
      </c>
      <c r="G36" s="139">
        <f t="shared" ref="G36:G46" si="8">IFERROR(C36/B36,0)</f>
        <v>1.6</v>
      </c>
      <c r="H36" s="139">
        <f t="shared" ref="H36:H46" si="9">IFERROR(E36/D36,0)</f>
        <v>1</v>
      </c>
      <c r="I36" s="139">
        <f t="shared" ref="I36:I46" si="10">IFERROR(F36/E36,0)</f>
        <v>0.5714285714285714</v>
      </c>
      <c r="J36" s="139">
        <f t="shared" ref="J36:J46" si="11">IFERROR(F36/B36,0)</f>
        <v>0.8</v>
      </c>
      <c r="K36" s="17"/>
      <c r="L36" s="8"/>
    </row>
    <row r="37" spans="1:12" x14ac:dyDescent="0.25">
      <c r="A37" s="20" t="s">
        <v>21</v>
      </c>
      <c r="B37" s="3"/>
      <c r="C37" s="3"/>
      <c r="D37" s="3"/>
      <c r="E37" s="3"/>
      <c r="F37" s="3"/>
      <c r="G37" s="139">
        <f t="shared" si="8"/>
        <v>0</v>
      </c>
      <c r="H37" s="139">
        <f t="shared" si="9"/>
        <v>0</v>
      </c>
      <c r="I37" s="139">
        <f t="shared" si="10"/>
        <v>0</v>
      </c>
      <c r="J37" s="139">
        <f t="shared" si="11"/>
        <v>0</v>
      </c>
      <c r="K37" s="17"/>
      <c r="L37" s="8"/>
    </row>
    <row r="38" spans="1:12" ht="31.5" x14ac:dyDescent="0.25">
      <c r="A38" s="20" t="s">
        <v>22</v>
      </c>
      <c r="B38" s="3">
        <v>1</v>
      </c>
      <c r="C38" s="3">
        <v>1</v>
      </c>
      <c r="D38" s="3">
        <v>1</v>
      </c>
      <c r="E38" s="3">
        <v>1</v>
      </c>
      <c r="F38" s="3">
        <v>0</v>
      </c>
      <c r="G38" s="139">
        <f t="shared" si="8"/>
        <v>1</v>
      </c>
      <c r="H38" s="139">
        <f t="shared" si="9"/>
        <v>1</v>
      </c>
      <c r="I38" s="139">
        <f t="shared" si="10"/>
        <v>0</v>
      </c>
      <c r="J38" s="139">
        <f t="shared" si="11"/>
        <v>0</v>
      </c>
      <c r="K38" s="13"/>
    </row>
    <row r="39" spans="1:12" ht="19.5" customHeight="1" x14ac:dyDescent="0.25">
      <c r="A39" s="20" t="s">
        <v>23</v>
      </c>
      <c r="B39" s="3"/>
      <c r="C39" s="3"/>
      <c r="D39" s="3"/>
      <c r="E39" s="3"/>
      <c r="F39" s="3"/>
      <c r="G39" s="139">
        <f t="shared" si="8"/>
        <v>0</v>
      </c>
      <c r="H39" s="139">
        <f t="shared" si="9"/>
        <v>0</v>
      </c>
      <c r="I39" s="139">
        <f t="shared" si="10"/>
        <v>0</v>
      </c>
      <c r="J39" s="139">
        <f t="shared" si="11"/>
        <v>0</v>
      </c>
      <c r="K39" s="13"/>
    </row>
    <row r="40" spans="1:12" ht="20.25" customHeight="1" x14ac:dyDescent="0.25">
      <c r="A40" s="20" t="s">
        <v>24</v>
      </c>
      <c r="B40" s="3"/>
      <c r="C40" s="3"/>
      <c r="D40" s="3"/>
      <c r="E40" s="3"/>
      <c r="F40" s="3"/>
      <c r="G40" s="139">
        <f t="shared" si="8"/>
        <v>0</v>
      </c>
      <c r="H40" s="139">
        <f t="shared" si="9"/>
        <v>0</v>
      </c>
      <c r="I40" s="139">
        <f t="shared" si="10"/>
        <v>0</v>
      </c>
      <c r="J40" s="139">
        <f t="shared" si="11"/>
        <v>0</v>
      </c>
      <c r="K40" s="13"/>
    </row>
    <row r="41" spans="1:12" ht="19.5" customHeight="1" x14ac:dyDescent="0.25">
      <c r="A41" s="20" t="s">
        <v>25</v>
      </c>
      <c r="B41" s="3"/>
      <c r="C41" s="3"/>
      <c r="D41" s="3"/>
      <c r="E41" s="3"/>
      <c r="F41" s="3"/>
      <c r="G41" s="139">
        <f t="shared" si="8"/>
        <v>0</v>
      </c>
      <c r="H41" s="139">
        <f t="shared" si="9"/>
        <v>0</v>
      </c>
      <c r="I41" s="139">
        <f t="shared" si="10"/>
        <v>0</v>
      </c>
      <c r="J41" s="139">
        <f t="shared" si="11"/>
        <v>0</v>
      </c>
      <c r="K41" s="13"/>
    </row>
    <row r="42" spans="1:12" ht="18.75" customHeight="1" x14ac:dyDescent="0.25">
      <c r="A42" s="20" t="s">
        <v>26</v>
      </c>
      <c r="B42" s="3"/>
      <c r="C42" s="3"/>
      <c r="D42" s="3"/>
      <c r="E42" s="3"/>
      <c r="F42" s="3"/>
      <c r="G42" s="139">
        <f t="shared" si="8"/>
        <v>0</v>
      </c>
      <c r="H42" s="139">
        <f t="shared" si="9"/>
        <v>0</v>
      </c>
      <c r="I42" s="139">
        <f t="shared" si="10"/>
        <v>0</v>
      </c>
      <c r="J42" s="139">
        <f t="shared" si="11"/>
        <v>0</v>
      </c>
      <c r="K42" s="13"/>
    </row>
    <row r="43" spans="1:12" ht="21.75" customHeight="1" x14ac:dyDescent="0.25">
      <c r="A43" s="20" t="s">
        <v>27</v>
      </c>
      <c r="B43" s="32"/>
      <c r="C43" s="32"/>
      <c r="D43" s="32"/>
      <c r="E43" s="32"/>
      <c r="F43" s="32"/>
      <c r="G43" s="139">
        <f t="shared" si="8"/>
        <v>0</v>
      </c>
      <c r="H43" s="139">
        <f t="shared" si="9"/>
        <v>0</v>
      </c>
      <c r="I43" s="139">
        <f t="shared" si="10"/>
        <v>0</v>
      </c>
      <c r="J43" s="139">
        <f t="shared" si="11"/>
        <v>0</v>
      </c>
      <c r="K43" s="13"/>
    </row>
    <row r="44" spans="1:12" ht="31.5" x14ac:dyDescent="0.25">
      <c r="A44" s="20" t="s">
        <v>28</v>
      </c>
      <c r="B44" s="304">
        <v>2</v>
      </c>
      <c r="C44" s="304">
        <v>1</v>
      </c>
      <c r="D44" s="305">
        <v>1</v>
      </c>
      <c r="E44" s="305">
        <v>1</v>
      </c>
      <c r="F44" s="305">
        <v>1</v>
      </c>
      <c r="G44" s="139">
        <f t="shared" si="8"/>
        <v>0.5</v>
      </c>
      <c r="H44" s="139">
        <f t="shared" si="9"/>
        <v>1</v>
      </c>
      <c r="I44" s="139">
        <f t="shared" si="10"/>
        <v>1</v>
      </c>
      <c r="J44" s="139">
        <f t="shared" si="11"/>
        <v>0.5</v>
      </c>
      <c r="K44" s="13"/>
    </row>
    <row r="45" spans="1:12" x14ac:dyDescent="0.25">
      <c r="A45" s="20" t="s">
        <v>29</v>
      </c>
      <c r="B45" s="3"/>
      <c r="C45" s="3"/>
      <c r="D45" s="3"/>
      <c r="E45" s="3"/>
      <c r="F45" s="3"/>
      <c r="G45" s="139">
        <f t="shared" si="8"/>
        <v>0</v>
      </c>
      <c r="H45" s="139">
        <f t="shared" si="9"/>
        <v>0</v>
      </c>
      <c r="I45" s="139">
        <f t="shared" si="10"/>
        <v>0</v>
      </c>
      <c r="J45" s="139">
        <f t="shared" si="11"/>
        <v>0</v>
      </c>
      <c r="K45" s="13"/>
    </row>
    <row r="46" spans="1:12" ht="47.25" x14ac:dyDescent="0.25">
      <c r="A46" s="20" t="s">
        <v>30</v>
      </c>
      <c r="B46" s="3"/>
      <c r="C46" s="3"/>
      <c r="D46" s="3"/>
      <c r="E46" s="3"/>
      <c r="F46" s="3"/>
      <c r="G46" s="139">
        <f t="shared" si="8"/>
        <v>0</v>
      </c>
      <c r="H46" s="139">
        <f t="shared" si="9"/>
        <v>0</v>
      </c>
      <c r="I46" s="139">
        <f t="shared" si="10"/>
        <v>0</v>
      </c>
      <c r="J46" s="139">
        <f t="shared" si="11"/>
        <v>0</v>
      </c>
      <c r="K46" s="13"/>
    </row>
    <row r="47" spans="1:12" x14ac:dyDescent="0.25">
      <c r="A47" s="20" t="s">
        <v>31</v>
      </c>
      <c r="B47" s="3"/>
      <c r="C47" s="3"/>
      <c r="D47" s="3"/>
      <c r="E47" s="3"/>
      <c r="F47" s="3"/>
      <c r="G47" s="139">
        <f t="shared" ref="G47:G62" si="12">IFERROR(C47/B47,0)</f>
        <v>0</v>
      </c>
      <c r="H47" s="139">
        <f t="shared" ref="H47:H62" si="13">IFERROR(E47/D47,0)</f>
        <v>0</v>
      </c>
      <c r="I47" s="139">
        <f t="shared" ref="I47:I62" si="14">IFERROR(F47/E47,0)</f>
        <v>0</v>
      </c>
      <c r="J47" s="139">
        <f t="shared" ref="J47:J62" si="15">IFERROR(F47/B47,0)</f>
        <v>0</v>
      </c>
      <c r="K47" s="13"/>
    </row>
    <row r="48" spans="1:12" x14ac:dyDescent="0.25">
      <c r="A48" s="20" t="s">
        <v>32</v>
      </c>
      <c r="B48" s="3"/>
      <c r="C48" s="3"/>
      <c r="D48" s="3"/>
      <c r="E48" s="3"/>
      <c r="F48" s="3"/>
      <c r="G48" s="139">
        <f t="shared" si="12"/>
        <v>0</v>
      </c>
      <c r="H48" s="139">
        <f t="shared" si="13"/>
        <v>0</v>
      </c>
      <c r="I48" s="139">
        <f t="shared" si="14"/>
        <v>0</v>
      </c>
      <c r="J48" s="139">
        <f t="shared" si="15"/>
        <v>0</v>
      </c>
      <c r="K48" s="13"/>
    </row>
    <row r="49" spans="1:11" x14ac:dyDescent="0.25">
      <c r="A49" s="20" t="s">
        <v>33</v>
      </c>
      <c r="B49" s="3"/>
      <c r="C49" s="3"/>
      <c r="D49" s="3"/>
      <c r="E49" s="3"/>
      <c r="F49" s="3"/>
      <c r="G49" s="139">
        <f t="shared" si="12"/>
        <v>0</v>
      </c>
      <c r="H49" s="139">
        <f t="shared" si="13"/>
        <v>0</v>
      </c>
      <c r="I49" s="139">
        <f t="shared" si="14"/>
        <v>0</v>
      </c>
      <c r="J49" s="139">
        <f t="shared" si="15"/>
        <v>0</v>
      </c>
      <c r="K49" s="13"/>
    </row>
    <row r="50" spans="1:11" x14ac:dyDescent="0.25">
      <c r="A50" s="20" t="s">
        <v>34</v>
      </c>
      <c r="B50" s="3"/>
      <c r="C50" s="3"/>
      <c r="D50" s="3"/>
      <c r="E50" s="3"/>
      <c r="F50" s="3"/>
      <c r="G50" s="139">
        <f t="shared" si="12"/>
        <v>0</v>
      </c>
      <c r="H50" s="139">
        <f t="shared" si="13"/>
        <v>0</v>
      </c>
      <c r="I50" s="139">
        <f t="shared" si="14"/>
        <v>0</v>
      </c>
      <c r="J50" s="139">
        <f t="shared" si="15"/>
        <v>0</v>
      </c>
      <c r="K50" s="13"/>
    </row>
    <row r="51" spans="1:11" x14ac:dyDescent="0.25">
      <c r="A51" s="20" t="s">
        <v>35</v>
      </c>
      <c r="B51" s="3"/>
      <c r="C51" s="3"/>
      <c r="D51" s="3"/>
      <c r="E51" s="3"/>
      <c r="F51" s="3"/>
      <c r="G51" s="139">
        <f t="shared" si="12"/>
        <v>0</v>
      </c>
      <c r="H51" s="139">
        <f t="shared" si="13"/>
        <v>0</v>
      </c>
      <c r="I51" s="139">
        <f t="shared" si="14"/>
        <v>0</v>
      </c>
      <c r="J51" s="139">
        <f t="shared" si="15"/>
        <v>0</v>
      </c>
      <c r="K51" s="13"/>
    </row>
    <row r="52" spans="1:11" x14ac:dyDescent="0.25">
      <c r="A52" s="20" t="s">
        <v>36</v>
      </c>
      <c r="B52" s="3"/>
      <c r="C52" s="3"/>
      <c r="D52" s="3"/>
      <c r="E52" s="3"/>
      <c r="F52" s="3"/>
      <c r="G52" s="139">
        <f t="shared" si="12"/>
        <v>0</v>
      </c>
      <c r="H52" s="139">
        <f t="shared" si="13"/>
        <v>0</v>
      </c>
      <c r="I52" s="139">
        <f t="shared" si="14"/>
        <v>0</v>
      </c>
      <c r="J52" s="139">
        <f t="shared" si="15"/>
        <v>0</v>
      </c>
      <c r="K52" s="13"/>
    </row>
    <row r="53" spans="1:11" x14ac:dyDescent="0.25">
      <c r="A53" s="20" t="s">
        <v>37</v>
      </c>
      <c r="B53" s="3"/>
      <c r="C53" s="3"/>
      <c r="D53" s="3"/>
      <c r="E53" s="3"/>
      <c r="F53" s="3"/>
      <c r="G53" s="139">
        <f t="shared" si="12"/>
        <v>0</v>
      </c>
      <c r="H53" s="139">
        <f t="shared" si="13"/>
        <v>0</v>
      </c>
      <c r="I53" s="139">
        <f t="shared" si="14"/>
        <v>0</v>
      </c>
      <c r="J53" s="139">
        <f t="shared" si="15"/>
        <v>0</v>
      </c>
      <c r="K53" s="13"/>
    </row>
    <row r="54" spans="1:11" ht="20.25" customHeight="1" x14ac:dyDescent="0.25">
      <c r="A54" s="20" t="s">
        <v>38</v>
      </c>
      <c r="B54" s="3"/>
      <c r="C54" s="3"/>
      <c r="D54" s="3"/>
      <c r="E54" s="3"/>
      <c r="F54" s="3"/>
      <c r="G54" s="139">
        <f t="shared" si="12"/>
        <v>0</v>
      </c>
      <c r="H54" s="139">
        <f t="shared" si="13"/>
        <v>0</v>
      </c>
      <c r="I54" s="139">
        <f t="shared" si="14"/>
        <v>0</v>
      </c>
      <c r="J54" s="139">
        <f t="shared" si="15"/>
        <v>0</v>
      </c>
      <c r="K54" s="13"/>
    </row>
    <row r="55" spans="1:11" x14ac:dyDescent="0.25">
      <c r="A55" s="20" t="s">
        <v>39</v>
      </c>
      <c r="B55" s="3"/>
      <c r="C55" s="3"/>
      <c r="D55" s="3"/>
      <c r="E55" s="3"/>
      <c r="F55" s="3"/>
      <c r="G55" s="139">
        <f t="shared" si="12"/>
        <v>0</v>
      </c>
      <c r="H55" s="139">
        <f t="shared" si="13"/>
        <v>0</v>
      </c>
      <c r="I55" s="139">
        <f t="shared" si="14"/>
        <v>0</v>
      </c>
      <c r="J55" s="139">
        <f t="shared" si="15"/>
        <v>0</v>
      </c>
      <c r="K55" s="13"/>
    </row>
    <row r="56" spans="1:11" ht="20.25" customHeight="1" x14ac:dyDescent="0.25">
      <c r="A56" s="20" t="s">
        <v>40</v>
      </c>
      <c r="B56" s="3"/>
      <c r="C56" s="3"/>
      <c r="D56" s="3"/>
      <c r="E56" s="3"/>
      <c r="F56" s="3"/>
      <c r="G56" s="139">
        <f t="shared" si="12"/>
        <v>0</v>
      </c>
      <c r="H56" s="139">
        <f t="shared" si="13"/>
        <v>0</v>
      </c>
      <c r="I56" s="139">
        <f t="shared" si="14"/>
        <v>0</v>
      </c>
      <c r="J56" s="139">
        <f t="shared" si="15"/>
        <v>0</v>
      </c>
      <c r="K56" s="13"/>
    </row>
    <row r="57" spans="1:11" ht="18" customHeight="1" x14ac:dyDescent="0.25">
      <c r="A57" s="20" t="s">
        <v>41</v>
      </c>
      <c r="B57" s="3"/>
      <c r="C57" s="3"/>
      <c r="D57" s="3"/>
      <c r="E57" s="3"/>
      <c r="F57" s="3"/>
      <c r="G57" s="139">
        <f t="shared" si="12"/>
        <v>0</v>
      </c>
      <c r="H57" s="139">
        <f t="shared" si="13"/>
        <v>0</v>
      </c>
      <c r="I57" s="139">
        <f t="shared" si="14"/>
        <v>0</v>
      </c>
      <c r="J57" s="139">
        <f t="shared" si="15"/>
        <v>0</v>
      </c>
      <c r="K57" s="13"/>
    </row>
    <row r="58" spans="1:11" ht="17.25" customHeight="1" x14ac:dyDescent="0.25">
      <c r="A58" s="20" t="s">
        <v>42</v>
      </c>
      <c r="B58" s="3"/>
      <c r="C58" s="3"/>
      <c r="D58" s="3"/>
      <c r="E58" s="3"/>
      <c r="F58" s="3"/>
      <c r="G58" s="139">
        <f t="shared" si="12"/>
        <v>0</v>
      </c>
      <c r="H58" s="139">
        <f t="shared" si="13"/>
        <v>0</v>
      </c>
      <c r="I58" s="139">
        <f t="shared" si="14"/>
        <v>0</v>
      </c>
      <c r="J58" s="139">
        <f t="shared" si="15"/>
        <v>0</v>
      </c>
      <c r="K58" s="13"/>
    </row>
    <row r="59" spans="1:11" ht="18" customHeight="1" x14ac:dyDescent="0.25">
      <c r="A59" s="20" t="s">
        <v>43</v>
      </c>
      <c r="B59" s="3"/>
      <c r="C59" s="3"/>
      <c r="D59" s="3"/>
      <c r="E59" s="3"/>
      <c r="F59" s="3"/>
      <c r="G59" s="139">
        <f t="shared" si="12"/>
        <v>0</v>
      </c>
      <c r="H59" s="139">
        <f t="shared" si="13"/>
        <v>0</v>
      </c>
      <c r="I59" s="139">
        <f t="shared" si="14"/>
        <v>0</v>
      </c>
      <c r="J59" s="139">
        <f t="shared" si="15"/>
        <v>0</v>
      </c>
      <c r="K59" s="13"/>
    </row>
    <row r="60" spans="1:11" ht="18" customHeight="1" x14ac:dyDescent="0.25">
      <c r="A60" s="20" t="s">
        <v>44</v>
      </c>
      <c r="B60" s="3"/>
      <c r="C60" s="3"/>
      <c r="D60" s="3"/>
      <c r="E60" s="3"/>
      <c r="F60" s="3"/>
      <c r="G60" s="139">
        <f t="shared" si="12"/>
        <v>0</v>
      </c>
      <c r="H60" s="139">
        <f t="shared" si="13"/>
        <v>0</v>
      </c>
      <c r="I60" s="139">
        <f t="shared" si="14"/>
        <v>0</v>
      </c>
      <c r="J60" s="139">
        <f t="shared" si="15"/>
        <v>0</v>
      </c>
      <c r="K60" s="13"/>
    </row>
    <row r="61" spans="1:11" ht="31.5" x14ac:dyDescent="0.25">
      <c r="A61" s="33" t="s">
        <v>45</v>
      </c>
      <c r="B61" s="32"/>
      <c r="C61" s="32"/>
      <c r="D61" s="32"/>
      <c r="E61" s="32"/>
      <c r="F61" s="32"/>
      <c r="G61" s="139">
        <f t="shared" si="12"/>
        <v>0</v>
      </c>
      <c r="H61" s="139">
        <f t="shared" si="13"/>
        <v>0</v>
      </c>
      <c r="I61" s="139">
        <f t="shared" si="14"/>
        <v>0</v>
      </c>
      <c r="J61" s="139">
        <f t="shared" si="15"/>
        <v>0</v>
      </c>
      <c r="K61" s="13"/>
    </row>
    <row r="62" spans="1:11" x14ac:dyDescent="0.25">
      <c r="A62" s="136" t="s">
        <v>55</v>
      </c>
      <c r="B62" s="58">
        <f>SUM(B35:B61)</f>
        <v>16</v>
      </c>
      <c r="C62" s="58">
        <f>SUM(C35:C61)</f>
        <v>20</v>
      </c>
      <c r="D62" s="58">
        <f>SUM(D35:D61)</f>
        <v>19</v>
      </c>
      <c r="E62" s="58">
        <f>SUM(E35:E61)</f>
        <v>19</v>
      </c>
      <c r="F62" s="58">
        <f>SUM(F35:F61)</f>
        <v>15</v>
      </c>
      <c r="G62" s="139">
        <f t="shared" si="12"/>
        <v>1.25</v>
      </c>
      <c r="H62" s="139">
        <f t="shared" si="13"/>
        <v>1</v>
      </c>
      <c r="I62" s="139">
        <f t="shared" si="14"/>
        <v>0.78947368421052633</v>
      </c>
      <c r="J62" s="139">
        <f t="shared" si="15"/>
        <v>0.9375</v>
      </c>
      <c r="K62" s="13"/>
    </row>
    <row r="63" spans="1:11" x14ac:dyDescent="0.25">
      <c r="K63" s="13"/>
    </row>
    <row r="64" spans="1:11" ht="16.5" thickBot="1" x14ac:dyDescent="0.3">
      <c r="A64" s="478" t="s">
        <v>123</v>
      </c>
      <c r="B64" s="479"/>
      <c r="C64" s="479"/>
      <c r="D64" s="479"/>
      <c r="E64" s="480"/>
      <c r="K64" s="13"/>
    </row>
    <row r="65" spans="1:11" ht="63.75" thickBot="1" x14ac:dyDescent="0.3">
      <c r="A65" s="95" t="s">
        <v>66</v>
      </c>
      <c r="B65" s="96" t="s">
        <v>58</v>
      </c>
      <c r="C65" s="97" t="s">
        <v>59</v>
      </c>
      <c r="D65" s="97" t="s">
        <v>60</v>
      </c>
      <c r="E65" s="97" t="s">
        <v>61</v>
      </c>
      <c r="F65" s="98" t="s">
        <v>142</v>
      </c>
      <c r="G65" s="98" t="s">
        <v>143</v>
      </c>
      <c r="H65" s="98" t="s">
        <v>144</v>
      </c>
      <c r="I65" s="99" t="s">
        <v>145</v>
      </c>
      <c r="K65" s="13"/>
    </row>
    <row r="66" spans="1:11" ht="31.5" x14ac:dyDescent="0.25">
      <c r="A66" s="81" t="s">
        <v>19</v>
      </c>
      <c r="B66" s="82">
        <v>17</v>
      </c>
      <c r="C66" s="82">
        <v>16</v>
      </c>
      <c r="D66" s="82">
        <v>14</v>
      </c>
      <c r="E66" s="82">
        <v>14</v>
      </c>
      <c r="F66" s="140">
        <f>+IFERROR(B66/(C4+C35),0)*100</f>
        <v>58.620689655172406</v>
      </c>
      <c r="G66" s="140">
        <f>+IFERROR(C66/(D4+D35),0)*100</f>
        <v>59.259259259259252</v>
      </c>
      <c r="H66" s="140">
        <f>+IFERROR(D66/(E4+E35),0)*100</f>
        <v>66.666666666666657</v>
      </c>
      <c r="I66" s="140">
        <f>+IFERROR(E66/(F4+F35),0)*100</f>
        <v>66.666666666666657</v>
      </c>
      <c r="K66" s="13"/>
    </row>
    <row r="67" spans="1:11" x14ac:dyDescent="0.25">
      <c r="A67" s="20" t="s">
        <v>20</v>
      </c>
      <c r="B67" s="3">
        <v>28</v>
      </c>
      <c r="C67" s="3">
        <v>27</v>
      </c>
      <c r="D67" s="3">
        <v>21</v>
      </c>
      <c r="E67" s="3">
        <v>18</v>
      </c>
      <c r="F67" s="141">
        <f t="shared" ref="F67:F77" si="16">+IFERROR(B67/(C5+C36),0)*100</f>
        <v>66.666666666666657</v>
      </c>
      <c r="G67" s="141">
        <f t="shared" ref="G67:G77" si="17">+IFERROR(C67/(D5+D36),0)*100</f>
        <v>65.853658536585371</v>
      </c>
      <c r="H67" s="141">
        <f t="shared" ref="H67:H78" si="18">+IFERROR(D67/(E5+E36),0)*100</f>
        <v>67.741935483870961</v>
      </c>
      <c r="I67" s="141">
        <f t="shared" ref="I67:I78" si="19">+IFERROR(E67/(F5+F36),0)*100</f>
        <v>72</v>
      </c>
      <c r="K67" s="13"/>
    </row>
    <row r="68" spans="1:11" x14ac:dyDescent="0.25">
      <c r="A68" s="20" t="s">
        <v>21</v>
      </c>
      <c r="B68" s="3"/>
      <c r="C68" s="3"/>
      <c r="D68" s="3"/>
      <c r="E68" s="3"/>
      <c r="F68" s="141">
        <f t="shared" si="16"/>
        <v>0</v>
      </c>
      <c r="G68" s="141">
        <f t="shared" si="17"/>
        <v>0</v>
      </c>
      <c r="H68" s="141">
        <f t="shared" si="18"/>
        <v>0</v>
      </c>
      <c r="I68" s="141">
        <f t="shared" si="19"/>
        <v>0</v>
      </c>
      <c r="K68" s="13"/>
    </row>
    <row r="69" spans="1:11" ht="31.5" x14ac:dyDescent="0.25">
      <c r="A69" s="20" t="s">
        <v>22</v>
      </c>
      <c r="B69" s="3">
        <v>5</v>
      </c>
      <c r="C69" s="3">
        <v>5</v>
      </c>
      <c r="D69" s="3">
        <v>4</v>
      </c>
      <c r="E69" s="3">
        <v>4</v>
      </c>
      <c r="F69" s="141">
        <f t="shared" si="16"/>
        <v>38.461538461538467</v>
      </c>
      <c r="G69" s="141">
        <f t="shared" si="17"/>
        <v>38.461538461538467</v>
      </c>
      <c r="H69" s="141">
        <f t="shared" si="18"/>
        <v>44.444444444444443</v>
      </c>
      <c r="I69" s="141">
        <f t="shared" si="19"/>
        <v>50</v>
      </c>
      <c r="K69" s="13"/>
    </row>
    <row r="70" spans="1:11" x14ac:dyDescent="0.25">
      <c r="A70" s="20" t="s">
        <v>23</v>
      </c>
      <c r="B70" s="3">
        <v>1</v>
      </c>
      <c r="C70" s="3">
        <v>1</v>
      </c>
      <c r="D70" s="3">
        <v>1</v>
      </c>
      <c r="E70" s="3">
        <v>1</v>
      </c>
      <c r="F70" s="141">
        <f t="shared" si="16"/>
        <v>100</v>
      </c>
      <c r="G70" s="141">
        <f t="shared" si="17"/>
        <v>100</v>
      </c>
      <c r="H70" s="141">
        <f t="shared" si="18"/>
        <v>100</v>
      </c>
      <c r="I70" s="141">
        <f t="shared" si="19"/>
        <v>100</v>
      </c>
      <c r="K70" s="13"/>
    </row>
    <row r="71" spans="1:11" x14ac:dyDescent="0.25">
      <c r="A71" s="20" t="s">
        <v>24</v>
      </c>
      <c r="B71" s="3"/>
      <c r="C71" s="3"/>
      <c r="D71" s="3"/>
      <c r="E71" s="3"/>
      <c r="F71" s="141">
        <f t="shared" si="16"/>
        <v>0</v>
      </c>
      <c r="G71" s="141">
        <f t="shared" si="17"/>
        <v>0</v>
      </c>
      <c r="H71" s="141">
        <f t="shared" si="18"/>
        <v>0</v>
      </c>
      <c r="I71" s="141">
        <f t="shared" si="19"/>
        <v>0</v>
      </c>
      <c r="K71" s="13"/>
    </row>
    <row r="72" spans="1:11" x14ac:dyDescent="0.25">
      <c r="A72" s="20" t="s">
        <v>25</v>
      </c>
      <c r="B72" s="3"/>
      <c r="C72" s="3"/>
      <c r="D72" s="3"/>
      <c r="E72" s="3"/>
      <c r="F72" s="141">
        <f t="shared" si="16"/>
        <v>0</v>
      </c>
      <c r="G72" s="141">
        <f t="shared" si="17"/>
        <v>0</v>
      </c>
      <c r="H72" s="141">
        <f t="shared" si="18"/>
        <v>0</v>
      </c>
      <c r="I72" s="141">
        <f t="shared" si="19"/>
        <v>0</v>
      </c>
      <c r="K72" s="13"/>
    </row>
    <row r="73" spans="1:11" x14ac:dyDescent="0.25">
      <c r="A73" s="20" t="s">
        <v>26</v>
      </c>
      <c r="B73" s="15">
        <v>1</v>
      </c>
      <c r="C73" s="15">
        <v>1</v>
      </c>
      <c r="D73" s="15">
        <v>1</v>
      </c>
      <c r="E73" s="15">
        <v>1</v>
      </c>
      <c r="F73" s="141">
        <f t="shared" si="16"/>
        <v>100</v>
      </c>
      <c r="G73" s="141">
        <f t="shared" si="17"/>
        <v>100</v>
      </c>
      <c r="H73" s="141">
        <f t="shared" si="18"/>
        <v>100</v>
      </c>
      <c r="I73" s="141">
        <f t="shared" si="19"/>
        <v>100</v>
      </c>
      <c r="K73" s="13"/>
    </row>
    <row r="74" spans="1:11" x14ac:dyDescent="0.25">
      <c r="A74" s="20" t="s">
        <v>27</v>
      </c>
      <c r="B74" s="195">
        <v>4</v>
      </c>
      <c r="C74" s="15">
        <v>4</v>
      </c>
      <c r="D74" s="15">
        <v>1</v>
      </c>
      <c r="E74" s="15">
        <v>1</v>
      </c>
      <c r="F74" s="141">
        <f t="shared" si="16"/>
        <v>80</v>
      </c>
      <c r="G74" s="141">
        <f t="shared" si="17"/>
        <v>80</v>
      </c>
      <c r="H74" s="141">
        <f t="shared" si="18"/>
        <v>50</v>
      </c>
      <c r="I74" s="141">
        <f t="shared" si="19"/>
        <v>50</v>
      </c>
      <c r="K74" s="13"/>
    </row>
    <row r="75" spans="1:11" ht="31.5" x14ac:dyDescent="0.25">
      <c r="A75" s="20" t="s">
        <v>28</v>
      </c>
      <c r="B75" s="15">
        <v>8</v>
      </c>
      <c r="C75" s="15">
        <v>8</v>
      </c>
      <c r="D75" s="15">
        <v>8</v>
      </c>
      <c r="E75" s="15">
        <v>8</v>
      </c>
      <c r="F75" s="141">
        <f t="shared" si="16"/>
        <v>66.666666666666657</v>
      </c>
      <c r="G75" s="141">
        <f t="shared" si="17"/>
        <v>72.727272727272734</v>
      </c>
      <c r="H75" s="141">
        <f t="shared" si="18"/>
        <v>88.888888888888886</v>
      </c>
      <c r="I75" s="141">
        <f t="shared" si="19"/>
        <v>88.888888888888886</v>
      </c>
      <c r="K75" s="13"/>
    </row>
    <row r="76" spans="1:11" x14ac:dyDescent="0.25">
      <c r="A76" s="20" t="s">
        <v>29</v>
      </c>
      <c r="B76" s="3"/>
      <c r="C76" s="3"/>
      <c r="D76" s="3"/>
      <c r="E76" s="3"/>
      <c r="F76" s="141">
        <f t="shared" si="16"/>
        <v>0</v>
      </c>
      <c r="G76" s="141">
        <f t="shared" si="17"/>
        <v>0</v>
      </c>
      <c r="H76" s="141">
        <f t="shared" si="18"/>
        <v>0</v>
      </c>
      <c r="I76" s="141">
        <f t="shared" si="19"/>
        <v>0</v>
      </c>
      <c r="K76" s="13"/>
    </row>
    <row r="77" spans="1:11" ht="47.25" x14ac:dyDescent="0.25">
      <c r="A77" s="20" t="s">
        <v>30</v>
      </c>
      <c r="B77" s="3"/>
      <c r="C77" s="3"/>
      <c r="D77" s="3"/>
      <c r="E77" s="3"/>
      <c r="F77" s="141">
        <f t="shared" si="16"/>
        <v>0</v>
      </c>
      <c r="G77" s="141">
        <f t="shared" si="17"/>
        <v>0</v>
      </c>
      <c r="H77" s="141">
        <f t="shared" si="18"/>
        <v>0</v>
      </c>
      <c r="I77" s="141">
        <f t="shared" si="19"/>
        <v>0</v>
      </c>
      <c r="K77" s="13"/>
    </row>
    <row r="78" spans="1:11" x14ac:dyDescent="0.25">
      <c r="A78" s="20" t="s">
        <v>31</v>
      </c>
      <c r="B78" s="3"/>
      <c r="C78" s="3"/>
      <c r="D78" s="3"/>
      <c r="E78" s="3"/>
      <c r="F78" s="141">
        <f t="shared" ref="F78:G89" si="20">+IFERROR(B78/(C16+C47),0)*100</f>
        <v>0</v>
      </c>
      <c r="G78" s="141">
        <f t="shared" si="20"/>
        <v>0</v>
      </c>
      <c r="H78" s="141">
        <f t="shared" si="18"/>
        <v>0</v>
      </c>
      <c r="I78" s="141">
        <f t="shared" si="19"/>
        <v>0</v>
      </c>
      <c r="K78" s="13"/>
    </row>
    <row r="79" spans="1:11" x14ac:dyDescent="0.25">
      <c r="A79" s="20" t="s">
        <v>32</v>
      </c>
      <c r="B79" s="3"/>
      <c r="C79" s="3"/>
      <c r="D79" s="3"/>
      <c r="E79" s="3"/>
      <c r="F79" s="141">
        <f t="shared" si="20"/>
        <v>0</v>
      </c>
      <c r="G79" s="141">
        <f t="shared" si="20"/>
        <v>0</v>
      </c>
      <c r="H79" s="141">
        <f t="shared" ref="H79:H93" si="21">+IFERROR(D79/(E17+E48),0)*100</f>
        <v>0</v>
      </c>
      <c r="I79" s="141">
        <f t="shared" ref="I79:I93" si="22">+IFERROR(E79/(F17+F48),0)*100</f>
        <v>0</v>
      </c>
      <c r="K79" s="13"/>
    </row>
    <row r="80" spans="1:11" x14ac:dyDescent="0.25">
      <c r="A80" s="20" t="s">
        <v>33</v>
      </c>
      <c r="B80" s="3"/>
      <c r="C80" s="3"/>
      <c r="D80" s="3"/>
      <c r="E80" s="3"/>
      <c r="F80" s="141">
        <f t="shared" si="20"/>
        <v>0</v>
      </c>
      <c r="G80" s="141">
        <f t="shared" si="20"/>
        <v>0</v>
      </c>
      <c r="H80" s="141">
        <f t="shared" si="21"/>
        <v>0</v>
      </c>
      <c r="I80" s="141">
        <f t="shared" si="22"/>
        <v>0</v>
      </c>
      <c r="K80" s="13"/>
    </row>
    <row r="81" spans="1:11" x14ac:dyDescent="0.25">
      <c r="A81" s="20" t="s">
        <v>34</v>
      </c>
      <c r="B81" s="3"/>
      <c r="C81" s="3"/>
      <c r="D81" s="3"/>
      <c r="E81" s="3"/>
      <c r="F81" s="141">
        <f t="shared" si="20"/>
        <v>0</v>
      </c>
      <c r="G81" s="141">
        <f t="shared" si="20"/>
        <v>0</v>
      </c>
      <c r="H81" s="141">
        <f t="shared" si="21"/>
        <v>0</v>
      </c>
      <c r="I81" s="141">
        <f t="shared" si="22"/>
        <v>0</v>
      </c>
      <c r="K81" s="13"/>
    </row>
    <row r="82" spans="1:11" x14ac:dyDescent="0.25">
      <c r="A82" s="20" t="s">
        <v>35</v>
      </c>
      <c r="B82" s="3"/>
      <c r="C82" s="3"/>
      <c r="D82" s="3"/>
      <c r="E82" s="3"/>
      <c r="F82" s="141">
        <f t="shared" si="20"/>
        <v>0</v>
      </c>
      <c r="G82" s="141">
        <f t="shared" si="20"/>
        <v>0</v>
      </c>
      <c r="H82" s="141">
        <f t="shared" si="21"/>
        <v>0</v>
      </c>
      <c r="I82" s="141">
        <f t="shared" si="22"/>
        <v>0</v>
      </c>
      <c r="K82" s="13"/>
    </row>
    <row r="83" spans="1:11" x14ac:dyDescent="0.25">
      <c r="A83" s="20" t="s">
        <v>36</v>
      </c>
      <c r="B83" s="3"/>
      <c r="C83" s="3"/>
      <c r="D83" s="3"/>
      <c r="E83" s="3"/>
      <c r="F83" s="141">
        <f t="shared" si="20"/>
        <v>0</v>
      </c>
      <c r="G83" s="141">
        <f t="shared" si="20"/>
        <v>0</v>
      </c>
      <c r="H83" s="141">
        <f t="shared" si="21"/>
        <v>0</v>
      </c>
      <c r="I83" s="141">
        <f t="shared" si="22"/>
        <v>0</v>
      </c>
      <c r="K83" s="13"/>
    </row>
    <row r="84" spans="1:11" x14ac:dyDescent="0.25">
      <c r="A84" s="20" t="s">
        <v>37</v>
      </c>
      <c r="B84" s="3"/>
      <c r="C84" s="3"/>
      <c r="D84" s="3"/>
      <c r="E84" s="3"/>
      <c r="F84" s="141">
        <f t="shared" si="20"/>
        <v>0</v>
      </c>
      <c r="G84" s="141">
        <f t="shared" si="20"/>
        <v>0</v>
      </c>
      <c r="H84" s="141">
        <f t="shared" si="21"/>
        <v>0</v>
      </c>
      <c r="I84" s="141">
        <f t="shared" si="22"/>
        <v>0</v>
      </c>
      <c r="K84" s="13"/>
    </row>
    <row r="85" spans="1:11" x14ac:dyDescent="0.25">
      <c r="A85" s="20" t="s">
        <v>38</v>
      </c>
      <c r="B85" s="3"/>
      <c r="C85" s="3"/>
      <c r="D85" s="3"/>
      <c r="E85" s="3"/>
      <c r="F85" s="141">
        <f t="shared" si="20"/>
        <v>0</v>
      </c>
      <c r="G85" s="141">
        <f t="shared" si="20"/>
        <v>0</v>
      </c>
      <c r="H85" s="141">
        <f t="shared" si="21"/>
        <v>0</v>
      </c>
      <c r="I85" s="141">
        <f t="shared" si="22"/>
        <v>0</v>
      </c>
      <c r="K85" s="13"/>
    </row>
    <row r="86" spans="1:11" x14ac:dyDescent="0.25">
      <c r="A86" s="20" t="s">
        <v>39</v>
      </c>
      <c r="B86" s="3"/>
      <c r="C86" s="3"/>
      <c r="D86" s="3"/>
      <c r="E86" s="3"/>
      <c r="F86" s="141">
        <f t="shared" si="20"/>
        <v>0</v>
      </c>
      <c r="G86" s="141">
        <f t="shared" si="20"/>
        <v>0</v>
      </c>
      <c r="H86" s="141">
        <f t="shared" si="21"/>
        <v>0</v>
      </c>
      <c r="I86" s="141">
        <f t="shared" si="22"/>
        <v>0</v>
      </c>
      <c r="K86" s="13"/>
    </row>
    <row r="87" spans="1:11" x14ac:dyDescent="0.25">
      <c r="A87" s="20" t="s">
        <v>40</v>
      </c>
      <c r="B87" s="3"/>
      <c r="C87" s="3"/>
      <c r="D87" s="3"/>
      <c r="E87" s="3"/>
      <c r="F87" s="141">
        <f t="shared" si="20"/>
        <v>0</v>
      </c>
      <c r="G87" s="141">
        <f t="shared" si="20"/>
        <v>0</v>
      </c>
      <c r="H87" s="141">
        <f t="shared" si="21"/>
        <v>0</v>
      </c>
      <c r="I87" s="141">
        <f t="shared" si="22"/>
        <v>0</v>
      </c>
      <c r="K87" s="13"/>
    </row>
    <row r="88" spans="1:11" x14ac:dyDescent="0.25">
      <c r="A88" s="20" t="s">
        <v>41</v>
      </c>
      <c r="B88" s="3"/>
      <c r="C88" s="3"/>
      <c r="D88" s="3"/>
      <c r="E88" s="3"/>
      <c r="F88" s="141">
        <f t="shared" si="20"/>
        <v>0</v>
      </c>
      <c r="G88" s="141">
        <f t="shared" si="20"/>
        <v>0</v>
      </c>
      <c r="H88" s="141">
        <f t="shared" si="21"/>
        <v>0</v>
      </c>
      <c r="I88" s="141">
        <f t="shared" si="22"/>
        <v>0</v>
      </c>
      <c r="K88" s="13"/>
    </row>
    <row r="89" spans="1:11" x14ac:dyDescent="0.25">
      <c r="A89" s="20" t="s">
        <v>42</v>
      </c>
      <c r="B89" s="3"/>
      <c r="C89" s="3"/>
      <c r="D89" s="3"/>
      <c r="E89" s="3"/>
      <c r="F89" s="141">
        <f t="shared" si="20"/>
        <v>0</v>
      </c>
      <c r="G89" s="141">
        <f t="shared" si="20"/>
        <v>0</v>
      </c>
      <c r="H89" s="141">
        <f t="shared" si="21"/>
        <v>0</v>
      </c>
      <c r="I89" s="141">
        <f t="shared" si="22"/>
        <v>0</v>
      </c>
      <c r="K89" s="13"/>
    </row>
    <row r="90" spans="1:11" x14ac:dyDescent="0.25">
      <c r="A90" s="20" t="s">
        <v>43</v>
      </c>
      <c r="B90" s="3"/>
      <c r="C90" s="3"/>
      <c r="D90" s="3"/>
      <c r="E90" s="3"/>
      <c r="F90" s="141">
        <f t="shared" ref="F90:G93" si="23">+IFERROR(B90/(C28+C59),0)*100</f>
        <v>0</v>
      </c>
      <c r="G90" s="141">
        <f t="shared" si="23"/>
        <v>0</v>
      </c>
      <c r="H90" s="141">
        <f t="shared" si="21"/>
        <v>0</v>
      </c>
      <c r="I90" s="141">
        <f t="shared" si="22"/>
        <v>0</v>
      </c>
      <c r="K90" s="13"/>
    </row>
    <row r="91" spans="1:11" x14ac:dyDescent="0.25">
      <c r="A91" s="20" t="s">
        <v>44</v>
      </c>
      <c r="B91" s="3"/>
      <c r="C91" s="3"/>
      <c r="D91" s="3"/>
      <c r="E91" s="3"/>
      <c r="F91" s="141">
        <f t="shared" si="23"/>
        <v>0</v>
      </c>
      <c r="G91" s="141">
        <f t="shared" si="23"/>
        <v>0</v>
      </c>
      <c r="H91" s="141">
        <f t="shared" si="21"/>
        <v>0</v>
      </c>
      <c r="I91" s="141">
        <f t="shared" si="22"/>
        <v>0</v>
      </c>
      <c r="K91" s="13"/>
    </row>
    <row r="92" spans="1:11" ht="31.5" x14ac:dyDescent="0.25">
      <c r="A92" s="33" t="s">
        <v>45</v>
      </c>
      <c r="B92" s="3"/>
      <c r="C92" s="3"/>
      <c r="D92" s="3"/>
      <c r="E92" s="3"/>
      <c r="F92" s="141">
        <f>+IFERROR(B92/(C30+C61),0)*100</f>
        <v>0</v>
      </c>
      <c r="G92" s="141">
        <f t="shared" si="23"/>
        <v>0</v>
      </c>
      <c r="H92" s="141">
        <f t="shared" si="21"/>
        <v>0</v>
      </c>
      <c r="I92" s="141">
        <f t="shared" si="22"/>
        <v>0</v>
      </c>
      <c r="K92" s="13"/>
    </row>
    <row r="93" spans="1:11" x14ac:dyDescent="0.25">
      <c r="A93" s="136" t="s">
        <v>55</v>
      </c>
      <c r="B93" s="58">
        <f>SUM(B66:B92)</f>
        <v>64</v>
      </c>
      <c r="C93" s="58">
        <f>SUM(C66:C92)</f>
        <v>62</v>
      </c>
      <c r="D93" s="58">
        <f>SUM(D66:D92)</f>
        <v>50</v>
      </c>
      <c r="E93" s="58">
        <f>SUM(E66:E92)</f>
        <v>47</v>
      </c>
      <c r="F93" s="141">
        <f t="shared" si="23"/>
        <v>58.18181818181818</v>
      </c>
      <c r="G93" s="141">
        <f t="shared" si="23"/>
        <v>59.615384615384613</v>
      </c>
      <c r="H93" s="141">
        <f t="shared" si="21"/>
        <v>63.291139240506332</v>
      </c>
      <c r="I93" s="141">
        <f t="shared" si="22"/>
        <v>65.277777777777786</v>
      </c>
      <c r="K93" s="13"/>
    </row>
    <row r="94" spans="1:11" x14ac:dyDescent="0.25">
      <c r="A94" s="8"/>
      <c r="B94" s="8"/>
      <c r="C94" s="8"/>
      <c r="E94" s="8"/>
      <c r="I94" s="41"/>
      <c r="K94" s="13"/>
    </row>
    <row r="95" spans="1:11" x14ac:dyDescent="0.25">
      <c r="A95" s="17"/>
      <c r="B95" s="17"/>
      <c r="C95" s="17"/>
      <c r="D95" s="17"/>
      <c r="E95" s="17"/>
      <c r="K95" s="13"/>
    </row>
    <row r="96" spans="1:11" ht="17.25" customHeight="1" thickBot="1" x14ac:dyDescent="0.3">
      <c r="A96" s="481" t="s">
        <v>124</v>
      </c>
      <c r="B96" s="481"/>
      <c r="C96" s="481"/>
      <c r="D96" s="481"/>
      <c r="E96" s="481"/>
      <c r="F96" s="8"/>
      <c r="G96" s="8"/>
      <c r="H96" s="8"/>
      <c r="I96" s="8"/>
      <c r="K96" s="13"/>
    </row>
    <row r="97" spans="1:11" ht="63.75" thickBot="1" x14ac:dyDescent="0.3">
      <c r="A97" s="95" t="s">
        <v>66</v>
      </c>
      <c r="B97" s="96" t="s">
        <v>58</v>
      </c>
      <c r="C97" s="97" t="s">
        <v>59</v>
      </c>
      <c r="D97" s="97" t="s">
        <v>60</v>
      </c>
      <c r="E97" s="97" t="s">
        <v>61</v>
      </c>
      <c r="F97" s="98" t="s">
        <v>142</v>
      </c>
      <c r="G97" s="98" t="s">
        <v>143</v>
      </c>
      <c r="H97" s="98" t="s">
        <v>144</v>
      </c>
      <c r="I97" s="99" t="s">
        <v>145</v>
      </c>
      <c r="K97" s="13"/>
    </row>
    <row r="98" spans="1:11" ht="31.5" x14ac:dyDescent="0.25">
      <c r="A98" s="81" t="s">
        <v>19</v>
      </c>
      <c r="B98" s="82">
        <v>3</v>
      </c>
      <c r="C98" s="82">
        <v>3</v>
      </c>
      <c r="D98" s="82">
        <v>3</v>
      </c>
      <c r="E98" s="82">
        <v>3</v>
      </c>
      <c r="F98" s="140">
        <f t="shared" ref="F98:F110" si="24">+IFERROR(B98/(C4+C35),0)*100</f>
        <v>10.344827586206897</v>
      </c>
      <c r="G98" s="140">
        <f t="shared" ref="G98:G110" si="25">+IFERROR(C98/(D4+D35),0)*100</f>
        <v>11.111111111111111</v>
      </c>
      <c r="H98" s="140">
        <f t="shared" ref="H98:H110" si="26">+IFERROR(D98/(E4+E35),0)*100</f>
        <v>14.285714285714285</v>
      </c>
      <c r="I98" s="140">
        <f t="shared" ref="I98:I110" si="27">+IFERROR(E98/(F4+F35),0)*100</f>
        <v>14.285714285714285</v>
      </c>
      <c r="K98" s="13"/>
    </row>
    <row r="99" spans="1:11" x14ac:dyDescent="0.25">
      <c r="A99" s="20" t="s">
        <v>20</v>
      </c>
      <c r="B99" s="3">
        <v>1</v>
      </c>
      <c r="C99" s="3">
        <v>1</v>
      </c>
      <c r="D99" s="3">
        <v>1</v>
      </c>
      <c r="E99" s="3">
        <v>1</v>
      </c>
      <c r="F99" s="141">
        <f t="shared" si="24"/>
        <v>2.3809523809523809</v>
      </c>
      <c r="G99" s="141">
        <f t="shared" si="25"/>
        <v>2.4390243902439024</v>
      </c>
      <c r="H99" s="141">
        <f t="shared" si="26"/>
        <v>3.225806451612903</v>
      </c>
      <c r="I99" s="141">
        <f t="shared" si="27"/>
        <v>4</v>
      </c>
      <c r="K99" s="13"/>
    </row>
    <row r="100" spans="1:11" x14ac:dyDescent="0.25">
      <c r="A100" s="20" t="s">
        <v>21</v>
      </c>
      <c r="B100" s="3"/>
      <c r="C100" s="3"/>
      <c r="D100" s="3"/>
      <c r="E100" s="3"/>
      <c r="F100" s="141">
        <f t="shared" si="24"/>
        <v>0</v>
      </c>
      <c r="G100" s="141">
        <f t="shared" si="25"/>
        <v>0</v>
      </c>
      <c r="H100" s="141">
        <f t="shared" si="26"/>
        <v>0</v>
      </c>
      <c r="I100" s="141">
        <f t="shared" si="27"/>
        <v>0</v>
      </c>
      <c r="K100" s="13"/>
    </row>
    <row r="101" spans="1:11" ht="31.5" x14ac:dyDescent="0.25">
      <c r="A101" s="20" t="s">
        <v>22</v>
      </c>
      <c r="B101" s="3">
        <v>1</v>
      </c>
      <c r="C101" s="3">
        <v>1</v>
      </c>
      <c r="D101" s="3">
        <v>1</v>
      </c>
      <c r="E101" s="3">
        <v>0</v>
      </c>
      <c r="F101" s="141">
        <f t="shared" si="24"/>
        <v>7.6923076923076925</v>
      </c>
      <c r="G101" s="141">
        <f t="shared" si="25"/>
        <v>7.6923076923076925</v>
      </c>
      <c r="H101" s="141">
        <f t="shared" si="26"/>
        <v>11.111111111111111</v>
      </c>
      <c r="I101" s="141">
        <f t="shared" si="27"/>
        <v>0</v>
      </c>
      <c r="K101" s="13"/>
    </row>
    <row r="102" spans="1:11" x14ac:dyDescent="0.25">
      <c r="A102" s="20" t="s">
        <v>23</v>
      </c>
      <c r="B102" s="3"/>
      <c r="C102" s="3"/>
      <c r="D102" s="3"/>
      <c r="E102" s="3"/>
      <c r="F102" s="141">
        <f t="shared" si="24"/>
        <v>0</v>
      </c>
      <c r="G102" s="141">
        <f t="shared" si="25"/>
        <v>0</v>
      </c>
      <c r="H102" s="141">
        <f t="shared" si="26"/>
        <v>0</v>
      </c>
      <c r="I102" s="141">
        <f t="shared" si="27"/>
        <v>0</v>
      </c>
      <c r="K102" s="13"/>
    </row>
    <row r="103" spans="1:11" x14ac:dyDescent="0.25">
      <c r="A103" s="20" t="s">
        <v>24</v>
      </c>
      <c r="B103" s="3"/>
      <c r="C103" s="3"/>
      <c r="D103" s="3"/>
      <c r="E103" s="3"/>
      <c r="F103" s="141">
        <f t="shared" si="24"/>
        <v>0</v>
      </c>
      <c r="G103" s="141">
        <f t="shared" si="25"/>
        <v>0</v>
      </c>
      <c r="H103" s="141">
        <f t="shared" si="26"/>
        <v>0</v>
      </c>
      <c r="I103" s="141">
        <f t="shared" si="27"/>
        <v>0</v>
      </c>
      <c r="K103" s="13"/>
    </row>
    <row r="104" spans="1:11" x14ac:dyDescent="0.25">
      <c r="A104" s="20" t="s">
        <v>25</v>
      </c>
      <c r="B104" s="3"/>
      <c r="C104" s="3"/>
      <c r="D104" s="3"/>
      <c r="E104" s="3"/>
      <c r="F104" s="141">
        <f t="shared" si="24"/>
        <v>0</v>
      </c>
      <c r="G104" s="141">
        <f t="shared" si="25"/>
        <v>0</v>
      </c>
      <c r="H104" s="141">
        <f t="shared" si="26"/>
        <v>0</v>
      </c>
      <c r="I104" s="141">
        <f t="shared" si="27"/>
        <v>0</v>
      </c>
      <c r="K104" s="13"/>
    </row>
    <row r="105" spans="1:11" x14ac:dyDescent="0.25">
      <c r="A105" s="20" t="s">
        <v>26</v>
      </c>
      <c r="B105" s="3"/>
      <c r="C105" s="3"/>
      <c r="D105" s="3"/>
      <c r="E105" s="3"/>
      <c r="F105" s="141">
        <f t="shared" si="24"/>
        <v>0</v>
      </c>
      <c r="G105" s="141">
        <f t="shared" si="25"/>
        <v>0</v>
      </c>
      <c r="H105" s="141">
        <f t="shared" si="26"/>
        <v>0</v>
      </c>
      <c r="I105" s="141">
        <f t="shared" si="27"/>
        <v>0</v>
      </c>
      <c r="K105" s="13"/>
    </row>
    <row r="106" spans="1:11" x14ac:dyDescent="0.25">
      <c r="A106" s="20" t="s">
        <v>27</v>
      </c>
      <c r="B106" s="3"/>
      <c r="C106" s="3"/>
      <c r="D106" s="3"/>
      <c r="E106" s="3"/>
      <c r="F106" s="141">
        <f t="shared" si="24"/>
        <v>0</v>
      </c>
      <c r="G106" s="141">
        <f t="shared" si="25"/>
        <v>0</v>
      </c>
      <c r="H106" s="141">
        <f t="shared" si="26"/>
        <v>0</v>
      </c>
      <c r="I106" s="141">
        <f t="shared" si="27"/>
        <v>0</v>
      </c>
      <c r="K106" s="13"/>
    </row>
    <row r="107" spans="1:11" ht="31.5" x14ac:dyDescent="0.25">
      <c r="A107" s="20" t="s">
        <v>28</v>
      </c>
      <c r="B107" s="3"/>
      <c r="C107" s="3"/>
      <c r="D107" s="3"/>
      <c r="E107" s="3"/>
      <c r="F107" s="141">
        <f t="shared" si="24"/>
        <v>0</v>
      </c>
      <c r="G107" s="141">
        <f t="shared" si="25"/>
        <v>0</v>
      </c>
      <c r="H107" s="141">
        <f t="shared" si="26"/>
        <v>0</v>
      </c>
      <c r="I107" s="141">
        <f t="shared" si="27"/>
        <v>0</v>
      </c>
      <c r="K107" s="13"/>
    </row>
    <row r="108" spans="1:11" x14ac:dyDescent="0.25">
      <c r="A108" s="20" t="s">
        <v>29</v>
      </c>
      <c r="B108" s="3"/>
      <c r="C108" s="3"/>
      <c r="D108" s="3"/>
      <c r="E108" s="3"/>
      <c r="F108" s="141">
        <f t="shared" si="24"/>
        <v>0</v>
      </c>
      <c r="G108" s="141">
        <f t="shared" si="25"/>
        <v>0</v>
      </c>
      <c r="H108" s="141">
        <f t="shared" si="26"/>
        <v>0</v>
      </c>
      <c r="I108" s="141">
        <f t="shared" si="27"/>
        <v>0</v>
      </c>
      <c r="K108" s="13"/>
    </row>
    <row r="109" spans="1:11" ht="47.25" x14ac:dyDescent="0.25">
      <c r="A109" s="20" t="s">
        <v>30</v>
      </c>
      <c r="B109" s="3"/>
      <c r="C109" s="3"/>
      <c r="D109" s="3"/>
      <c r="E109" s="3"/>
      <c r="F109" s="141">
        <f t="shared" si="24"/>
        <v>0</v>
      </c>
      <c r="G109" s="141">
        <f t="shared" si="25"/>
        <v>0</v>
      </c>
      <c r="H109" s="141">
        <f t="shared" si="26"/>
        <v>0</v>
      </c>
      <c r="I109" s="141">
        <f t="shared" si="27"/>
        <v>0</v>
      </c>
      <c r="K109" s="13"/>
    </row>
    <row r="110" spans="1:11" x14ac:dyDescent="0.25">
      <c r="A110" s="20" t="s">
        <v>31</v>
      </c>
      <c r="B110" s="3"/>
      <c r="C110" s="3"/>
      <c r="D110" s="3"/>
      <c r="E110" s="3"/>
      <c r="F110" s="141">
        <f t="shared" si="24"/>
        <v>0</v>
      </c>
      <c r="G110" s="141">
        <f t="shared" si="25"/>
        <v>0</v>
      </c>
      <c r="H110" s="141">
        <f t="shared" si="26"/>
        <v>0</v>
      </c>
      <c r="I110" s="141">
        <f t="shared" si="27"/>
        <v>0</v>
      </c>
      <c r="K110" s="13"/>
    </row>
    <row r="111" spans="1:11" x14ac:dyDescent="0.25">
      <c r="A111" s="20" t="s">
        <v>32</v>
      </c>
      <c r="B111" s="3"/>
      <c r="C111" s="3"/>
      <c r="D111" s="3"/>
      <c r="E111" s="3"/>
      <c r="F111" s="141">
        <f t="shared" ref="F111:I123" si="28">+IFERROR(B111/(C17+C48),0)*100</f>
        <v>0</v>
      </c>
      <c r="G111" s="141">
        <f t="shared" si="28"/>
        <v>0</v>
      </c>
      <c r="H111" s="141">
        <f t="shared" si="28"/>
        <v>0</v>
      </c>
      <c r="I111" s="141">
        <f t="shared" si="28"/>
        <v>0</v>
      </c>
      <c r="K111" s="13"/>
    </row>
    <row r="112" spans="1:11" x14ac:dyDescent="0.25">
      <c r="A112" s="20" t="s">
        <v>33</v>
      </c>
      <c r="B112" s="3"/>
      <c r="C112" s="3"/>
      <c r="D112" s="3"/>
      <c r="E112" s="3"/>
      <c r="F112" s="141">
        <f t="shared" si="28"/>
        <v>0</v>
      </c>
      <c r="G112" s="141">
        <f t="shared" si="28"/>
        <v>0</v>
      </c>
      <c r="H112" s="141">
        <f t="shared" si="28"/>
        <v>0</v>
      </c>
      <c r="I112" s="141">
        <f t="shared" si="28"/>
        <v>0</v>
      </c>
      <c r="K112" s="13"/>
    </row>
    <row r="113" spans="1:11" x14ac:dyDescent="0.25">
      <c r="A113" s="20" t="s">
        <v>34</v>
      </c>
      <c r="B113" s="3"/>
      <c r="C113" s="3"/>
      <c r="D113" s="3"/>
      <c r="E113" s="3"/>
      <c r="F113" s="141">
        <f t="shared" si="28"/>
        <v>0</v>
      </c>
      <c r="G113" s="141">
        <f t="shared" si="28"/>
        <v>0</v>
      </c>
      <c r="H113" s="141">
        <f t="shared" si="28"/>
        <v>0</v>
      </c>
      <c r="I113" s="141">
        <f t="shared" si="28"/>
        <v>0</v>
      </c>
      <c r="K113" s="13"/>
    </row>
    <row r="114" spans="1:11" x14ac:dyDescent="0.25">
      <c r="A114" s="20" t="s">
        <v>35</v>
      </c>
      <c r="B114" s="3"/>
      <c r="C114" s="3"/>
      <c r="D114" s="3"/>
      <c r="E114" s="3"/>
      <c r="F114" s="141">
        <f t="shared" si="28"/>
        <v>0</v>
      </c>
      <c r="G114" s="141">
        <f t="shared" si="28"/>
        <v>0</v>
      </c>
      <c r="H114" s="141">
        <f t="shared" si="28"/>
        <v>0</v>
      </c>
      <c r="I114" s="141">
        <f t="shared" si="28"/>
        <v>0</v>
      </c>
      <c r="K114" s="13"/>
    </row>
    <row r="115" spans="1:11" x14ac:dyDescent="0.25">
      <c r="A115" s="20" t="s">
        <v>36</v>
      </c>
      <c r="B115" s="3"/>
      <c r="C115" s="3"/>
      <c r="D115" s="3"/>
      <c r="E115" s="3"/>
      <c r="F115" s="141">
        <f t="shared" si="28"/>
        <v>0</v>
      </c>
      <c r="G115" s="141">
        <f t="shared" si="28"/>
        <v>0</v>
      </c>
      <c r="H115" s="141">
        <f t="shared" si="28"/>
        <v>0</v>
      </c>
      <c r="I115" s="141">
        <f t="shared" si="28"/>
        <v>0</v>
      </c>
      <c r="K115" s="13"/>
    </row>
    <row r="116" spans="1:11" x14ac:dyDescent="0.25">
      <c r="A116" s="20" t="s">
        <v>37</v>
      </c>
      <c r="B116" s="3"/>
      <c r="C116" s="3"/>
      <c r="D116" s="3"/>
      <c r="E116" s="3"/>
      <c r="F116" s="141">
        <f t="shared" si="28"/>
        <v>0</v>
      </c>
      <c r="G116" s="141">
        <f t="shared" si="28"/>
        <v>0</v>
      </c>
      <c r="H116" s="141">
        <f t="shared" si="28"/>
        <v>0</v>
      </c>
      <c r="I116" s="141">
        <f t="shared" si="28"/>
        <v>0</v>
      </c>
      <c r="K116" s="13"/>
    </row>
    <row r="117" spans="1:11" x14ac:dyDescent="0.25">
      <c r="A117" s="20" t="s">
        <v>38</v>
      </c>
      <c r="B117" s="3"/>
      <c r="C117" s="3"/>
      <c r="D117" s="3"/>
      <c r="E117" s="3"/>
      <c r="F117" s="141">
        <f t="shared" si="28"/>
        <v>0</v>
      </c>
      <c r="G117" s="141">
        <f t="shared" si="28"/>
        <v>0</v>
      </c>
      <c r="H117" s="141">
        <f t="shared" si="28"/>
        <v>0</v>
      </c>
      <c r="I117" s="141">
        <f t="shared" si="28"/>
        <v>0</v>
      </c>
      <c r="K117" s="13"/>
    </row>
    <row r="118" spans="1:11" x14ac:dyDescent="0.25">
      <c r="A118" s="20" t="s">
        <v>39</v>
      </c>
      <c r="B118" s="3"/>
      <c r="C118" s="3"/>
      <c r="D118" s="3"/>
      <c r="E118" s="3"/>
      <c r="F118" s="141">
        <f t="shared" si="28"/>
        <v>0</v>
      </c>
      <c r="G118" s="141">
        <f t="shared" si="28"/>
        <v>0</v>
      </c>
      <c r="H118" s="141">
        <f t="shared" si="28"/>
        <v>0</v>
      </c>
      <c r="I118" s="141">
        <f t="shared" si="28"/>
        <v>0</v>
      </c>
      <c r="K118" s="13"/>
    </row>
    <row r="119" spans="1:11" x14ac:dyDescent="0.25">
      <c r="A119" s="20" t="s">
        <v>40</v>
      </c>
      <c r="B119" s="3"/>
      <c r="C119" s="3"/>
      <c r="D119" s="3"/>
      <c r="E119" s="3"/>
      <c r="F119" s="141">
        <f t="shared" si="28"/>
        <v>0</v>
      </c>
      <c r="G119" s="141">
        <f t="shared" si="28"/>
        <v>0</v>
      </c>
      <c r="H119" s="141">
        <f t="shared" si="28"/>
        <v>0</v>
      </c>
      <c r="I119" s="141">
        <f t="shared" si="28"/>
        <v>0</v>
      </c>
      <c r="K119" s="13"/>
    </row>
    <row r="120" spans="1:11" x14ac:dyDescent="0.25">
      <c r="A120" s="20" t="s">
        <v>41</v>
      </c>
      <c r="B120" s="3"/>
      <c r="C120" s="3"/>
      <c r="D120" s="3"/>
      <c r="E120" s="3"/>
      <c r="F120" s="141">
        <f t="shared" si="28"/>
        <v>0</v>
      </c>
      <c r="G120" s="141">
        <f t="shared" si="28"/>
        <v>0</v>
      </c>
      <c r="H120" s="141">
        <f t="shared" si="28"/>
        <v>0</v>
      </c>
      <c r="I120" s="141">
        <f t="shared" si="28"/>
        <v>0</v>
      </c>
      <c r="K120" s="13"/>
    </row>
    <row r="121" spans="1:11" x14ac:dyDescent="0.25">
      <c r="A121" s="20" t="s">
        <v>42</v>
      </c>
      <c r="B121" s="3"/>
      <c r="C121" s="3"/>
      <c r="D121" s="3"/>
      <c r="E121" s="3"/>
      <c r="F121" s="141">
        <f t="shared" si="28"/>
        <v>0</v>
      </c>
      <c r="G121" s="141">
        <f t="shared" si="28"/>
        <v>0</v>
      </c>
      <c r="H121" s="141">
        <f t="shared" si="28"/>
        <v>0</v>
      </c>
      <c r="I121" s="141">
        <f t="shared" si="28"/>
        <v>0</v>
      </c>
      <c r="K121" s="13"/>
    </row>
    <row r="122" spans="1:11" x14ac:dyDescent="0.25">
      <c r="A122" s="20" t="s">
        <v>43</v>
      </c>
      <c r="B122" s="3"/>
      <c r="C122" s="3"/>
      <c r="D122" s="3"/>
      <c r="E122" s="3"/>
      <c r="F122" s="141">
        <f t="shared" si="28"/>
        <v>0</v>
      </c>
      <c r="G122" s="141">
        <f t="shared" si="28"/>
        <v>0</v>
      </c>
      <c r="H122" s="141">
        <f t="shared" si="28"/>
        <v>0</v>
      </c>
      <c r="I122" s="141">
        <f t="shared" si="28"/>
        <v>0</v>
      </c>
      <c r="K122" s="13"/>
    </row>
    <row r="123" spans="1:11" x14ac:dyDescent="0.25">
      <c r="A123" s="20" t="s">
        <v>44</v>
      </c>
      <c r="B123" s="3"/>
      <c r="C123" s="3"/>
      <c r="D123" s="3"/>
      <c r="E123" s="3"/>
      <c r="F123" s="141">
        <f t="shared" si="28"/>
        <v>0</v>
      </c>
      <c r="G123" s="141">
        <f t="shared" si="28"/>
        <v>0</v>
      </c>
      <c r="H123" s="141">
        <f t="shared" si="28"/>
        <v>0</v>
      </c>
      <c r="I123" s="141">
        <f t="shared" si="28"/>
        <v>0</v>
      </c>
      <c r="K123" s="13"/>
    </row>
    <row r="124" spans="1:11" ht="31.5" x14ac:dyDescent="0.25">
      <c r="A124" s="33" t="s">
        <v>45</v>
      </c>
      <c r="B124" s="3"/>
      <c r="C124" s="3"/>
      <c r="D124" s="3"/>
      <c r="E124" s="3"/>
      <c r="F124" s="141">
        <f t="shared" ref="F124:I125" si="29">+IFERROR(B124/(C30+C61),0)*100</f>
        <v>0</v>
      </c>
      <c r="G124" s="141">
        <f t="shared" si="29"/>
        <v>0</v>
      </c>
      <c r="H124" s="141">
        <f t="shared" si="29"/>
        <v>0</v>
      </c>
      <c r="I124" s="141">
        <f t="shared" si="29"/>
        <v>0</v>
      </c>
      <c r="K124" s="13"/>
    </row>
    <row r="125" spans="1:11" x14ac:dyDescent="0.25">
      <c r="A125" s="136" t="s">
        <v>55</v>
      </c>
      <c r="B125" s="58">
        <f>SUM(B98:B124)</f>
        <v>5</v>
      </c>
      <c r="C125" s="58">
        <f>SUM(C98:C124)</f>
        <v>5</v>
      </c>
      <c r="D125" s="58">
        <f>SUM(D98:D124)</f>
        <v>5</v>
      </c>
      <c r="E125" s="58">
        <f>SUM(E98:E124)</f>
        <v>4</v>
      </c>
      <c r="F125" s="141">
        <f t="shared" si="29"/>
        <v>4.5454545454545459</v>
      </c>
      <c r="G125" s="141">
        <f t="shared" si="29"/>
        <v>4.8076923076923084</v>
      </c>
      <c r="H125" s="141">
        <f t="shared" si="29"/>
        <v>6.3291139240506329</v>
      </c>
      <c r="I125" s="141">
        <f t="shared" si="29"/>
        <v>5.5555555555555554</v>
      </c>
      <c r="K125" s="13"/>
    </row>
    <row r="126" spans="1:11" x14ac:dyDescent="0.25">
      <c r="A126" s="13"/>
      <c r="B126" s="13"/>
      <c r="C126" s="13"/>
      <c r="D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scale="72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9.5" customWidth="1"/>
    <col min="7" max="7" width="12.625" customWidth="1"/>
    <col min="8" max="8" width="10.875" customWidth="1"/>
  </cols>
  <sheetData>
    <row r="1" spans="1:10" ht="20.25" customHeight="1" thickBot="1" x14ac:dyDescent="0.35">
      <c r="A1" s="477" t="s">
        <v>255</v>
      </c>
      <c r="B1" s="488"/>
      <c r="C1" s="488"/>
      <c r="D1" s="488"/>
      <c r="E1" s="488"/>
      <c r="F1" s="488"/>
      <c r="G1" s="488"/>
      <c r="H1" s="488"/>
      <c r="I1" s="488"/>
      <c r="J1" s="488"/>
    </row>
    <row r="2" spans="1:10" ht="15.75" customHeight="1" x14ac:dyDescent="0.25">
      <c r="A2" s="485" t="s">
        <v>67</v>
      </c>
      <c r="B2" s="483" t="s">
        <v>68</v>
      </c>
      <c r="C2" s="484"/>
      <c r="D2" s="54"/>
      <c r="E2" s="102"/>
      <c r="F2" s="102"/>
      <c r="G2" s="483" t="s">
        <v>69</v>
      </c>
      <c r="H2" s="489"/>
      <c r="I2" s="490" t="s">
        <v>70</v>
      </c>
      <c r="J2" s="493" t="s">
        <v>71</v>
      </c>
    </row>
    <row r="3" spans="1:10" ht="15.75" customHeight="1" x14ac:dyDescent="0.25">
      <c r="A3" s="486"/>
      <c r="B3" s="61"/>
      <c r="C3" s="62"/>
      <c r="D3" s="44" t="s">
        <v>125</v>
      </c>
      <c r="E3" s="44"/>
      <c r="F3" s="44"/>
      <c r="G3" s="61"/>
      <c r="H3" s="64"/>
      <c r="I3" s="491"/>
      <c r="J3" s="494"/>
    </row>
    <row r="4" spans="1:10" s="5" customFormat="1" ht="94.5" x14ac:dyDescent="0.25">
      <c r="A4" s="487"/>
      <c r="B4" s="154" t="s">
        <v>2</v>
      </c>
      <c r="C4" s="154" t="s">
        <v>256</v>
      </c>
      <c r="D4" s="154" t="s">
        <v>121</v>
      </c>
      <c r="E4" s="154" t="s">
        <v>122</v>
      </c>
      <c r="F4" s="154" t="s">
        <v>118</v>
      </c>
      <c r="G4" s="154" t="s">
        <v>117</v>
      </c>
      <c r="H4" s="154" t="s">
        <v>116</v>
      </c>
      <c r="I4" s="492"/>
      <c r="J4" s="495"/>
    </row>
    <row r="5" spans="1:10" x14ac:dyDescent="0.25">
      <c r="A5" s="155" t="s">
        <v>53</v>
      </c>
      <c r="B5" s="60">
        <v>1</v>
      </c>
      <c r="C5" s="3">
        <v>472</v>
      </c>
      <c r="D5" s="3">
        <v>0</v>
      </c>
      <c r="E5" s="3">
        <v>413</v>
      </c>
      <c r="F5" s="3">
        <v>5</v>
      </c>
      <c r="G5" s="3">
        <v>19</v>
      </c>
      <c r="H5" s="3">
        <v>8</v>
      </c>
      <c r="I5" s="3">
        <v>45</v>
      </c>
      <c r="J5" s="3">
        <v>43</v>
      </c>
    </row>
    <row r="6" spans="1:10" x14ac:dyDescent="0.25">
      <c r="A6" s="153"/>
      <c r="B6" s="60">
        <v>2</v>
      </c>
      <c r="C6" s="3">
        <v>79</v>
      </c>
      <c r="D6" s="3">
        <v>0</v>
      </c>
      <c r="E6" s="3">
        <v>77</v>
      </c>
      <c r="F6" s="3">
        <v>2</v>
      </c>
      <c r="G6" s="3">
        <v>3</v>
      </c>
      <c r="H6" s="3">
        <v>3</v>
      </c>
      <c r="I6" s="3">
        <v>15</v>
      </c>
      <c r="J6" s="3">
        <v>10</v>
      </c>
    </row>
    <row r="7" spans="1:10" x14ac:dyDescent="0.25">
      <c r="A7" s="153"/>
      <c r="B7" s="60">
        <v>3</v>
      </c>
      <c r="C7" s="3">
        <v>17</v>
      </c>
      <c r="D7" s="3">
        <v>0</v>
      </c>
      <c r="E7" s="3">
        <v>17</v>
      </c>
      <c r="F7" s="3">
        <v>0</v>
      </c>
      <c r="G7" s="3">
        <v>1</v>
      </c>
      <c r="H7" s="3">
        <v>4</v>
      </c>
      <c r="I7" s="3">
        <v>2</v>
      </c>
      <c r="J7" s="3">
        <v>6</v>
      </c>
    </row>
    <row r="8" spans="1:10" x14ac:dyDescent="0.25">
      <c r="A8" s="79" t="s">
        <v>159</v>
      </c>
      <c r="B8" s="136"/>
      <c r="C8" s="58">
        <f t="shared" ref="C8:J8" si="0">+SUM(C5:C7)</f>
        <v>568</v>
      </c>
      <c r="D8" s="58">
        <f t="shared" si="0"/>
        <v>0</v>
      </c>
      <c r="E8" s="58">
        <f t="shared" si="0"/>
        <v>507</v>
      </c>
      <c r="F8" s="58">
        <f t="shared" si="0"/>
        <v>7</v>
      </c>
      <c r="G8" s="58">
        <f t="shared" si="0"/>
        <v>23</v>
      </c>
      <c r="H8" s="58">
        <f t="shared" si="0"/>
        <v>15</v>
      </c>
      <c r="I8" s="58">
        <f t="shared" si="0"/>
        <v>62</v>
      </c>
      <c r="J8" s="58">
        <f t="shared" si="0"/>
        <v>59</v>
      </c>
    </row>
    <row r="9" spans="1:10" x14ac:dyDescent="0.25">
      <c r="A9" s="153" t="s">
        <v>54</v>
      </c>
      <c r="B9" s="60">
        <v>1</v>
      </c>
      <c r="C9" s="3">
        <v>1198</v>
      </c>
      <c r="D9" s="3">
        <v>1142</v>
      </c>
      <c r="E9" s="3">
        <v>61</v>
      </c>
      <c r="F9" s="3">
        <v>2</v>
      </c>
      <c r="G9" s="3">
        <v>8</v>
      </c>
      <c r="H9" s="3">
        <v>3</v>
      </c>
      <c r="I9" s="3">
        <v>18</v>
      </c>
      <c r="J9" s="3">
        <v>9</v>
      </c>
    </row>
    <row r="10" spans="1:10" x14ac:dyDescent="0.25">
      <c r="A10" s="153"/>
      <c r="B10" s="60">
        <v>2</v>
      </c>
      <c r="C10" s="3">
        <v>768</v>
      </c>
      <c r="D10" s="3">
        <v>301</v>
      </c>
      <c r="E10" s="3">
        <v>34</v>
      </c>
      <c r="F10" s="3">
        <v>2</v>
      </c>
      <c r="G10" s="3">
        <v>9</v>
      </c>
      <c r="H10" s="3">
        <v>0</v>
      </c>
      <c r="I10" s="3">
        <v>19</v>
      </c>
      <c r="J10" s="3">
        <v>6</v>
      </c>
    </row>
    <row r="11" spans="1:10" x14ac:dyDescent="0.25">
      <c r="A11" s="153"/>
      <c r="B11" s="60">
        <v>3</v>
      </c>
      <c r="C11" s="3">
        <v>106</v>
      </c>
      <c r="D11" s="3">
        <v>97</v>
      </c>
      <c r="E11" s="3">
        <v>15</v>
      </c>
      <c r="F11" s="3">
        <v>4</v>
      </c>
      <c r="G11" s="3">
        <v>3</v>
      </c>
      <c r="H11" s="3">
        <v>4</v>
      </c>
      <c r="I11" s="3">
        <v>5</v>
      </c>
      <c r="J11" s="3">
        <v>6</v>
      </c>
    </row>
    <row r="12" spans="1:10" x14ac:dyDescent="0.25">
      <c r="A12" s="142" t="s">
        <v>160</v>
      </c>
      <c r="B12" s="143"/>
      <c r="C12" s="144">
        <f t="shared" ref="C12:J12" si="1">+SUM(C9:C11)</f>
        <v>2072</v>
      </c>
      <c r="D12" s="144">
        <f t="shared" si="1"/>
        <v>1540</v>
      </c>
      <c r="E12" s="144">
        <f t="shared" si="1"/>
        <v>110</v>
      </c>
      <c r="F12" s="144">
        <f t="shared" si="1"/>
        <v>8</v>
      </c>
      <c r="G12" s="144">
        <f t="shared" si="1"/>
        <v>20</v>
      </c>
      <c r="H12" s="144">
        <f t="shared" si="1"/>
        <v>7</v>
      </c>
      <c r="I12" s="144">
        <f t="shared" si="1"/>
        <v>42</v>
      </c>
      <c r="J12" s="144">
        <f t="shared" si="1"/>
        <v>21</v>
      </c>
    </row>
    <row r="13" spans="1:10" x14ac:dyDescent="0.25">
      <c r="A13" s="149" t="s">
        <v>161</v>
      </c>
      <c r="B13" s="136">
        <v>1</v>
      </c>
      <c r="C13" s="58">
        <f t="shared" ref="C13:J15" si="2">+C5+C9</f>
        <v>1670</v>
      </c>
      <c r="D13" s="58">
        <f t="shared" si="2"/>
        <v>1142</v>
      </c>
      <c r="E13" s="58">
        <f t="shared" si="2"/>
        <v>474</v>
      </c>
      <c r="F13" s="58">
        <f t="shared" si="2"/>
        <v>7</v>
      </c>
      <c r="G13" s="58">
        <f t="shared" si="2"/>
        <v>27</v>
      </c>
      <c r="H13" s="58">
        <f t="shared" si="2"/>
        <v>11</v>
      </c>
      <c r="I13" s="58">
        <f t="shared" si="2"/>
        <v>63</v>
      </c>
      <c r="J13" s="58">
        <f t="shared" si="2"/>
        <v>52</v>
      </c>
    </row>
    <row r="14" spans="1:10" x14ac:dyDescent="0.25">
      <c r="A14" s="150"/>
      <c r="B14" s="136">
        <v>2</v>
      </c>
      <c r="C14" s="58">
        <f t="shared" si="2"/>
        <v>847</v>
      </c>
      <c r="D14" s="58">
        <f t="shared" si="2"/>
        <v>301</v>
      </c>
      <c r="E14" s="58">
        <f t="shared" si="2"/>
        <v>111</v>
      </c>
      <c r="F14" s="58">
        <f t="shared" si="2"/>
        <v>4</v>
      </c>
      <c r="G14" s="58">
        <f t="shared" si="2"/>
        <v>12</v>
      </c>
      <c r="H14" s="58">
        <f t="shared" si="2"/>
        <v>3</v>
      </c>
      <c r="I14" s="58">
        <f t="shared" si="2"/>
        <v>34</v>
      </c>
      <c r="J14" s="58">
        <f t="shared" si="2"/>
        <v>16</v>
      </c>
    </row>
    <row r="15" spans="1:10" x14ac:dyDescent="0.25">
      <c r="A15" s="151"/>
      <c r="B15" s="136">
        <v>3</v>
      </c>
      <c r="C15" s="58">
        <f t="shared" si="2"/>
        <v>123</v>
      </c>
      <c r="D15" s="58">
        <f t="shared" si="2"/>
        <v>97</v>
      </c>
      <c r="E15" s="58">
        <f t="shared" si="2"/>
        <v>32</v>
      </c>
      <c r="F15" s="58">
        <f t="shared" si="2"/>
        <v>4</v>
      </c>
      <c r="G15" s="58">
        <f t="shared" si="2"/>
        <v>4</v>
      </c>
      <c r="H15" s="58">
        <f t="shared" si="2"/>
        <v>8</v>
      </c>
      <c r="I15" s="58">
        <f t="shared" si="2"/>
        <v>7</v>
      </c>
      <c r="J15" s="58">
        <f t="shared" si="2"/>
        <v>12</v>
      </c>
    </row>
    <row r="16" spans="1:10" x14ac:dyDescent="0.25">
      <c r="A16" s="145" t="s">
        <v>55</v>
      </c>
      <c r="B16" s="136"/>
      <c r="C16" s="58">
        <f t="shared" ref="C16:J16" si="3">+SUM(C13:C15)</f>
        <v>2640</v>
      </c>
      <c r="D16" s="58">
        <f t="shared" si="3"/>
        <v>1540</v>
      </c>
      <c r="E16" s="58">
        <f t="shared" si="3"/>
        <v>617</v>
      </c>
      <c r="F16" s="58">
        <f t="shared" si="3"/>
        <v>15</v>
      </c>
      <c r="G16" s="58">
        <f t="shared" si="3"/>
        <v>43</v>
      </c>
      <c r="H16" s="58">
        <f t="shared" si="3"/>
        <v>22</v>
      </c>
      <c r="I16" s="58">
        <f t="shared" si="3"/>
        <v>104</v>
      </c>
      <c r="J16" s="58">
        <f t="shared" si="3"/>
        <v>80</v>
      </c>
    </row>
    <row r="17" spans="1:10" x14ac:dyDescent="0.25">
      <c r="A17" s="8"/>
      <c r="B17" s="43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12"/>
      <c r="C18" s="8"/>
      <c r="D18" s="8"/>
      <c r="E18" s="8"/>
      <c r="F18" s="8"/>
      <c r="G18" s="8"/>
      <c r="H18" s="8"/>
    </row>
    <row r="19" spans="1:10" x14ac:dyDescent="0.25">
      <c r="A19" s="8"/>
      <c r="B19" s="12"/>
      <c r="C19" s="8"/>
      <c r="D19" s="8"/>
      <c r="E19" s="8"/>
      <c r="F19" s="8"/>
      <c r="G19" s="8"/>
      <c r="H19" s="8"/>
    </row>
  </sheetData>
  <mergeCells count="6">
    <mergeCell ref="B2:C2"/>
    <mergeCell ref="A2:A4"/>
    <mergeCell ref="A1:J1"/>
    <mergeCell ref="G2:H2"/>
    <mergeCell ref="I2:I4"/>
    <mergeCell ref="J2:J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Normal="100" workbookViewId="0">
      <selection sqref="A1:I1"/>
    </sheetView>
  </sheetViews>
  <sheetFormatPr defaultRowHeight="15.75" x14ac:dyDescent="0.25"/>
  <cols>
    <col min="1" max="1" width="25.75" customWidth="1"/>
    <col min="2" max="2" width="11.125" customWidth="1"/>
    <col min="7" max="7" width="8.375" customWidth="1"/>
    <col min="8" max="8" width="8.875" customWidth="1"/>
    <col min="9" max="9" width="9.25" customWidth="1"/>
  </cols>
  <sheetData>
    <row r="1" spans="1:10" ht="67.5" customHeight="1" x14ac:dyDescent="0.25">
      <c r="A1" s="482" t="s">
        <v>257</v>
      </c>
      <c r="B1" s="482"/>
      <c r="C1" s="482"/>
      <c r="D1" s="482"/>
      <c r="E1" s="482"/>
      <c r="F1" s="482"/>
      <c r="G1" s="482"/>
      <c r="H1" s="482"/>
      <c r="I1" s="482"/>
      <c r="J1" s="55"/>
    </row>
    <row r="2" spans="1:10" s="8" customFormat="1" ht="16.5" thickBot="1" x14ac:dyDescent="0.3">
      <c r="A2" s="63"/>
      <c r="B2" s="103"/>
      <c r="C2" s="496" t="s">
        <v>140</v>
      </c>
      <c r="D2" s="497"/>
      <c r="E2" s="497"/>
      <c r="F2" s="497"/>
      <c r="G2" s="497"/>
      <c r="H2" s="497"/>
      <c r="I2" s="498"/>
      <c r="J2" s="49"/>
    </row>
    <row r="3" spans="1:10" s="8" customFormat="1" ht="55.5" customHeight="1" thickBot="1" x14ac:dyDescent="0.3">
      <c r="A3" s="104" t="s">
        <v>66</v>
      </c>
      <c r="B3" s="84" t="s">
        <v>139</v>
      </c>
      <c r="C3" s="84" t="s">
        <v>67</v>
      </c>
      <c r="D3" s="84" t="s">
        <v>227</v>
      </c>
      <c r="E3" s="84" t="s">
        <v>219</v>
      </c>
      <c r="F3" s="84" t="s">
        <v>217</v>
      </c>
      <c r="G3" s="84" t="s">
        <v>197</v>
      </c>
      <c r="H3" s="84" t="s">
        <v>183</v>
      </c>
      <c r="I3" s="84" t="s">
        <v>141</v>
      </c>
      <c r="J3" s="50"/>
    </row>
    <row r="4" spans="1:10" s="8" customFormat="1" x14ac:dyDescent="0.25">
      <c r="A4" s="315" t="s">
        <v>41</v>
      </c>
      <c r="B4" s="315" t="s">
        <v>293</v>
      </c>
      <c r="C4" s="315" t="s">
        <v>294</v>
      </c>
      <c r="D4" s="316">
        <v>0</v>
      </c>
      <c r="E4" s="316">
        <v>0</v>
      </c>
      <c r="F4" s="316">
        <v>53.33</v>
      </c>
      <c r="G4" s="316">
        <v>71.150000000000006</v>
      </c>
      <c r="H4" s="316">
        <v>82.5</v>
      </c>
      <c r="I4" s="316">
        <v>79.59</v>
      </c>
    </row>
    <row r="5" spans="1:10" s="8" customFormat="1" x14ac:dyDescent="0.25">
      <c r="A5" s="315" t="s">
        <v>41</v>
      </c>
      <c r="B5" s="315" t="s">
        <v>293</v>
      </c>
      <c r="C5" s="315" t="s">
        <v>295</v>
      </c>
      <c r="D5" s="316">
        <v>4.17</v>
      </c>
      <c r="E5" s="316">
        <v>0</v>
      </c>
      <c r="F5" s="316">
        <v>57.69</v>
      </c>
      <c r="G5" s="316">
        <v>81.48</v>
      </c>
      <c r="H5" s="316">
        <v>96.15</v>
      </c>
      <c r="I5" s="316">
        <v>90.48</v>
      </c>
    </row>
    <row r="6" spans="1:10" s="8" customFormat="1" x14ac:dyDescent="0.25">
      <c r="A6" s="315" t="s">
        <v>28</v>
      </c>
      <c r="B6" s="315" t="s">
        <v>293</v>
      </c>
      <c r="C6" s="315" t="s">
        <v>294</v>
      </c>
      <c r="D6" s="316">
        <v>0</v>
      </c>
      <c r="E6" s="316">
        <v>0</v>
      </c>
      <c r="F6" s="316">
        <v>61.54</v>
      </c>
      <c r="G6" s="316">
        <v>63.89</v>
      </c>
      <c r="H6" s="316">
        <v>58.23</v>
      </c>
      <c r="I6" s="316">
        <v>70.650000000000006</v>
      </c>
    </row>
    <row r="7" spans="1:10" s="8" customFormat="1" x14ac:dyDescent="0.25">
      <c r="A7" s="315" t="s">
        <v>28</v>
      </c>
      <c r="B7" s="315" t="s">
        <v>293</v>
      </c>
      <c r="C7" s="315" t="s">
        <v>295</v>
      </c>
      <c r="D7" s="316">
        <v>0</v>
      </c>
      <c r="E7" s="316">
        <v>0</v>
      </c>
      <c r="F7" s="316">
        <v>33.33</v>
      </c>
      <c r="G7" s="316">
        <v>55.56</v>
      </c>
      <c r="H7" s="316">
        <v>62.5</v>
      </c>
      <c r="I7" s="316">
        <v>71.430000000000007</v>
      </c>
    </row>
    <row r="8" spans="1:10" s="8" customFormat="1" x14ac:dyDescent="0.25">
      <c r="A8" s="315" t="s">
        <v>28</v>
      </c>
      <c r="B8" s="315" t="s">
        <v>296</v>
      </c>
      <c r="C8" s="315" t="s">
        <v>294</v>
      </c>
      <c r="D8" s="316">
        <v>0</v>
      </c>
      <c r="E8" s="316">
        <v>82.5</v>
      </c>
      <c r="F8" s="316">
        <v>100</v>
      </c>
      <c r="G8" s="316">
        <v>97.22</v>
      </c>
      <c r="H8" s="316">
        <v>96.3</v>
      </c>
      <c r="I8" s="316">
        <v>96.88</v>
      </c>
    </row>
    <row r="9" spans="1:10" s="8" customFormat="1" x14ac:dyDescent="0.25">
      <c r="A9" s="315" t="s">
        <v>28</v>
      </c>
      <c r="B9" s="315" t="s">
        <v>296</v>
      </c>
      <c r="C9" s="315" t="s">
        <v>295</v>
      </c>
      <c r="D9" s="316">
        <v>0</v>
      </c>
      <c r="E9" s="316">
        <v>85.71</v>
      </c>
      <c r="F9" s="316">
        <v>100</v>
      </c>
      <c r="G9" s="316">
        <v>66.67</v>
      </c>
      <c r="H9" s="316">
        <v>100</v>
      </c>
      <c r="I9" s="316">
        <v>80.56</v>
      </c>
    </row>
    <row r="10" spans="1:10" s="8" customFormat="1" x14ac:dyDescent="0.25">
      <c r="A10" s="315" t="s">
        <v>28</v>
      </c>
      <c r="B10" s="315" t="s">
        <v>297</v>
      </c>
      <c r="C10" s="315" t="s">
        <v>294</v>
      </c>
      <c r="D10" s="316">
        <v>0</v>
      </c>
      <c r="E10" s="316">
        <v>0</v>
      </c>
      <c r="F10" s="316">
        <v>0</v>
      </c>
      <c r="G10" s="316">
        <v>55.56</v>
      </c>
      <c r="H10" s="316">
        <v>81.819999999999993</v>
      </c>
      <c r="I10" s="316">
        <v>90</v>
      </c>
    </row>
    <row r="11" spans="1:10" s="8" customFormat="1" x14ac:dyDescent="0.25">
      <c r="A11" s="315" t="s">
        <v>28</v>
      </c>
      <c r="B11" s="315" t="s">
        <v>297</v>
      </c>
      <c r="C11" s="315" t="s">
        <v>295</v>
      </c>
      <c r="D11" s="316">
        <v>0</v>
      </c>
      <c r="E11" s="316">
        <v>0</v>
      </c>
      <c r="F11" s="316">
        <v>66.67</v>
      </c>
      <c r="G11" s="316">
        <v>75</v>
      </c>
      <c r="H11" s="316">
        <v>100</v>
      </c>
      <c r="I11" s="316">
        <v>50</v>
      </c>
    </row>
    <row r="12" spans="1:10" s="8" customFormat="1" x14ac:dyDescent="0.25">
      <c r="A12" s="315" t="s">
        <v>20</v>
      </c>
      <c r="B12" s="315" t="s">
        <v>293</v>
      </c>
      <c r="C12" s="315" t="s">
        <v>294</v>
      </c>
      <c r="D12" s="316">
        <v>1.77</v>
      </c>
      <c r="E12" s="316">
        <v>1.1499999999999999</v>
      </c>
      <c r="F12" s="316">
        <v>52.33</v>
      </c>
      <c r="G12" s="316">
        <v>58.79</v>
      </c>
      <c r="H12" s="316">
        <v>64.349999999999994</v>
      </c>
      <c r="I12" s="316">
        <v>50.49</v>
      </c>
    </row>
    <row r="13" spans="1:10" s="8" customFormat="1" x14ac:dyDescent="0.25">
      <c r="A13" s="315" t="s">
        <v>20</v>
      </c>
      <c r="B13" s="315" t="s">
        <v>293</v>
      </c>
      <c r="C13" s="315" t="s">
        <v>295</v>
      </c>
      <c r="D13" s="316">
        <v>2.56</v>
      </c>
      <c r="E13" s="316">
        <v>2.41</v>
      </c>
      <c r="F13" s="316">
        <v>53.91</v>
      </c>
      <c r="G13" s="316">
        <v>75.97</v>
      </c>
      <c r="H13" s="316">
        <v>65.680000000000007</v>
      </c>
      <c r="I13" s="316">
        <v>64.22</v>
      </c>
    </row>
    <row r="14" spans="1:10" s="8" customFormat="1" x14ac:dyDescent="0.25">
      <c r="A14" s="315" t="s">
        <v>20</v>
      </c>
      <c r="B14" s="315" t="s">
        <v>296</v>
      </c>
      <c r="C14" s="315" t="s">
        <v>294</v>
      </c>
      <c r="D14" s="316">
        <v>3.41</v>
      </c>
      <c r="E14" s="316">
        <v>84.9</v>
      </c>
      <c r="F14" s="316">
        <v>86.27</v>
      </c>
      <c r="G14" s="316">
        <v>88.36</v>
      </c>
      <c r="H14" s="316">
        <v>90.37</v>
      </c>
      <c r="I14" s="316">
        <v>95.08</v>
      </c>
    </row>
    <row r="15" spans="1:10" s="8" customFormat="1" x14ac:dyDescent="0.25">
      <c r="A15" s="315" t="s">
        <v>20</v>
      </c>
      <c r="B15" s="315" t="s">
        <v>296</v>
      </c>
      <c r="C15" s="315" t="s">
        <v>295</v>
      </c>
      <c r="D15" s="316">
        <v>0</v>
      </c>
      <c r="E15" s="316">
        <v>85.6</v>
      </c>
      <c r="F15" s="316">
        <v>86.08</v>
      </c>
      <c r="G15" s="316">
        <v>92.23</v>
      </c>
      <c r="H15" s="316">
        <v>90.67</v>
      </c>
      <c r="I15" s="316">
        <v>91.07</v>
      </c>
    </row>
    <row r="16" spans="1:10" s="8" customFormat="1" x14ac:dyDescent="0.25">
      <c r="A16" s="315" t="s">
        <v>20</v>
      </c>
      <c r="B16" s="315" t="s">
        <v>297</v>
      </c>
      <c r="C16" s="315" t="s">
        <v>294</v>
      </c>
      <c r="D16" s="316">
        <v>18.420000000000002</v>
      </c>
      <c r="E16" s="316">
        <v>5.88</v>
      </c>
      <c r="F16" s="316">
        <v>45.83</v>
      </c>
      <c r="G16" s="316">
        <v>60</v>
      </c>
      <c r="H16" s="316">
        <v>73.33</v>
      </c>
      <c r="I16" s="316">
        <v>72.22</v>
      </c>
    </row>
    <row r="17" spans="1:9" s="8" customFormat="1" x14ac:dyDescent="0.25">
      <c r="A17" s="315" t="s">
        <v>20</v>
      </c>
      <c r="B17" s="315" t="s">
        <v>297</v>
      </c>
      <c r="C17" s="315" t="s">
        <v>295</v>
      </c>
      <c r="D17" s="316">
        <v>14.29</v>
      </c>
      <c r="E17" s="316">
        <v>0</v>
      </c>
      <c r="F17" s="316">
        <v>14.29</v>
      </c>
      <c r="G17" s="316">
        <v>18.18</v>
      </c>
      <c r="H17" s="316">
        <v>45.83</v>
      </c>
      <c r="I17" s="316">
        <v>42.86</v>
      </c>
    </row>
    <row r="18" spans="1:9" x14ac:dyDescent="0.25">
      <c r="A18" s="315" t="s">
        <v>45</v>
      </c>
      <c r="B18" s="315" t="s">
        <v>293</v>
      </c>
      <c r="C18" s="315" t="s">
        <v>294</v>
      </c>
      <c r="D18" s="316">
        <v>0</v>
      </c>
      <c r="E18" s="316">
        <v>0</v>
      </c>
      <c r="F18" s="316">
        <v>51.67</v>
      </c>
      <c r="G18" s="316">
        <v>68</v>
      </c>
      <c r="H18" s="316">
        <v>81.25</v>
      </c>
      <c r="I18" s="316">
        <v>82.81</v>
      </c>
    </row>
    <row r="19" spans="1:9" x14ac:dyDescent="0.25">
      <c r="A19" s="315" t="s">
        <v>45</v>
      </c>
      <c r="B19" s="315" t="s">
        <v>293</v>
      </c>
      <c r="C19" s="315" t="s">
        <v>295</v>
      </c>
      <c r="D19" s="316">
        <v>0</v>
      </c>
      <c r="E19" s="316">
        <v>0</v>
      </c>
      <c r="F19" s="316">
        <v>50</v>
      </c>
      <c r="G19" s="316">
        <v>35</v>
      </c>
      <c r="H19" s="316">
        <v>51.92</v>
      </c>
      <c r="I19" s="316">
        <v>54.55</v>
      </c>
    </row>
    <row r="20" spans="1:9" x14ac:dyDescent="0.25">
      <c r="A20" s="315" t="s">
        <v>45</v>
      </c>
      <c r="B20" s="315" t="s">
        <v>296</v>
      </c>
      <c r="C20" s="315" t="s">
        <v>294</v>
      </c>
      <c r="D20" s="316">
        <v>0</v>
      </c>
      <c r="E20" s="316">
        <v>78.569999999999993</v>
      </c>
      <c r="F20" s="316">
        <v>95.45</v>
      </c>
      <c r="G20" s="316">
        <v>76</v>
      </c>
      <c r="H20" s="316">
        <v>92.11</v>
      </c>
      <c r="I20" s="316">
        <v>100</v>
      </c>
    </row>
    <row r="21" spans="1:9" x14ac:dyDescent="0.25">
      <c r="A21" s="315" t="s">
        <v>45</v>
      </c>
      <c r="B21" s="315" t="s">
        <v>296</v>
      </c>
      <c r="C21" s="315" t="s">
        <v>295</v>
      </c>
      <c r="D21" s="316">
        <v>0</v>
      </c>
      <c r="E21" s="316">
        <v>73.33</v>
      </c>
      <c r="F21" s="316">
        <v>65</v>
      </c>
      <c r="G21" s="316">
        <v>88.89</v>
      </c>
      <c r="H21" s="316">
        <v>95</v>
      </c>
      <c r="I21" s="316">
        <v>0</v>
      </c>
    </row>
    <row r="22" spans="1:9" x14ac:dyDescent="0.25">
      <c r="A22" s="315" t="s">
        <v>45</v>
      </c>
      <c r="B22" s="315" t="s">
        <v>297</v>
      </c>
      <c r="C22" s="315" t="s">
        <v>294</v>
      </c>
      <c r="D22" s="316">
        <v>0</v>
      </c>
      <c r="E22" s="316">
        <v>0</v>
      </c>
      <c r="F22" s="316">
        <v>0</v>
      </c>
      <c r="G22" s="316">
        <v>0</v>
      </c>
      <c r="H22" s="316">
        <v>0</v>
      </c>
      <c r="I22" s="316">
        <v>0</v>
      </c>
    </row>
    <row r="23" spans="1:9" x14ac:dyDescent="0.25">
      <c r="A23" s="315" t="s">
        <v>45</v>
      </c>
      <c r="B23" s="315" t="s">
        <v>297</v>
      </c>
      <c r="C23" s="315" t="s">
        <v>295</v>
      </c>
      <c r="D23" s="316">
        <v>0</v>
      </c>
      <c r="E23" s="316">
        <v>0</v>
      </c>
      <c r="F23" s="316">
        <v>0</v>
      </c>
      <c r="G23" s="316">
        <v>0</v>
      </c>
      <c r="H23" s="316">
        <v>0</v>
      </c>
      <c r="I23" s="316">
        <v>0</v>
      </c>
    </row>
    <row r="24" spans="1:9" x14ac:dyDescent="0.25">
      <c r="A24" s="315" t="s">
        <v>44</v>
      </c>
      <c r="B24" s="315" t="s">
        <v>293</v>
      </c>
      <c r="C24" s="315" t="s">
        <v>294</v>
      </c>
      <c r="D24" s="316">
        <v>0</v>
      </c>
      <c r="E24" s="316">
        <v>0</v>
      </c>
      <c r="F24" s="316">
        <v>66.67</v>
      </c>
      <c r="G24" s="316">
        <v>33.33</v>
      </c>
      <c r="H24" s="316">
        <v>60</v>
      </c>
      <c r="I24" s="316">
        <v>68.75</v>
      </c>
    </row>
    <row r="25" spans="1:9" x14ac:dyDescent="0.25">
      <c r="A25" s="315" t="s">
        <v>44</v>
      </c>
      <c r="B25" s="315" t="s">
        <v>293</v>
      </c>
      <c r="C25" s="315" t="s">
        <v>295</v>
      </c>
      <c r="D25" s="316">
        <v>0</v>
      </c>
      <c r="E25" s="316">
        <v>0</v>
      </c>
      <c r="F25" s="316">
        <v>0</v>
      </c>
      <c r="G25" s="316">
        <v>0</v>
      </c>
      <c r="H25" s="316">
        <v>0</v>
      </c>
      <c r="I25" s="316">
        <v>0</v>
      </c>
    </row>
    <row r="26" spans="1:9" x14ac:dyDescent="0.25">
      <c r="A26" s="315" t="s">
        <v>44</v>
      </c>
      <c r="B26" s="315" t="s">
        <v>296</v>
      </c>
      <c r="C26" s="315" t="s">
        <v>294</v>
      </c>
      <c r="D26" s="316">
        <v>0</v>
      </c>
      <c r="E26" s="316">
        <v>100</v>
      </c>
      <c r="F26" s="316">
        <v>0</v>
      </c>
      <c r="G26" s="316">
        <v>0</v>
      </c>
      <c r="H26" s="316">
        <v>0</v>
      </c>
      <c r="I26" s="316">
        <v>0</v>
      </c>
    </row>
    <row r="27" spans="1:9" x14ac:dyDescent="0.25">
      <c r="A27" s="315" t="s">
        <v>44</v>
      </c>
      <c r="B27" s="315" t="s">
        <v>296</v>
      </c>
      <c r="C27" s="315" t="s">
        <v>295</v>
      </c>
      <c r="D27" s="316">
        <v>0</v>
      </c>
      <c r="E27" s="316">
        <v>75</v>
      </c>
      <c r="F27" s="316">
        <v>0</v>
      </c>
      <c r="G27" s="316">
        <v>0</v>
      </c>
      <c r="H27" s="316">
        <v>0</v>
      </c>
      <c r="I27" s="316">
        <v>0</v>
      </c>
    </row>
    <row r="28" spans="1:9" x14ac:dyDescent="0.25">
      <c r="A28" s="315" t="s">
        <v>44</v>
      </c>
      <c r="B28" s="315" t="s">
        <v>297</v>
      </c>
      <c r="C28" s="315" t="s">
        <v>294</v>
      </c>
      <c r="D28" s="316">
        <v>0</v>
      </c>
      <c r="E28" s="316">
        <v>0</v>
      </c>
      <c r="F28" s="316">
        <v>0</v>
      </c>
      <c r="G28" s="316">
        <v>100</v>
      </c>
      <c r="H28" s="316">
        <v>75</v>
      </c>
      <c r="I28" s="316">
        <v>100</v>
      </c>
    </row>
    <row r="29" spans="1:9" x14ac:dyDescent="0.25">
      <c r="A29" s="315" t="s">
        <v>44</v>
      </c>
      <c r="B29" s="315" t="s">
        <v>297</v>
      </c>
      <c r="C29" s="315" t="s">
        <v>295</v>
      </c>
      <c r="D29" s="316">
        <v>0</v>
      </c>
      <c r="E29" s="316">
        <v>0</v>
      </c>
      <c r="F29" s="316">
        <v>0</v>
      </c>
      <c r="G29" s="316">
        <v>100</v>
      </c>
      <c r="H29" s="316">
        <v>66.67</v>
      </c>
      <c r="I29" s="316">
        <v>85.71</v>
      </c>
    </row>
    <row r="30" spans="1:9" x14ac:dyDescent="0.25">
      <c r="A30" s="315" t="s">
        <v>38</v>
      </c>
      <c r="B30" s="315" t="s">
        <v>293</v>
      </c>
      <c r="C30" s="315" t="s">
        <v>294</v>
      </c>
      <c r="D30" s="316">
        <v>0</v>
      </c>
      <c r="E30" s="316">
        <v>1.75</v>
      </c>
      <c r="F30" s="316">
        <v>68.239999999999995</v>
      </c>
      <c r="G30" s="316">
        <v>75.95</v>
      </c>
      <c r="H30" s="316">
        <v>71.739999999999995</v>
      </c>
      <c r="I30" s="316">
        <v>71.23</v>
      </c>
    </row>
    <row r="31" spans="1:9" x14ac:dyDescent="0.25">
      <c r="A31" s="315" t="s">
        <v>38</v>
      </c>
      <c r="B31" s="315" t="s">
        <v>293</v>
      </c>
      <c r="C31" s="315" t="s">
        <v>295</v>
      </c>
      <c r="D31" s="316">
        <v>0</v>
      </c>
      <c r="E31" s="316">
        <v>0</v>
      </c>
      <c r="F31" s="316">
        <v>0</v>
      </c>
      <c r="G31" s="316">
        <v>61.9</v>
      </c>
      <c r="H31" s="316">
        <v>0</v>
      </c>
      <c r="I31" s="316">
        <v>67.06</v>
      </c>
    </row>
    <row r="32" spans="1:9" x14ac:dyDescent="0.25">
      <c r="A32" s="315" t="s">
        <v>38</v>
      </c>
      <c r="B32" s="315" t="s">
        <v>296</v>
      </c>
      <c r="C32" s="315" t="s">
        <v>295</v>
      </c>
      <c r="D32" s="316">
        <v>0</v>
      </c>
      <c r="E32" s="316">
        <v>0</v>
      </c>
      <c r="F32" s="316">
        <v>100</v>
      </c>
      <c r="G32" s="316">
        <v>96.55</v>
      </c>
      <c r="H32" s="316">
        <v>100</v>
      </c>
      <c r="I32" s="316">
        <v>92.65</v>
      </c>
    </row>
    <row r="33" spans="1:9" x14ac:dyDescent="0.25">
      <c r="A33" s="315" t="s">
        <v>39</v>
      </c>
      <c r="B33" s="315" t="s">
        <v>293</v>
      </c>
      <c r="C33" s="315" t="s">
        <v>294</v>
      </c>
      <c r="D33" s="316">
        <v>21.03</v>
      </c>
      <c r="E33" s="316">
        <v>0</v>
      </c>
      <c r="F33" s="316">
        <v>14.61</v>
      </c>
      <c r="G33" s="316">
        <v>50</v>
      </c>
      <c r="H33" s="316">
        <v>70</v>
      </c>
      <c r="I33" s="316">
        <v>0</v>
      </c>
    </row>
    <row r="34" spans="1:9" x14ac:dyDescent="0.25">
      <c r="A34" s="315" t="s">
        <v>39</v>
      </c>
      <c r="B34" s="315" t="s">
        <v>296</v>
      </c>
      <c r="C34" s="315" t="s">
        <v>294</v>
      </c>
      <c r="D34" s="316">
        <v>0</v>
      </c>
      <c r="E34" s="316">
        <v>91.67</v>
      </c>
      <c r="F34" s="316">
        <v>0</v>
      </c>
      <c r="G34" s="316">
        <v>0</v>
      </c>
      <c r="H34" s="316">
        <v>0</v>
      </c>
      <c r="I34" s="316">
        <v>0</v>
      </c>
    </row>
    <row r="35" spans="1:9" x14ac:dyDescent="0.25">
      <c r="A35" s="315" t="s">
        <v>39</v>
      </c>
      <c r="B35" s="315" t="s">
        <v>297</v>
      </c>
      <c r="C35" s="315" t="s">
        <v>294</v>
      </c>
      <c r="D35" s="316">
        <v>0</v>
      </c>
      <c r="E35" s="316">
        <v>0</v>
      </c>
      <c r="F35" s="316">
        <v>100</v>
      </c>
      <c r="G35" s="316">
        <v>100</v>
      </c>
      <c r="H35" s="316">
        <v>0</v>
      </c>
      <c r="I35" s="316">
        <v>0</v>
      </c>
    </row>
    <row r="36" spans="1:9" x14ac:dyDescent="0.25">
      <c r="A36" s="315" t="s">
        <v>39</v>
      </c>
      <c r="B36" s="315" t="s">
        <v>297</v>
      </c>
      <c r="C36" s="315" t="s">
        <v>295</v>
      </c>
      <c r="D36" s="316">
        <v>0</v>
      </c>
      <c r="E36" s="316">
        <v>0</v>
      </c>
      <c r="F36" s="316">
        <v>0</v>
      </c>
      <c r="G36" s="316">
        <v>0</v>
      </c>
      <c r="H36" s="316">
        <v>0</v>
      </c>
      <c r="I36" s="316">
        <v>0</v>
      </c>
    </row>
    <row r="37" spans="1:9" x14ac:dyDescent="0.25">
      <c r="A37" s="315" t="s">
        <v>22</v>
      </c>
      <c r="B37" s="315" t="s">
        <v>293</v>
      </c>
      <c r="C37" s="315" t="s">
        <v>294</v>
      </c>
      <c r="D37" s="316">
        <v>15.03</v>
      </c>
      <c r="E37" s="316">
        <v>0.66</v>
      </c>
      <c r="F37" s="316">
        <v>55.45</v>
      </c>
      <c r="G37" s="316">
        <v>69.92</v>
      </c>
      <c r="H37" s="316">
        <v>66.36</v>
      </c>
      <c r="I37" s="316">
        <v>80</v>
      </c>
    </row>
    <row r="38" spans="1:9" x14ac:dyDescent="0.25">
      <c r="A38" s="315" t="s">
        <v>22</v>
      </c>
      <c r="B38" s="315" t="s">
        <v>293</v>
      </c>
      <c r="C38" s="315" t="s">
        <v>295</v>
      </c>
      <c r="D38" s="316">
        <v>0</v>
      </c>
      <c r="E38" s="316">
        <v>4.3499999999999996</v>
      </c>
      <c r="F38" s="316">
        <v>57.78</v>
      </c>
      <c r="G38" s="316">
        <v>62.5</v>
      </c>
      <c r="H38" s="316">
        <v>59.22</v>
      </c>
      <c r="I38" s="316">
        <v>65.08</v>
      </c>
    </row>
    <row r="39" spans="1:9" x14ac:dyDescent="0.25">
      <c r="A39" s="315" t="s">
        <v>22</v>
      </c>
      <c r="B39" s="315" t="s">
        <v>296</v>
      </c>
      <c r="C39" s="315" t="s">
        <v>294</v>
      </c>
      <c r="D39" s="316">
        <v>0</v>
      </c>
      <c r="E39" s="316">
        <v>90.46</v>
      </c>
      <c r="F39" s="316">
        <v>89.68</v>
      </c>
      <c r="G39" s="316">
        <v>70.569999999999993</v>
      </c>
      <c r="H39" s="316">
        <v>93.39</v>
      </c>
      <c r="I39" s="316">
        <v>94.8</v>
      </c>
    </row>
    <row r="40" spans="1:9" x14ac:dyDescent="0.25">
      <c r="A40" s="315" t="s">
        <v>22</v>
      </c>
      <c r="B40" s="315" t="s">
        <v>296</v>
      </c>
      <c r="C40" s="315" t="s">
        <v>295</v>
      </c>
      <c r="D40" s="316">
        <v>2.82</v>
      </c>
      <c r="E40" s="316">
        <v>77.36</v>
      </c>
      <c r="F40" s="316">
        <v>89.83</v>
      </c>
      <c r="G40" s="316">
        <v>81.010000000000005</v>
      </c>
      <c r="H40" s="316">
        <v>86.73</v>
      </c>
      <c r="I40" s="316">
        <v>91.15</v>
      </c>
    </row>
    <row r="41" spans="1:9" x14ac:dyDescent="0.25">
      <c r="A41" s="315" t="s">
        <v>22</v>
      </c>
      <c r="B41" s="315" t="s">
        <v>297</v>
      </c>
      <c r="C41" s="315" t="s">
        <v>294</v>
      </c>
      <c r="D41" s="316">
        <v>0</v>
      </c>
      <c r="E41" s="316">
        <v>10</v>
      </c>
      <c r="F41" s="316">
        <v>70</v>
      </c>
      <c r="G41" s="316">
        <v>75</v>
      </c>
      <c r="H41" s="316">
        <v>61.54</v>
      </c>
      <c r="I41" s="316">
        <v>82.35</v>
      </c>
    </row>
    <row r="42" spans="1:9" x14ac:dyDescent="0.25">
      <c r="A42" s="315" t="s">
        <v>22</v>
      </c>
      <c r="B42" s="315" t="s">
        <v>297</v>
      </c>
      <c r="C42" s="315" t="s">
        <v>295</v>
      </c>
      <c r="D42" s="316">
        <v>0</v>
      </c>
      <c r="E42" s="316">
        <v>0</v>
      </c>
      <c r="F42" s="316">
        <v>20</v>
      </c>
      <c r="G42" s="316">
        <v>20</v>
      </c>
      <c r="H42" s="316">
        <v>33.33</v>
      </c>
      <c r="I42" s="316">
        <v>16.670000000000002</v>
      </c>
    </row>
    <row r="43" spans="1:9" x14ac:dyDescent="0.25">
      <c r="A43" s="315" t="s">
        <v>19</v>
      </c>
      <c r="B43" s="315" t="s">
        <v>293</v>
      </c>
      <c r="C43" s="315" t="s">
        <v>294</v>
      </c>
      <c r="D43" s="316">
        <v>1.93</v>
      </c>
      <c r="E43" s="316">
        <v>3.13</v>
      </c>
      <c r="F43" s="316">
        <v>44.85</v>
      </c>
      <c r="G43" s="316">
        <v>56.44</v>
      </c>
      <c r="H43" s="316">
        <v>63.41</v>
      </c>
      <c r="I43" s="316">
        <v>63.47</v>
      </c>
    </row>
    <row r="44" spans="1:9" x14ac:dyDescent="0.25">
      <c r="A44" s="315" t="s">
        <v>19</v>
      </c>
      <c r="B44" s="315" t="s">
        <v>293</v>
      </c>
      <c r="C44" s="315" t="s">
        <v>295</v>
      </c>
      <c r="D44" s="316">
        <v>0.52</v>
      </c>
      <c r="E44" s="316">
        <v>5.41</v>
      </c>
      <c r="F44" s="316">
        <v>67.569999999999993</v>
      </c>
      <c r="G44" s="316">
        <v>55.77</v>
      </c>
      <c r="H44" s="316">
        <v>58.82</v>
      </c>
      <c r="I44" s="316">
        <v>61.49</v>
      </c>
    </row>
    <row r="45" spans="1:9" x14ac:dyDescent="0.25">
      <c r="A45" s="315" t="s">
        <v>19</v>
      </c>
      <c r="B45" s="315" t="s">
        <v>296</v>
      </c>
      <c r="C45" s="315" t="s">
        <v>294</v>
      </c>
      <c r="D45" s="316">
        <v>2.56</v>
      </c>
      <c r="E45" s="316">
        <v>85.86</v>
      </c>
      <c r="F45" s="316">
        <v>95.09</v>
      </c>
      <c r="G45" s="316">
        <v>93.89</v>
      </c>
      <c r="H45" s="316">
        <v>93.6</v>
      </c>
      <c r="I45" s="316">
        <v>92.21</v>
      </c>
    </row>
    <row r="46" spans="1:9" x14ac:dyDescent="0.25">
      <c r="A46" s="315" t="s">
        <v>19</v>
      </c>
      <c r="B46" s="315" t="s">
        <v>296</v>
      </c>
      <c r="C46" s="315" t="s">
        <v>295</v>
      </c>
      <c r="D46" s="316">
        <v>12.41</v>
      </c>
      <c r="E46" s="316">
        <v>75.209999999999994</v>
      </c>
      <c r="F46" s="316">
        <v>80.819999999999993</v>
      </c>
      <c r="G46" s="316">
        <v>81.11</v>
      </c>
      <c r="H46" s="316">
        <v>85.21</v>
      </c>
      <c r="I46" s="316">
        <v>92.98</v>
      </c>
    </row>
    <row r="47" spans="1:9" x14ac:dyDescent="0.25">
      <c r="A47" s="315" t="s">
        <v>19</v>
      </c>
      <c r="B47" s="315" t="s">
        <v>297</v>
      </c>
      <c r="C47" s="315" t="s">
        <v>294</v>
      </c>
      <c r="D47" s="316">
        <v>16.670000000000002</v>
      </c>
      <c r="E47" s="316">
        <v>0</v>
      </c>
      <c r="F47" s="316">
        <v>87.5</v>
      </c>
      <c r="G47" s="316">
        <v>66.67</v>
      </c>
      <c r="H47" s="316">
        <v>100</v>
      </c>
      <c r="I47" s="316">
        <v>100</v>
      </c>
    </row>
    <row r="48" spans="1:9" x14ac:dyDescent="0.25">
      <c r="A48" s="315" t="s">
        <v>19</v>
      </c>
      <c r="B48" s="315" t="s">
        <v>297</v>
      </c>
      <c r="C48" s="315" t="s">
        <v>295</v>
      </c>
      <c r="D48" s="316">
        <v>0</v>
      </c>
      <c r="E48" s="316">
        <v>0</v>
      </c>
      <c r="F48" s="316">
        <v>14.29</v>
      </c>
      <c r="G48" s="316">
        <v>50</v>
      </c>
      <c r="H48" s="316">
        <v>33.33</v>
      </c>
      <c r="I48" s="316">
        <v>45.16</v>
      </c>
    </row>
    <row r="49" spans="1:9" x14ac:dyDescent="0.25">
      <c r="A49" s="315" t="s">
        <v>26</v>
      </c>
      <c r="B49" s="315" t="s">
        <v>293</v>
      </c>
      <c r="C49" s="315" t="s">
        <v>294</v>
      </c>
      <c r="D49" s="316">
        <v>0</v>
      </c>
      <c r="E49" s="316">
        <v>0</v>
      </c>
      <c r="F49" s="316">
        <v>41.38</v>
      </c>
      <c r="G49" s="316">
        <v>55.32</v>
      </c>
      <c r="H49" s="316">
        <v>75.86</v>
      </c>
      <c r="I49" s="316">
        <v>62.5</v>
      </c>
    </row>
    <row r="50" spans="1:9" x14ac:dyDescent="0.25">
      <c r="A50" s="315" t="s">
        <v>26</v>
      </c>
      <c r="B50" s="315" t="s">
        <v>293</v>
      </c>
      <c r="C50" s="315" t="s">
        <v>295</v>
      </c>
      <c r="D50" s="316">
        <v>12.5</v>
      </c>
      <c r="E50" s="316">
        <v>0</v>
      </c>
      <c r="F50" s="316">
        <v>54.55</v>
      </c>
      <c r="G50" s="316">
        <v>88.89</v>
      </c>
      <c r="H50" s="316">
        <v>77.78</v>
      </c>
      <c r="I50" s="316">
        <v>87.5</v>
      </c>
    </row>
    <row r="51" spans="1:9" x14ac:dyDescent="0.25">
      <c r="A51" s="315" t="s">
        <v>26</v>
      </c>
      <c r="B51" s="315" t="s">
        <v>296</v>
      </c>
      <c r="C51" s="315" t="s">
        <v>294</v>
      </c>
      <c r="D51" s="316">
        <v>0</v>
      </c>
      <c r="E51" s="316">
        <v>95.24</v>
      </c>
      <c r="F51" s="316">
        <v>95.35</v>
      </c>
      <c r="G51" s="316">
        <v>98</v>
      </c>
      <c r="H51" s="316">
        <v>96.36</v>
      </c>
      <c r="I51" s="316">
        <v>95.19</v>
      </c>
    </row>
    <row r="52" spans="1:9" x14ac:dyDescent="0.25">
      <c r="A52" s="315" t="s">
        <v>26</v>
      </c>
      <c r="B52" s="315" t="s">
        <v>296</v>
      </c>
      <c r="C52" s="315" t="s">
        <v>295</v>
      </c>
      <c r="D52" s="316">
        <v>0</v>
      </c>
      <c r="E52" s="316">
        <v>100</v>
      </c>
      <c r="F52" s="316">
        <v>90.91</v>
      </c>
      <c r="G52" s="316">
        <v>76.92</v>
      </c>
      <c r="H52" s="316">
        <v>85.71</v>
      </c>
      <c r="I52" s="316">
        <v>88.24</v>
      </c>
    </row>
    <row r="53" spans="1:9" x14ac:dyDescent="0.25">
      <c r="A53" s="315" t="s">
        <v>26</v>
      </c>
      <c r="B53" s="315" t="s">
        <v>297</v>
      </c>
      <c r="C53" s="315" t="s">
        <v>294</v>
      </c>
      <c r="D53" s="316">
        <v>0</v>
      </c>
      <c r="E53" s="316">
        <v>0</v>
      </c>
      <c r="F53" s="316">
        <v>0</v>
      </c>
      <c r="G53" s="316">
        <v>100</v>
      </c>
      <c r="H53" s="316">
        <v>80</v>
      </c>
      <c r="I53" s="316">
        <v>80</v>
      </c>
    </row>
    <row r="54" spans="1:9" x14ac:dyDescent="0.25">
      <c r="A54" s="315" t="s">
        <v>26</v>
      </c>
      <c r="B54" s="315" t="s">
        <v>297</v>
      </c>
      <c r="C54" s="315" t="s">
        <v>295</v>
      </c>
      <c r="D54" s="316">
        <v>0</v>
      </c>
      <c r="E54" s="316">
        <v>0</v>
      </c>
      <c r="F54" s="316">
        <v>0</v>
      </c>
      <c r="G54" s="316">
        <v>0</v>
      </c>
      <c r="H54" s="316">
        <v>100</v>
      </c>
      <c r="I54" s="316">
        <v>100</v>
      </c>
    </row>
    <row r="55" spans="1:9" x14ac:dyDescent="0.25">
      <c r="A55" s="315" t="s">
        <v>27</v>
      </c>
      <c r="B55" s="315" t="s">
        <v>293</v>
      </c>
      <c r="C55" s="315" t="s">
        <v>294</v>
      </c>
      <c r="D55" s="316">
        <v>0</v>
      </c>
      <c r="E55" s="316">
        <v>2.5</v>
      </c>
      <c r="F55" s="316">
        <v>51.85</v>
      </c>
      <c r="G55" s="316">
        <v>50</v>
      </c>
      <c r="H55" s="316">
        <v>66.67</v>
      </c>
      <c r="I55" s="316">
        <v>61.19</v>
      </c>
    </row>
    <row r="56" spans="1:9" x14ac:dyDescent="0.25">
      <c r="A56" s="315" t="s">
        <v>27</v>
      </c>
      <c r="B56" s="315" t="s">
        <v>293</v>
      </c>
      <c r="C56" s="315" t="s">
        <v>295</v>
      </c>
      <c r="D56" s="316">
        <v>10</v>
      </c>
      <c r="E56" s="316">
        <v>0</v>
      </c>
      <c r="F56" s="316">
        <v>16.670000000000002</v>
      </c>
      <c r="G56" s="316">
        <v>37.5</v>
      </c>
      <c r="H56" s="316">
        <v>0</v>
      </c>
      <c r="I56" s="316">
        <v>0</v>
      </c>
    </row>
    <row r="57" spans="1:9" x14ac:dyDescent="0.25">
      <c r="A57" s="315" t="s">
        <v>27</v>
      </c>
      <c r="B57" s="315" t="s">
        <v>296</v>
      </c>
      <c r="C57" s="315" t="s">
        <v>294</v>
      </c>
      <c r="D57" s="316">
        <v>0</v>
      </c>
      <c r="E57" s="316">
        <v>86.21</v>
      </c>
      <c r="F57" s="316">
        <v>100</v>
      </c>
      <c r="G57" s="316">
        <v>97.3</v>
      </c>
      <c r="H57" s="316">
        <v>95.45</v>
      </c>
      <c r="I57" s="316">
        <v>94.87</v>
      </c>
    </row>
    <row r="58" spans="1:9" x14ac:dyDescent="0.25">
      <c r="A58" s="315" t="s">
        <v>27</v>
      </c>
      <c r="B58" s="315" t="s">
        <v>297</v>
      </c>
      <c r="C58" s="315" t="s">
        <v>294</v>
      </c>
      <c r="D58" s="316">
        <v>0</v>
      </c>
      <c r="E58" s="316">
        <v>0</v>
      </c>
      <c r="F58" s="316">
        <v>0</v>
      </c>
      <c r="G58" s="316">
        <v>100</v>
      </c>
      <c r="H58" s="316">
        <v>0</v>
      </c>
      <c r="I58" s="316">
        <v>0</v>
      </c>
    </row>
    <row r="59" spans="1:9" x14ac:dyDescent="0.25">
      <c r="A59" s="315" t="s">
        <v>27</v>
      </c>
      <c r="B59" s="315" t="s">
        <v>297</v>
      </c>
      <c r="C59" s="315" t="s">
        <v>295</v>
      </c>
      <c r="D59" s="316">
        <v>0</v>
      </c>
      <c r="E59" s="316">
        <v>0</v>
      </c>
      <c r="F59" s="316">
        <v>0</v>
      </c>
      <c r="G59" s="316">
        <v>100</v>
      </c>
      <c r="H59" s="316">
        <v>0</v>
      </c>
      <c r="I59" s="316">
        <v>0</v>
      </c>
    </row>
    <row r="60" spans="1:9" x14ac:dyDescent="0.25">
      <c r="A60" s="315" t="s">
        <v>23</v>
      </c>
      <c r="B60" s="315" t="s">
        <v>293</v>
      </c>
      <c r="C60" s="315" t="s">
        <v>294</v>
      </c>
      <c r="D60" s="316">
        <v>0</v>
      </c>
      <c r="E60" s="316">
        <v>0.93</v>
      </c>
      <c r="F60" s="316">
        <v>72.55</v>
      </c>
      <c r="G60" s="316">
        <v>84.35</v>
      </c>
      <c r="H60" s="316">
        <v>83.96</v>
      </c>
      <c r="I60" s="316">
        <v>91.18</v>
      </c>
    </row>
    <row r="61" spans="1:9" x14ac:dyDescent="0.25">
      <c r="A61" s="315" t="s">
        <v>23</v>
      </c>
      <c r="B61" s="315" t="s">
        <v>293</v>
      </c>
      <c r="C61" s="315" t="s">
        <v>295</v>
      </c>
      <c r="D61" s="316">
        <v>2.56</v>
      </c>
      <c r="E61" s="316">
        <v>8.6999999999999993</v>
      </c>
      <c r="F61" s="316">
        <v>38.299999999999997</v>
      </c>
      <c r="G61" s="316">
        <v>60</v>
      </c>
      <c r="H61" s="316">
        <v>62.86</v>
      </c>
      <c r="I61" s="316">
        <v>63.77</v>
      </c>
    </row>
    <row r="62" spans="1:9" x14ac:dyDescent="0.25">
      <c r="A62" s="315" t="s">
        <v>23</v>
      </c>
      <c r="B62" s="315" t="s">
        <v>296</v>
      </c>
      <c r="C62" s="315" t="s">
        <v>294</v>
      </c>
      <c r="D62" s="316">
        <v>0</v>
      </c>
      <c r="E62" s="316">
        <v>92.41</v>
      </c>
      <c r="F62" s="316">
        <v>94.67</v>
      </c>
      <c r="G62" s="316">
        <v>82.86</v>
      </c>
      <c r="H62" s="316">
        <v>92.86</v>
      </c>
      <c r="I62" s="316">
        <v>96.88</v>
      </c>
    </row>
    <row r="63" spans="1:9" x14ac:dyDescent="0.25">
      <c r="A63" s="315" t="s">
        <v>23</v>
      </c>
      <c r="B63" s="315" t="s">
        <v>296</v>
      </c>
      <c r="C63" s="315" t="s">
        <v>295</v>
      </c>
      <c r="D63" s="316">
        <v>5.88</v>
      </c>
      <c r="E63" s="316">
        <v>70.59</v>
      </c>
      <c r="F63" s="316">
        <v>81.400000000000006</v>
      </c>
      <c r="G63" s="316">
        <v>87.27</v>
      </c>
      <c r="H63" s="316">
        <v>92</v>
      </c>
      <c r="I63" s="316">
        <v>80</v>
      </c>
    </row>
    <row r="64" spans="1:9" x14ac:dyDescent="0.25">
      <c r="A64" s="315" t="s">
        <v>23</v>
      </c>
      <c r="B64" s="315" t="s">
        <v>297</v>
      </c>
      <c r="C64" s="315" t="s">
        <v>294</v>
      </c>
      <c r="D64" s="316">
        <v>0</v>
      </c>
      <c r="E64" s="316">
        <v>0</v>
      </c>
      <c r="F64" s="316">
        <v>66.67</v>
      </c>
      <c r="G64" s="316">
        <v>100</v>
      </c>
      <c r="H64" s="316">
        <v>50</v>
      </c>
      <c r="I64" s="316">
        <v>100</v>
      </c>
    </row>
    <row r="65" spans="1:9" x14ac:dyDescent="0.25">
      <c r="A65" s="315" t="s">
        <v>23</v>
      </c>
      <c r="B65" s="315" t="s">
        <v>297</v>
      </c>
      <c r="C65" s="315" t="s">
        <v>295</v>
      </c>
      <c r="D65" s="316">
        <v>0</v>
      </c>
      <c r="E65" s="316">
        <v>0</v>
      </c>
      <c r="F65" s="316">
        <v>0</v>
      </c>
      <c r="G65" s="316">
        <v>20</v>
      </c>
      <c r="H65" s="316">
        <v>80</v>
      </c>
      <c r="I65" s="316">
        <v>18.75</v>
      </c>
    </row>
  </sheetData>
  <mergeCells count="2">
    <mergeCell ref="C2:I2"/>
    <mergeCell ref="A1:I1"/>
  </mergeCells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zoomScaleSheetLayoutView="100" workbookViewId="0">
      <selection sqref="A1:K1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5" customFormat="1" ht="40.5" customHeight="1" x14ac:dyDescent="0.25">
      <c r="A1" s="502" t="s">
        <v>258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</row>
    <row r="2" spans="1:11" s="5" customFormat="1" ht="16.5" thickBot="1" x14ac:dyDescent="0.3">
      <c r="A2" s="56" t="s">
        <v>260</v>
      </c>
      <c r="B2" s="56"/>
      <c r="G2" s="338" t="s">
        <v>306</v>
      </c>
    </row>
    <row r="3" spans="1:11" s="5" customFormat="1" ht="15.75" customHeight="1" x14ac:dyDescent="0.25">
      <c r="A3" s="504" t="s">
        <v>51</v>
      </c>
      <c r="B3" s="501" t="s">
        <v>72</v>
      </c>
      <c r="C3" s="446" t="s">
        <v>218</v>
      </c>
      <c r="D3" s="446" t="s">
        <v>73</v>
      </c>
      <c r="E3" s="464"/>
      <c r="F3" s="503"/>
      <c r="G3" s="501" t="s">
        <v>74</v>
      </c>
      <c r="H3" s="446" t="s">
        <v>218</v>
      </c>
      <c r="I3" s="446" t="s">
        <v>75</v>
      </c>
      <c r="J3" s="464"/>
      <c r="K3" s="503"/>
    </row>
    <row r="4" spans="1:11" s="5" customFormat="1" ht="32.25" thickBot="1" x14ac:dyDescent="0.3">
      <c r="A4" s="505"/>
      <c r="B4" s="468"/>
      <c r="C4" s="469"/>
      <c r="D4" s="319" t="s">
        <v>14</v>
      </c>
      <c r="E4" s="319" t="s">
        <v>15</v>
      </c>
      <c r="F4" s="106" t="s">
        <v>16</v>
      </c>
      <c r="G4" s="468"/>
      <c r="H4" s="469"/>
      <c r="I4" s="319" t="s">
        <v>14</v>
      </c>
      <c r="J4" s="319" t="s">
        <v>15</v>
      </c>
      <c r="K4" s="106" t="s">
        <v>16</v>
      </c>
    </row>
    <row r="5" spans="1:11" s="5" customFormat="1" x14ac:dyDescent="0.25">
      <c r="A5" s="321" t="s">
        <v>300</v>
      </c>
      <c r="B5" s="189">
        <v>22</v>
      </c>
      <c r="C5" s="105">
        <v>18</v>
      </c>
      <c r="D5" s="105">
        <v>53.63</v>
      </c>
      <c r="E5" s="105">
        <v>5</v>
      </c>
      <c r="F5" s="190">
        <v>0.8</v>
      </c>
      <c r="G5" s="189">
        <v>4</v>
      </c>
      <c r="H5" s="105">
        <v>2</v>
      </c>
      <c r="I5" s="105">
        <v>10.23</v>
      </c>
      <c r="J5" s="105">
        <v>0</v>
      </c>
      <c r="K5" s="190">
        <v>0.87</v>
      </c>
    </row>
    <row r="6" spans="1:11" s="5" customFormat="1" ht="30" x14ac:dyDescent="0.25">
      <c r="A6" s="321" t="s">
        <v>301</v>
      </c>
      <c r="B6" s="196">
        <v>15</v>
      </c>
      <c r="C6" s="195">
        <v>13</v>
      </c>
      <c r="D6" s="195">
        <v>71.569999999999993</v>
      </c>
      <c r="E6" s="195">
        <v>0</v>
      </c>
      <c r="F6" s="197">
        <v>0</v>
      </c>
      <c r="G6" s="196">
        <v>2</v>
      </c>
      <c r="H6" s="195">
        <v>2</v>
      </c>
      <c r="I6" s="195">
        <v>8.07</v>
      </c>
      <c r="J6" s="195">
        <v>0</v>
      </c>
      <c r="K6" s="197">
        <v>0</v>
      </c>
    </row>
    <row r="7" spans="1:11" s="5" customFormat="1" x14ac:dyDescent="0.25">
      <c r="A7" s="321" t="s">
        <v>302</v>
      </c>
      <c r="B7" s="196">
        <v>109</v>
      </c>
      <c r="C7" s="195">
        <v>91</v>
      </c>
      <c r="D7" s="195">
        <v>297.13</v>
      </c>
      <c r="E7" s="195">
        <v>9.73</v>
      </c>
      <c r="F7" s="197">
        <v>66.53</v>
      </c>
      <c r="G7" s="196">
        <v>19</v>
      </c>
      <c r="H7" s="195">
        <v>16</v>
      </c>
      <c r="I7" s="195">
        <v>38.97</v>
      </c>
      <c r="J7" s="195">
        <v>4.97</v>
      </c>
      <c r="K7" s="197">
        <v>39.270000000000003</v>
      </c>
    </row>
    <row r="8" spans="1:11" x14ac:dyDescent="0.25">
      <c r="A8" s="274" t="s">
        <v>303</v>
      </c>
      <c r="B8" s="191">
        <v>23</v>
      </c>
      <c r="C8" s="3">
        <v>20</v>
      </c>
      <c r="D8" s="3">
        <v>76.37</v>
      </c>
      <c r="E8" s="3">
        <v>0</v>
      </c>
      <c r="F8" s="192">
        <v>0</v>
      </c>
      <c r="G8" s="191">
        <v>5</v>
      </c>
      <c r="H8" s="3">
        <v>5</v>
      </c>
      <c r="I8" s="3">
        <v>25.07</v>
      </c>
      <c r="J8" s="3">
        <v>0</v>
      </c>
      <c r="K8" s="192">
        <v>0</v>
      </c>
    </row>
    <row r="9" spans="1:11" ht="16.5" thickBot="1" x14ac:dyDescent="0.3">
      <c r="A9" s="274" t="s">
        <v>304</v>
      </c>
      <c r="B9" s="191">
        <v>36</v>
      </c>
      <c r="C9" s="3">
        <v>29</v>
      </c>
      <c r="D9" s="3">
        <v>153.9</v>
      </c>
      <c r="E9" s="3">
        <v>0</v>
      </c>
      <c r="F9" s="192">
        <v>0.63</v>
      </c>
      <c r="G9" s="191">
        <v>9</v>
      </c>
      <c r="H9" s="3">
        <v>5</v>
      </c>
      <c r="I9" s="3">
        <v>54.4</v>
      </c>
      <c r="J9" s="3">
        <v>0</v>
      </c>
      <c r="K9" s="192">
        <v>0</v>
      </c>
    </row>
    <row r="10" spans="1:11" ht="16.5" thickBot="1" x14ac:dyDescent="0.3">
      <c r="A10" s="198" t="s">
        <v>55</v>
      </c>
      <c r="B10" s="202">
        <f t="shared" ref="B10:K10" si="0">SUM(B5:B9)</f>
        <v>205</v>
      </c>
      <c r="C10" s="200">
        <f t="shared" si="0"/>
        <v>171</v>
      </c>
      <c r="D10" s="200">
        <f t="shared" si="0"/>
        <v>652.6</v>
      </c>
      <c r="E10" s="200">
        <f t="shared" si="0"/>
        <v>14.73</v>
      </c>
      <c r="F10" s="201">
        <f t="shared" si="0"/>
        <v>67.959999999999994</v>
      </c>
      <c r="G10" s="202">
        <f t="shared" si="0"/>
        <v>39</v>
      </c>
      <c r="H10" s="200">
        <f t="shared" si="0"/>
        <v>30</v>
      </c>
      <c r="I10" s="200">
        <f t="shared" si="0"/>
        <v>136.74</v>
      </c>
      <c r="J10" s="200">
        <f t="shared" si="0"/>
        <v>4.97</v>
      </c>
      <c r="K10" s="201">
        <f t="shared" si="0"/>
        <v>40.14</v>
      </c>
    </row>
    <row r="12" spans="1:11" ht="16.5" thickBot="1" x14ac:dyDescent="0.3">
      <c r="A12" s="56" t="s">
        <v>220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5.75" customHeight="1" x14ac:dyDescent="0.25">
      <c r="A13" s="499" t="s">
        <v>51</v>
      </c>
      <c r="B13" s="509" t="s">
        <v>72</v>
      </c>
      <c r="C13" s="490" t="s">
        <v>218</v>
      </c>
      <c r="D13" s="506" t="s">
        <v>73</v>
      </c>
      <c r="E13" s="507"/>
      <c r="F13" s="508"/>
      <c r="G13" s="509" t="s">
        <v>74</v>
      </c>
      <c r="H13" s="490" t="s">
        <v>218</v>
      </c>
      <c r="I13" s="506" t="s">
        <v>75</v>
      </c>
      <c r="J13" s="507"/>
      <c r="K13" s="508"/>
    </row>
    <row r="14" spans="1:11" ht="32.25" thickBot="1" x14ac:dyDescent="0.3">
      <c r="A14" s="500"/>
      <c r="B14" s="510"/>
      <c r="C14" s="511"/>
      <c r="D14" s="319" t="s">
        <v>14</v>
      </c>
      <c r="E14" s="319" t="s">
        <v>15</v>
      </c>
      <c r="F14" s="106" t="s">
        <v>16</v>
      </c>
      <c r="G14" s="510"/>
      <c r="H14" s="511"/>
      <c r="I14" s="319" t="s">
        <v>14</v>
      </c>
      <c r="J14" s="319" t="s">
        <v>15</v>
      </c>
      <c r="K14" s="106" t="s">
        <v>16</v>
      </c>
    </row>
    <row r="15" spans="1:11" x14ac:dyDescent="0.25">
      <c r="A15" s="321" t="s">
        <v>300</v>
      </c>
      <c r="B15" s="321">
        <v>24</v>
      </c>
      <c r="C15" s="321">
        <v>17</v>
      </c>
      <c r="D15" s="321">
        <v>62.43</v>
      </c>
      <c r="E15" s="321">
        <v>11</v>
      </c>
      <c r="F15" s="321">
        <v>24.47</v>
      </c>
      <c r="G15" s="321">
        <v>12</v>
      </c>
      <c r="H15" s="321">
        <v>7</v>
      </c>
      <c r="I15" s="321">
        <v>21.17</v>
      </c>
      <c r="J15" s="321">
        <v>0</v>
      </c>
      <c r="K15" s="321">
        <v>4.83</v>
      </c>
    </row>
    <row r="16" spans="1:11" ht="30" x14ac:dyDescent="0.25">
      <c r="A16" s="321" t="s">
        <v>301</v>
      </c>
      <c r="B16" s="321">
        <v>11</v>
      </c>
      <c r="C16" s="339">
        <v>9</v>
      </c>
      <c r="D16" s="321">
        <v>50.33</v>
      </c>
      <c r="E16" s="321">
        <v>0</v>
      </c>
      <c r="F16" s="321">
        <v>0</v>
      </c>
      <c r="G16" s="321">
        <v>4</v>
      </c>
      <c r="H16" s="339">
        <v>3</v>
      </c>
      <c r="I16" s="321">
        <v>13.9</v>
      </c>
      <c r="J16" s="321">
        <v>3</v>
      </c>
      <c r="K16" s="321">
        <v>0</v>
      </c>
    </row>
    <row r="17" spans="1:11" x14ac:dyDescent="0.25">
      <c r="A17" s="321" t="s">
        <v>302</v>
      </c>
      <c r="B17" s="321">
        <v>128</v>
      </c>
      <c r="C17" s="339">
        <v>116</v>
      </c>
      <c r="D17" s="321">
        <v>362.37</v>
      </c>
      <c r="E17" s="321">
        <v>5</v>
      </c>
      <c r="F17" s="321">
        <v>104.27</v>
      </c>
      <c r="G17" s="321">
        <v>18</v>
      </c>
      <c r="H17" s="339">
        <v>14</v>
      </c>
      <c r="I17" s="321">
        <v>61.37</v>
      </c>
      <c r="J17" s="321">
        <v>0</v>
      </c>
      <c r="K17" s="321">
        <v>15.97</v>
      </c>
    </row>
    <row r="18" spans="1:11" x14ac:dyDescent="0.25">
      <c r="A18" s="274" t="s">
        <v>303</v>
      </c>
      <c r="B18" s="321">
        <v>19</v>
      </c>
      <c r="C18" s="274">
        <v>18</v>
      </c>
      <c r="D18" s="321">
        <v>67.77</v>
      </c>
      <c r="E18" s="321">
        <v>0</v>
      </c>
      <c r="F18" s="321">
        <v>0.33</v>
      </c>
      <c r="G18" s="321">
        <v>4</v>
      </c>
      <c r="H18" s="274">
        <v>4</v>
      </c>
      <c r="I18" s="321">
        <v>19.87</v>
      </c>
      <c r="J18" s="321">
        <v>0</v>
      </c>
      <c r="K18" s="321">
        <v>0</v>
      </c>
    </row>
    <row r="19" spans="1:11" ht="16.5" thickBot="1" x14ac:dyDescent="0.3">
      <c r="A19" s="274" t="s">
        <v>304</v>
      </c>
      <c r="B19" s="321">
        <v>18</v>
      </c>
      <c r="C19" s="274">
        <v>12</v>
      </c>
      <c r="D19" s="321">
        <v>82.6</v>
      </c>
      <c r="E19" s="321">
        <v>0</v>
      </c>
      <c r="F19" s="321">
        <v>2</v>
      </c>
      <c r="G19" s="321">
        <v>12</v>
      </c>
      <c r="H19" s="274">
        <v>8</v>
      </c>
      <c r="I19" s="321">
        <v>62.4</v>
      </c>
      <c r="J19" s="321">
        <v>0</v>
      </c>
      <c r="K19" s="321">
        <v>0</v>
      </c>
    </row>
    <row r="20" spans="1:11" ht="16.5" thickBot="1" x14ac:dyDescent="0.3">
      <c r="A20" s="207" t="s">
        <v>55</v>
      </c>
      <c r="B20" s="202">
        <f t="shared" ref="B20:K20" si="1">SUM(B15:B19)</f>
        <v>200</v>
      </c>
      <c r="C20" s="200">
        <f t="shared" si="1"/>
        <v>172</v>
      </c>
      <c r="D20" s="200">
        <f t="shared" si="1"/>
        <v>625.5</v>
      </c>
      <c r="E20" s="200">
        <f t="shared" si="1"/>
        <v>16</v>
      </c>
      <c r="F20" s="201">
        <f t="shared" si="1"/>
        <v>131.07000000000002</v>
      </c>
      <c r="G20" s="202">
        <f t="shared" si="1"/>
        <v>50</v>
      </c>
      <c r="H20" s="200">
        <f t="shared" si="1"/>
        <v>36</v>
      </c>
      <c r="I20" s="200">
        <f t="shared" si="1"/>
        <v>178.71</v>
      </c>
      <c r="J20" s="200">
        <f t="shared" si="1"/>
        <v>3</v>
      </c>
      <c r="K20" s="201">
        <f t="shared" si="1"/>
        <v>20.8</v>
      </c>
    </row>
    <row r="21" spans="1:11" ht="16.5" thickBo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208" t="s">
        <v>259</v>
      </c>
      <c r="B22" s="210">
        <f t="shared" ref="B22:K22" si="2">+B10-B20</f>
        <v>5</v>
      </c>
      <c r="C22" s="203">
        <f t="shared" si="2"/>
        <v>-1</v>
      </c>
      <c r="D22" s="203">
        <f t="shared" si="2"/>
        <v>27.100000000000023</v>
      </c>
      <c r="E22" s="203">
        <f t="shared" si="2"/>
        <v>-1.2699999999999996</v>
      </c>
      <c r="F22" s="204">
        <f t="shared" si="2"/>
        <v>-63.110000000000028</v>
      </c>
      <c r="G22" s="210">
        <f t="shared" si="2"/>
        <v>-11</v>
      </c>
      <c r="H22" s="203">
        <f t="shared" si="2"/>
        <v>-6</v>
      </c>
      <c r="I22" s="203">
        <f t="shared" si="2"/>
        <v>-41.97</v>
      </c>
      <c r="J22" s="203">
        <f t="shared" si="2"/>
        <v>1.9699999999999998</v>
      </c>
      <c r="K22" s="204">
        <f t="shared" si="2"/>
        <v>19.34</v>
      </c>
    </row>
    <row r="23" spans="1:11" ht="16.5" thickBot="1" x14ac:dyDescent="0.3">
      <c r="A23" s="209" t="s">
        <v>162</v>
      </c>
      <c r="B23" s="211">
        <f>+IFERROR(B22/B20,0)*100</f>
        <v>2.5</v>
      </c>
      <c r="C23" s="205">
        <f>+IFERROR(C22/C20,0)*100</f>
        <v>-0.58139534883720934</v>
      </c>
      <c r="D23" s="205">
        <f t="shared" ref="D23:K23" si="3">+IFERROR(D22/D20,0)*100</f>
        <v>4.3325339728217465</v>
      </c>
      <c r="E23" s="205">
        <f t="shared" si="3"/>
        <v>-7.9374999999999973</v>
      </c>
      <c r="F23" s="206">
        <f t="shared" si="3"/>
        <v>-48.149843595025573</v>
      </c>
      <c r="G23" s="211">
        <f t="shared" si="3"/>
        <v>-22</v>
      </c>
      <c r="H23" s="205">
        <f t="shared" si="3"/>
        <v>-16.666666666666664</v>
      </c>
      <c r="I23" s="205">
        <f t="shared" si="3"/>
        <v>-23.4849756588887</v>
      </c>
      <c r="J23" s="205">
        <f t="shared" si="3"/>
        <v>65.666666666666657</v>
      </c>
      <c r="K23" s="206">
        <f t="shared" si="3"/>
        <v>92.980769230769226</v>
      </c>
    </row>
    <row r="24" spans="1:11" x14ac:dyDescent="0.25">
      <c r="J24" s="18"/>
      <c r="K24" s="18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21" thickBot="1" x14ac:dyDescent="0.3">
      <c r="A1" s="502" t="s">
        <v>261</v>
      </c>
      <c r="B1" s="502"/>
      <c r="C1" s="502"/>
      <c r="D1" s="502"/>
      <c r="E1" s="502"/>
      <c r="F1" s="502"/>
      <c r="G1" s="5"/>
      <c r="H1" s="5"/>
      <c r="I1" s="13"/>
      <c r="J1" s="13"/>
    </row>
    <row r="2" spans="1:10" ht="48" thickBot="1" x14ac:dyDescent="0.3">
      <c r="A2" s="108" t="s">
        <v>46</v>
      </c>
      <c r="B2" s="100" t="s">
        <v>77</v>
      </c>
      <c r="C2" s="100" t="s">
        <v>78</v>
      </c>
      <c r="D2" s="100" t="s">
        <v>79</v>
      </c>
      <c r="E2" s="100" t="s">
        <v>80</v>
      </c>
      <c r="F2" s="101" t="s">
        <v>119</v>
      </c>
      <c r="G2" s="22"/>
      <c r="H2" s="22"/>
    </row>
    <row r="3" spans="1:10" x14ac:dyDescent="0.25">
      <c r="A3" s="82">
        <v>1</v>
      </c>
      <c r="B3" s="82" t="s">
        <v>314</v>
      </c>
      <c r="C3" s="82" t="s">
        <v>315</v>
      </c>
      <c r="D3" s="342">
        <v>42326</v>
      </c>
      <c r="E3" s="342">
        <v>42481</v>
      </c>
      <c r="F3" s="107" t="s">
        <v>316</v>
      </c>
      <c r="G3" s="17"/>
      <c r="H3" s="17"/>
    </row>
    <row r="4" spans="1:10" x14ac:dyDescent="0.25">
      <c r="A4" s="82">
        <v>2</v>
      </c>
      <c r="B4" s="82" t="s">
        <v>317</v>
      </c>
      <c r="C4" s="82" t="s">
        <v>318</v>
      </c>
      <c r="D4" s="342">
        <v>42277</v>
      </c>
      <c r="E4" s="342">
        <v>42481</v>
      </c>
      <c r="F4" s="107" t="s">
        <v>319</v>
      </c>
      <c r="G4" s="17"/>
      <c r="H4" s="17"/>
    </row>
    <row r="5" spans="1:10" x14ac:dyDescent="0.25">
      <c r="A5" s="82">
        <v>3</v>
      </c>
      <c r="B5" s="82" t="s">
        <v>320</v>
      </c>
      <c r="C5" s="82" t="s">
        <v>321</v>
      </c>
      <c r="D5" s="342">
        <v>42482</v>
      </c>
      <c r="E5" s="342">
        <v>42710</v>
      </c>
      <c r="F5" s="107" t="s">
        <v>319</v>
      </c>
      <c r="G5" s="17"/>
      <c r="H5" s="17"/>
    </row>
    <row r="6" spans="1:10" x14ac:dyDescent="0.25">
      <c r="A6" s="82"/>
      <c r="B6" s="82"/>
      <c r="C6" s="82"/>
      <c r="D6" s="82"/>
      <c r="E6" s="82"/>
      <c r="F6" s="107"/>
      <c r="G6" s="17"/>
      <c r="H6" s="17"/>
    </row>
    <row r="7" spans="1:10" x14ac:dyDescent="0.25">
      <c r="A7" s="3"/>
      <c r="B7" s="3"/>
      <c r="C7" s="3"/>
      <c r="D7" s="3"/>
      <c r="E7" s="3"/>
      <c r="F7" s="15"/>
      <c r="G7" s="17"/>
      <c r="H7" s="17"/>
    </row>
    <row r="8" spans="1:10" x14ac:dyDescent="0.25">
      <c r="A8" s="3"/>
      <c r="B8" s="3"/>
      <c r="C8" s="3"/>
      <c r="D8" s="3"/>
      <c r="E8" s="3"/>
      <c r="F8" s="15"/>
      <c r="G8" s="17"/>
      <c r="H8" s="17"/>
    </row>
    <row r="9" spans="1:10" x14ac:dyDescent="0.25">
      <c r="A9" s="3"/>
      <c r="B9" s="3"/>
      <c r="C9" s="3"/>
      <c r="D9" s="3"/>
      <c r="E9" s="3"/>
      <c r="F9" s="15"/>
      <c r="G9" s="17"/>
      <c r="H9" s="17"/>
    </row>
    <row r="10" spans="1:10" ht="16.5" thickBot="1" x14ac:dyDescent="0.3">
      <c r="A10" s="8"/>
      <c r="B10" s="8"/>
      <c r="C10" s="8"/>
      <c r="D10" s="8"/>
      <c r="E10" s="8"/>
      <c r="F10" s="17"/>
      <c r="G10" s="17"/>
      <c r="H10" s="17"/>
    </row>
    <row r="11" spans="1:10" ht="48" thickBot="1" x14ac:dyDescent="0.3">
      <c r="B11" s="109" t="s">
        <v>81</v>
      </c>
      <c r="C11" s="85"/>
      <c r="D11" s="101" t="s">
        <v>82</v>
      </c>
      <c r="E11" s="8"/>
      <c r="F11" s="17"/>
      <c r="G11" s="17"/>
      <c r="H11" s="17"/>
    </row>
    <row r="12" spans="1:10" x14ac:dyDescent="0.25">
      <c r="B12" s="26" t="s">
        <v>262</v>
      </c>
      <c r="C12" s="27">
        <v>2</v>
      </c>
      <c r="D12" s="82">
        <v>1</v>
      </c>
      <c r="E12" s="8"/>
      <c r="F12" s="8"/>
      <c r="G12" s="8"/>
      <c r="H12" s="8"/>
    </row>
    <row r="13" spans="1:10" x14ac:dyDescent="0.25">
      <c r="B13" s="26" t="s">
        <v>263</v>
      </c>
      <c r="C13" s="28">
        <v>0</v>
      </c>
      <c r="D13" s="3"/>
      <c r="E13" s="8"/>
      <c r="F13" s="8"/>
      <c r="G13" s="8"/>
      <c r="H13" s="8"/>
    </row>
    <row r="14" spans="1:10" x14ac:dyDescent="0.25">
      <c r="B14" s="26" t="s">
        <v>264</v>
      </c>
      <c r="C14" s="28">
        <v>3</v>
      </c>
      <c r="D14" s="3">
        <v>1</v>
      </c>
      <c r="E14" s="8"/>
      <c r="F14" s="8"/>
      <c r="G14" s="8"/>
      <c r="H14" s="8"/>
    </row>
    <row r="15" spans="1:10" x14ac:dyDescent="0.25">
      <c r="B15" s="16" t="s">
        <v>165</v>
      </c>
      <c r="C15" s="28"/>
      <c r="D15" s="3"/>
      <c r="E15" s="8"/>
      <c r="F15" s="8"/>
      <c r="G15" s="8"/>
      <c r="H15" s="8"/>
    </row>
    <row r="16" spans="1:10" x14ac:dyDescent="0.25">
      <c r="B16" s="3" t="s">
        <v>17</v>
      </c>
      <c r="C16" s="28"/>
      <c r="D16" s="3"/>
      <c r="E16" s="8"/>
      <c r="F16" s="8"/>
      <c r="G16" s="8"/>
      <c r="H16" s="8"/>
    </row>
    <row r="17" spans="2:6" x14ac:dyDescent="0.25">
      <c r="B17" s="3" t="s">
        <v>18</v>
      </c>
      <c r="C17" s="28"/>
      <c r="D17" s="3"/>
      <c r="E17" s="8"/>
      <c r="F17" s="8"/>
    </row>
    <row r="18" spans="2:6" x14ac:dyDescent="0.25">
      <c r="B18" s="3" t="s">
        <v>128</v>
      </c>
      <c r="C18" s="28"/>
      <c r="D18" s="3"/>
      <c r="E18" s="8"/>
      <c r="F18" s="8"/>
    </row>
    <row r="19" spans="2:6" ht="16.5" thickBot="1" x14ac:dyDescent="0.3">
      <c r="B19" s="8"/>
      <c r="C19" s="8"/>
      <c r="D19" s="8"/>
      <c r="E19" s="8"/>
      <c r="F19" s="8"/>
    </row>
    <row r="20" spans="2:6" ht="16.5" thickBot="1" x14ac:dyDescent="0.3">
      <c r="B20" s="110" t="s">
        <v>163</v>
      </c>
      <c r="C20" s="111" t="s">
        <v>164</v>
      </c>
      <c r="E20" s="8"/>
      <c r="F20" s="8"/>
    </row>
    <row r="21" spans="2:6" x14ac:dyDescent="0.25">
      <c r="B21" s="59">
        <v>3</v>
      </c>
      <c r="C21" s="26">
        <v>46.33</v>
      </c>
      <c r="D21" s="41"/>
      <c r="E21" s="8"/>
      <c r="F21" s="8"/>
    </row>
    <row r="22" spans="2:6" x14ac:dyDescent="0.25">
      <c r="D22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21" thickBot="1" x14ac:dyDescent="0.35">
      <c r="A1" s="512" t="s">
        <v>265</v>
      </c>
      <c r="B1" s="512"/>
      <c r="C1" s="512"/>
      <c r="D1" s="512"/>
      <c r="E1" s="512"/>
      <c r="F1" s="512"/>
      <c r="G1" s="29"/>
    </row>
    <row r="2" spans="1:7" ht="32.25" thickBot="1" x14ac:dyDescent="0.3">
      <c r="A2" s="113" t="s">
        <v>46</v>
      </c>
      <c r="B2" s="86" t="s">
        <v>77</v>
      </c>
      <c r="C2" s="86" t="s">
        <v>78</v>
      </c>
      <c r="D2" s="86" t="s">
        <v>79</v>
      </c>
      <c r="E2" s="86" t="s">
        <v>180</v>
      </c>
      <c r="F2" s="87" t="s">
        <v>119</v>
      </c>
      <c r="G2" s="11"/>
    </row>
    <row r="3" spans="1:7" x14ac:dyDescent="0.25">
      <c r="A3" s="78"/>
      <c r="B3" s="78" t="s">
        <v>322</v>
      </c>
      <c r="C3" s="78" t="s">
        <v>323</v>
      </c>
      <c r="D3" s="343">
        <v>42257</v>
      </c>
      <c r="E3" s="343">
        <v>42549</v>
      </c>
      <c r="F3" s="112" t="s">
        <v>319</v>
      </c>
      <c r="G3" s="17"/>
    </row>
    <row r="4" spans="1:7" x14ac:dyDescent="0.25">
      <c r="A4" s="51"/>
      <c r="B4" s="51" t="s">
        <v>324</v>
      </c>
      <c r="C4" s="51" t="s">
        <v>325</v>
      </c>
      <c r="D4" s="344">
        <v>42397</v>
      </c>
      <c r="E4" s="344">
        <v>42698</v>
      </c>
      <c r="F4" s="30" t="s">
        <v>316</v>
      </c>
      <c r="G4" s="17"/>
    </row>
    <row r="5" spans="1:7" x14ac:dyDescent="0.25">
      <c r="A5" s="51"/>
      <c r="B5" s="51" t="s">
        <v>326</v>
      </c>
      <c r="C5" s="51" t="s">
        <v>327</v>
      </c>
      <c r="D5" s="344">
        <v>42439</v>
      </c>
      <c r="E5" s="344">
        <v>42698</v>
      </c>
      <c r="F5" s="30" t="s">
        <v>316</v>
      </c>
      <c r="G5" s="17"/>
    </row>
    <row r="6" spans="1:7" ht="31.5" x14ac:dyDescent="0.25">
      <c r="A6" s="51"/>
      <c r="B6" s="51" t="s">
        <v>328</v>
      </c>
      <c r="C6" s="75" t="s">
        <v>329</v>
      </c>
      <c r="D6" s="344">
        <v>42482</v>
      </c>
      <c r="E6" s="344">
        <v>42698</v>
      </c>
      <c r="F6" s="30" t="s">
        <v>319</v>
      </c>
      <c r="G6" s="17"/>
    </row>
    <row r="7" spans="1:7" x14ac:dyDescent="0.25">
      <c r="A7" s="51"/>
      <c r="B7" s="51"/>
      <c r="C7" s="51"/>
      <c r="D7" s="51"/>
      <c r="E7" s="51"/>
      <c r="F7" s="30"/>
      <c r="G7" s="17"/>
    </row>
    <row r="8" spans="1:7" x14ac:dyDescent="0.25">
      <c r="A8" s="51"/>
      <c r="B8" s="51"/>
      <c r="C8" s="51"/>
      <c r="D8" s="51"/>
      <c r="E8" s="51"/>
      <c r="F8" s="30"/>
      <c r="G8" s="17"/>
    </row>
    <row r="9" spans="1:7" x14ac:dyDescent="0.25">
      <c r="A9" s="51"/>
      <c r="B9" s="51"/>
      <c r="C9" s="51"/>
      <c r="D9" s="51"/>
      <c r="E9" s="51"/>
      <c r="F9" s="30"/>
      <c r="G9" s="17"/>
    </row>
    <row r="10" spans="1:7" x14ac:dyDescent="0.25">
      <c r="A10" s="51"/>
      <c r="B10" s="51"/>
      <c r="C10" s="51"/>
      <c r="D10" s="51"/>
      <c r="E10" s="51"/>
      <c r="F10" s="30"/>
      <c r="G10" s="8"/>
    </row>
    <row r="11" spans="1:7" ht="16.5" thickBot="1" x14ac:dyDescent="0.3">
      <c r="A11" s="66"/>
      <c r="B11" s="66"/>
      <c r="C11" s="66"/>
      <c r="D11" s="66"/>
      <c r="E11" s="66"/>
      <c r="F11" s="67"/>
      <c r="G11" s="8"/>
    </row>
    <row r="12" spans="1:7" ht="48" thickBot="1" x14ac:dyDescent="0.3">
      <c r="A12" s="68"/>
      <c r="B12" s="114" t="s">
        <v>83</v>
      </c>
      <c r="C12" s="115"/>
      <c r="D12" s="116" t="s">
        <v>82</v>
      </c>
      <c r="E12" s="66"/>
      <c r="F12" s="67"/>
      <c r="G12" s="8"/>
    </row>
    <row r="13" spans="1:7" x14ac:dyDescent="0.25">
      <c r="A13" s="68"/>
      <c r="B13" s="71" t="s">
        <v>262</v>
      </c>
      <c r="C13" s="70">
        <v>1</v>
      </c>
      <c r="D13" s="78">
        <v>0</v>
      </c>
      <c r="E13" s="66"/>
      <c r="F13" s="66"/>
      <c r="G13" s="8"/>
    </row>
    <row r="14" spans="1:7" x14ac:dyDescent="0.25">
      <c r="A14" s="68"/>
      <c r="B14" s="71" t="s">
        <v>263</v>
      </c>
      <c r="C14" s="72">
        <v>4</v>
      </c>
      <c r="D14" s="51">
        <v>1</v>
      </c>
      <c r="E14" s="66"/>
      <c r="F14" s="66"/>
      <c r="G14" s="8"/>
    </row>
    <row r="15" spans="1:7" x14ac:dyDescent="0.25">
      <c r="A15" s="68"/>
      <c r="B15" s="71" t="s">
        <v>264</v>
      </c>
      <c r="C15" s="72">
        <v>4</v>
      </c>
      <c r="D15" s="51">
        <v>2</v>
      </c>
      <c r="E15" s="66"/>
      <c r="F15" s="66"/>
      <c r="G15" s="8"/>
    </row>
    <row r="16" spans="1:7" x14ac:dyDescent="0.25">
      <c r="A16" s="68"/>
      <c r="B16" s="69" t="s">
        <v>165</v>
      </c>
      <c r="C16" s="72"/>
      <c r="D16" s="51"/>
      <c r="E16" s="66"/>
      <c r="F16" s="66"/>
      <c r="G16" s="8"/>
    </row>
    <row r="17" spans="1:7" x14ac:dyDescent="0.25">
      <c r="A17" s="68"/>
      <c r="B17" s="51" t="s">
        <v>17</v>
      </c>
      <c r="C17" s="72"/>
      <c r="D17" s="51"/>
      <c r="E17" s="66"/>
      <c r="F17" s="66"/>
      <c r="G17" s="8"/>
    </row>
    <row r="18" spans="1:7" x14ac:dyDescent="0.25">
      <c r="A18" s="68"/>
      <c r="B18" s="51" t="s">
        <v>18</v>
      </c>
      <c r="C18" s="72"/>
      <c r="D18" s="51"/>
      <c r="E18" s="66"/>
      <c r="F18" s="66"/>
    </row>
    <row r="19" spans="1:7" x14ac:dyDescent="0.25">
      <c r="A19" s="68"/>
      <c r="B19" s="51" t="s">
        <v>128</v>
      </c>
      <c r="C19" s="72"/>
      <c r="D19" s="51"/>
      <c r="E19" s="66"/>
      <c r="F19" s="66"/>
    </row>
    <row r="20" spans="1:7" ht="16.5" thickBot="1" x14ac:dyDescent="0.3">
      <c r="A20" s="68"/>
      <c r="B20" s="66"/>
      <c r="C20" s="66"/>
      <c r="D20" s="66"/>
      <c r="E20" s="66"/>
      <c r="F20" s="66"/>
    </row>
    <row r="21" spans="1:7" ht="16.5" thickBot="1" x14ac:dyDescent="0.3">
      <c r="A21" s="68"/>
      <c r="B21" s="117" t="s">
        <v>166</v>
      </c>
      <c r="C21" s="118" t="s">
        <v>167</v>
      </c>
      <c r="E21" s="66"/>
      <c r="F21" s="66"/>
    </row>
    <row r="22" spans="1:7" x14ac:dyDescent="0.25">
      <c r="A22" s="68"/>
      <c r="B22" s="59">
        <v>4</v>
      </c>
      <c r="C22" s="71">
        <v>44</v>
      </c>
      <c r="D22" s="73"/>
      <c r="E22" s="66"/>
      <c r="F22" s="66"/>
    </row>
    <row r="23" spans="1:7" x14ac:dyDescent="0.25">
      <c r="D23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"/>
  <sheetViews>
    <sheetView zoomScaleNormal="100" zoomScaleSheetLayoutView="100" workbookViewId="0">
      <selection sqref="A1:I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514" t="s">
        <v>266</v>
      </c>
      <c r="B1" s="514"/>
      <c r="C1" s="514"/>
      <c r="D1" s="514"/>
      <c r="E1" s="514"/>
      <c r="F1" s="514"/>
      <c r="G1" s="514"/>
      <c r="H1" s="514"/>
      <c r="I1" s="514"/>
      <c r="J1" s="179"/>
    </row>
    <row r="2" spans="1:10" s="5" customFormat="1" ht="174" thickBot="1" x14ac:dyDescent="0.3">
      <c r="A2" s="83" t="s">
        <v>84</v>
      </c>
      <c r="B2" s="100" t="s">
        <v>148</v>
      </c>
      <c r="C2" s="100" t="s">
        <v>85</v>
      </c>
      <c r="D2" s="100" t="s">
        <v>150</v>
      </c>
      <c r="E2" s="100" t="s">
        <v>86</v>
      </c>
      <c r="F2" s="100" t="s">
        <v>87</v>
      </c>
      <c r="G2" s="100" t="s">
        <v>88</v>
      </c>
      <c r="H2" s="100" t="s">
        <v>89</v>
      </c>
      <c r="I2" s="101" t="s">
        <v>90</v>
      </c>
      <c r="J2" s="19"/>
    </row>
    <row r="3" spans="1:10" x14ac:dyDescent="0.25">
      <c r="A3" s="107" t="s">
        <v>168</v>
      </c>
      <c r="B3" s="107">
        <v>14</v>
      </c>
      <c r="C3" s="82">
        <v>1</v>
      </c>
      <c r="D3" s="82">
        <v>7.0000000000000007E-2</v>
      </c>
      <c r="E3" s="82">
        <v>3.21</v>
      </c>
      <c r="F3" s="82"/>
      <c r="G3" s="82"/>
      <c r="H3" s="82"/>
      <c r="I3" s="82">
        <v>10</v>
      </c>
      <c r="J3" s="8"/>
    </row>
    <row r="4" spans="1:10" x14ac:dyDescent="0.25">
      <c r="A4" s="15" t="s">
        <v>169</v>
      </c>
      <c r="B4" s="15">
        <v>27</v>
      </c>
      <c r="C4" s="3">
        <v>1</v>
      </c>
      <c r="D4" s="3">
        <v>0.04</v>
      </c>
      <c r="E4" s="3">
        <v>3.14</v>
      </c>
      <c r="F4" s="3"/>
      <c r="G4" s="3"/>
      <c r="H4" s="3"/>
      <c r="I4" s="3">
        <v>25</v>
      </c>
      <c r="J4" s="8"/>
    </row>
    <row r="5" spans="1:10" x14ac:dyDescent="0.25">
      <c r="A5" s="15" t="s">
        <v>103</v>
      </c>
      <c r="B5" s="15">
        <v>102</v>
      </c>
      <c r="C5" s="3">
        <v>1.25</v>
      </c>
      <c r="D5" s="3">
        <v>0.39</v>
      </c>
      <c r="E5" s="3">
        <v>2.72</v>
      </c>
      <c r="F5" s="3"/>
      <c r="G5" s="3">
        <v>6</v>
      </c>
      <c r="H5" s="3">
        <v>1</v>
      </c>
      <c r="I5" s="3">
        <v>76</v>
      </c>
      <c r="J5" s="8"/>
    </row>
    <row r="6" spans="1:10" x14ac:dyDescent="0.25">
      <c r="A6" s="320" t="s">
        <v>55</v>
      </c>
      <c r="B6" s="146">
        <f>SUM(B3:B5)</f>
        <v>143</v>
      </c>
      <c r="C6" s="147">
        <f>+IFERROR(($B$3*C3+$B$4*C4+$B$5*C5)/$B$6,0)</f>
        <v>1.1783216783216783</v>
      </c>
      <c r="D6" s="147">
        <f>+IFERROR(($B$3*D3+$B$4*D4+$B$5*D5)/$B$6,0)</f>
        <v>0.29258741258741261</v>
      </c>
      <c r="E6" s="147">
        <f>+IFERROR(($B$3*E3+$B$4*E4+$B$5*E5)/$B$6,0)</f>
        <v>2.8472727272727272</v>
      </c>
      <c r="F6" s="146">
        <f>SUM(F3:F5)</f>
        <v>0</v>
      </c>
      <c r="G6" s="146">
        <f>SUM(G3:G5)</f>
        <v>6</v>
      </c>
      <c r="H6" s="146">
        <f>SUM(H3:H5)</f>
        <v>1</v>
      </c>
      <c r="I6" s="146">
        <f>SUM(I3:I5)</f>
        <v>111</v>
      </c>
      <c r="J6" s="8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16.5" thickBot="1" x14ac:dyDescent="0.3">
      <c r="A8" s="513" t="s">
        <v>91</v>
      </c>
      <c r="B8" s="513"/>
      <c r="C8" s="513"/>
      <c r="D8" s="11"/>
      <c r="E8" s="11"/>
      <c r="F8" s="11"/>
      <c r="G8" s="11"/>
      <c r="H8" s="11"/>
      <c r="I8" s="11"/>
      <c r="J8" s="11"/>
    </row>
    <row r="9" spans="1:10" s="1" customFormat="1" ht="32.25" thickBot="1" x14ac:dyDescent="0.3">
      <c r="A9" s="83" t="s">
        <v>92</v>
      </c>
      <c r="B9" s="98" t="s">
        <v>93</v>
      </c>
      <c r="C9" s="99" t="s">
        <v>149</v>
      </c>
      <c r="D9" s="11"/>
      <c r="E9" s="11"/>
      <c r="F9" s="11"/>
      <c r="G9" s="11"/>
      <c r="H9" s="11"/>
      <c r="I9" s="11"/>
      <c r="J9" s="11"/>
    </row>
    <row r="10" spans="1:10" x14ac:dyDescent="0.25">
      <c r="A10" s="107" t="s">
        <v>170</v>
      </c>
      <c r="B10" s="107"/>
      <c r="C10" s="119"/>
      <c r="D10" s="8"/>
      <c r="E10" s="8"/>
      <c r="F10" s="8"/>
      <c r="G10" s="8"/>
      <c r="H10" s="8"/>
      <c r="I10" s="8"/>
      <c r="J10" s="8"/>
    </row>
    <row r="11" spans="1:10" x14ac:dyDescent="0.25">
      <c r="A11" s="15" t="s">
        <v>171</v>
      </c>
      <c r="B11" s="15">
        <v>17</v>
      </c>
      <c r="C11" s="4">
        <v>12.1</v>
      </c>
      <c r="D11" s="8"/>
      <c r="E11" s="8"/>
      <c r="F11" s="8"/>
      <c r="G11" s="8"/>
      <c r="H11" s="8"/>
      <c r="I11" s="8"/>
      <c r="J11" s="8"/>
    </row>
    <row r="12" spans="1:10" x14ac:dyDescent="0.25">
      <c r="A12" s="146" t="s">
        <v>55</v>
      </c>
      <c r="B12" s="79">
        <f>+B10+B11</f>
        <v>17</v>
      </c>
      <c r="C12" s="79">
        <f>+C10+C11</f>
        <v>12.1</v>
      </c>
    </row>
    <row r="13" spans="1:10" x14ac:dyDescent="0.25">
      <c r="C13" s="18"/>
    </row>
  </sheetData>
  <mergeCells count="2">
    <mergeCell ref="A8:C8"/>
    <mergeCell ref="A1:I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zoomScaleNormal="100" zoomScaleSheetLayoutView="100" workbookViewId="0">
      <selection sqref="A1:M1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20.25" x14ac:dyDescent="0.25">
      <c r="A1" s="502" t="s">
        <v>129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23"/>
      <c r="O1" s="23"/>
      <c r="P1" s="23"/>
      <c r="Q1" s="23"/>
      <c r="R1" s="23"/>
      <c r="S1" s="23"/>
    </row>
    <row r="2" spans="1:19" ht="16.5" thickBot="1" x14ac:dyDescent="0.3">
      <c r="A2" s="247" t="s">
        <v>267</v>
      </c>
      <c r="B2" s="247"/>
      <c r="C2" s="248"/>
      <c r="D2" s="248"/>
      <c r="E2" s="247"/>
      <c r="F2" s="247"/>
      <c r="G2" s="247"/>
      <c r="H2" s="515"/>
      <c r="I2" s="515"/>
      <c r="J2" s="515"/>
      <c r="K2" s="515"/>
      <c r="L2" s="515"/>
      <c r="M2" s="515"/>
    </row>
    <row r="3" spans="1:19" s="6" customFormat="1" ht="60.75" thickBot="1" x14ac:dyDescent="0.3">
      <c r="A3" s="249" t="s">
        <v>51</v>
      </c>
      <c r="B3" s="250" t="s">
        <v>55</v>
      </c>
      <c r="C3" s="250" t="s">
        <v>94</v>
      </c>
      <c r="D3" s="250" t="s">
        <v>95</v>
      </c>
      <c r="E3" s="250" t="s">
        <v>151</v>
      </c>
      <c r="F3" s="250" t="s">
        <v>153</v>
      </c>
      <c r="G3" s="251" t="s">
        <v>152</v>
      </c>
      <c r="H3" s="250" t="s">
        <v>218</v>
      </c>
      <c r="I3" s="249" t="s">
        <v>94</v>
      </c>
      <c r="J3" s="250" t="s">
        <v>95</v>
      </c>
      <c r="K3" s="250" t="s">
        <v>151</v>
      </c>
      <c r="L3" s="250" t="s">
        <v>153</v>
      </c>
      <c r="M3" s="251" t="s">
        <v>152</v>
      </c>
    </row>
    <row r="4" spans="1:19" s="6" customFormat="1" ht="47.25" x14ac:dyDescent="0.25">
      <c r="A4" s="340" t="s">
        <v>307</v>
      </c>
      <c r="B4" s="252">
        <f>SUM(C4:G4)</f>
        <v>120.03</v>
      </c>
      <c r="C4" s="253">
        <v>20.350000000000001</v>
      </c>
      <c r="D4" s="253">
        <v>30.7</v>
      </c>
      <c r="E4" s="253"/>
      <c r="F4" s="253">
        <v>68.98</v>
      </c>
      <c r="G4" s="287"/>
      <c r="H4" s="294">
        <f t="shared" ref="H4:H9" si="0">SUM(I4:M4)</f>
        <v>57.39</v>
      </c>
      <c r="I4" s="254">
        <v>7</v>
      </c>
      <c r="J4" s="255">
        <v>14</v>
      </c>
      <c r="K4" s="255"/>
      <c r="L4" s="255">
        <v>36.39</v>
      </c>
      <c r="M4" s="256"/>
    </row>
    <row r="5" spans="1:19" s="6" customFormat="1" ht="47.25" x14ac:dyDescent="0.25">
      <c r="A5" s="341" t="s">
        <v>308</v>
      </c>
      <c r="B5" s="252">
        <f>SUM(C5:G5)</f>
        <v>41.95</v>
      </c>
      <c r="C5" s="258">
        <v>6</v>
      </c>
      <c r="D5" s="258">
        <v>8.6999999999999993</v>
      </c>
      <c r="E5" s="258"/>
      <c r="F5" s="258">
        <v>26.75</v>
      </c>
      <c r="G5" s="288">
        <v>0.5</v>
      </c>
      <c r="H5" s="295">
        <f t="shared" si="0"/>
        <v>20.2</v>
      </c>
      <c r="I5" s="257">
        <v>1</v>
      </c>
      <c r="J5" s="258">
        <v>4.7</v>
      </c>
      <c r="K5" s="258"/>
      <c r="L5" s="258">
        <v>14.5</v>
      </c>
      <c r="M5" s="259"/>
    </row>
    <row r="6" spans="1:19" s="6" customFormat="1" ht="47.25" x14ac:dyDescent="0.25">
      <c r="A6" s="341" t="s">
        <v>309</v>
      </c>
      <c r="B6" s="252">
        <f t="shared" ref="B6:B9" si="1">SUM(C6:G6)</f>
        <v>217.82</v>
      </c>
      <c r="C6" s="258">
        <v>31.7</v>
      </c>
      <c r="D6" s="258">
        <v>62.99</v>
      </c>
      <c r="E6" s="258"/>
      <c r="F6" s="258">
        <v>118.2</v>
      </c>
      <c r="G6" s="288">
        <v>4.93</v>
      </c>
      <c r="H6" s="295">
        <f t="shared" si="0"/>
        <v>114.92</v>
      </c>
      <c r="I6" s="257">
        <v>12</v>
      </c>
      <c r="J6" s="258">
        <v>34.99</v>
      </c>
      <c r="K6" s="258"/>
      <c r="L6" s="258">
        <v>64.94</v>
      </c>
      <c r="M6" s="259">
        <v>2.99</v>
      </c>
    </row>
    <row r="7" spans="1:19" s="6" customFormat="1" ht="47.25" x14ac:dyDescent="0.25">
      <c r="A7" s="341" t="s">
        <v>310</v>
      </c>
      <c r="B7" s="252">
        <f t="shared" si="1"/>
        <v>62.3</v>
      </c>
      <c r="C7" s="258">
        <v>8.1</v>
      </c>
      <c r="D7" s="258">
        <v>14.1</v>
      </c>
      <c r="E7" s="258"/>
      <c r="F7" s="258">
        <v>38.299999999999997</v>
      </c>
      <c r="G7" s="288">
        <v>1.8</v>
      </c>
      <c r="H7" s="295">
        <f t="shared" si="0"/>
        <v>38.699999999999996</v>
      </c>
      <c r="I7" s="257">
        <v>2.1</v>
      </c>
      <c r="J7" s="258">
        <v>5.8</v>
      </c>
      <c r="K7" s="258"/>
      <c r="L7" s="258">
        <v>29</v>
      </c>
      <c r="M7" s="259">
        <v>1.8</v>
      </c>
    </row>
    <row r="8" spans="1:19" s="6" customFormat="1" ht="47.25" x14ac:dyDescent="0.25">
      <c r="A8" s="341" t="s">
        <v>311</v>
      </c>
      <c r="B8" s="252">
        <f t="shared" si="1"/>
        <v>95.65</v>
      </c>
      <c r="C8" s="258">
        <v>7.7</v>
      </c>
      <c r="D8" s="258">
        <v>32.700000000000003</v>
      </c>
      <c r="E8" s="258"/>
      <c r="F8" s="258">
        <v>51.3</v>
      </c>
      <c r="G8" s="288">
        <v>3.95</v>
      </c>
      <c r="H8" s="295">
        <f t="shared" si="0"/>
        <v>61.45</v>
      </c>
      <c r="I8" s="257">
        <v>4.7</v>
      </c>
      <c r="J8" s="258">
        <v>21.5</v>
      </c>
      <c r="K8" s="258"/>
      <c r="L8" s="258">
        <v>34.299999999999997</v>
      </c>
      <c r="M8" s="259">
        <v>0.95</v>
      </c>
    </row>
    <row r="9" spans="1:19" x14ac:dyDescent="0.25">
      <c r="A9" s="260" t="s">
        <v>55</v>
      </c>
      <c r="B9" s="252">
        <f t="shared" si="1"/>
        <v>537.75</v>
      </c>
      <c r="C9" s="261">
        <f>SUM(C4:C8)</f>
        <v>73.849999999999994</v>
      </c>
      <c r="D9" s="261">
        <f>SUM(D4:D8)</f>
        <v>149.19</v>
      </c>
      <c r="E9" s="261">
        <f>SUM(E4:E8)</f>
        <v>0</v>
      </c>
      <c r="F9" s="261">
        <f>SUM(F4:F8)</f>
        <v>303.53000000000003</v>
      </c>
      <c r="G9" s="289">
        <f>SUM(G4:G8)</f>
        <v>11.18</v>
      </c>
      <c r="H9" s="295">
        <f t="shared" si="0"/>
        <v>292.65999999999997</v>
      </c>
      <c r="I9" s="262">
        <f>SUM(I4:I8)</f>
        <v>26.8</v>
      </c>
      <c r="J9" s="261">
        <f>SUM(J4:J8)</f>
        <v>80.989999999999995</v>
      </c>
      <c r="K9" s="261">
        <f>SUM(K4:K8)</f>
        <v>0</v>
      </c>
      <c r="L9" s="261">
        <f>SUM(L4:L8)</f>
        <v>179.13</v>
      </c>
      <c r="M9" s="263">
        <f>SUM(M4:M8)</f>
        <v>5.74</v>
      </c>
    </row>
    <row r="10" spans="1:19" x14ac:dyDescent="0.25">
      <c r="A10" s="260" t="s">
        <v>172</v>
      </c>
      <c r="B10" s="264">
        <v>100</v>
      </c>
      <c r="C10" s="265">
        <f t="shared" ref="C10:H10" si="2">+IFERROR(C9/$B$9,0)*100</f>
        <v>13.733147373314736</v>
      </c>
      <c r="D10" s="265">
        <f t="shared" si="2"/>
        <v>27.743375174337515</v>
      </c>
      <c r="E10" s="265">
        <f t="shared" si="2"/>
        <v>0</v>
      </c>
      <c r="F10" s="265">
        <f t="shared" si="2"/>
        <v>56.44444444444445</v>
      </c>
      <c r="G10" s="290">
        <f t="shared" si="2"/>
        <v>2.079033007903301</v>
      </c>
      <c r="H10" s="286">
        <f t="shared" si="2"/>
        <v>54.423059042305901</v>
      </c>
      <c r="I10" s="266">
        <f>+IFERROR(I9/$H$9,0)*100</f>
        <v>9.1573839950796163</v>
      </c>
      <c r="J10" s="266">
        <f t="shared" ref="J10:M10" si="3">+IFERROR(J9/$H$9,0)*100</f>
        <v>27.673751110503659</v>
      </c>
      <c r="K10" s="266">
        <f t="shared" si="3"/>
        <v>0</v>
      </c>
      <c r="L10" s="266">
        <f t="shared" si="3"/>
        <v>61.207544590992967</v>
      </c>
      <c r="M10" s="286">
        <f t="shared" si="3"/>
        <v>1.9613203034237685</v>
      </c>
    </row>
    <row r="11" spans="1:19" ht="30" customHeight="1" x14ac:dyDescent="0.25">
      <c r="A11" s="267" t="s">
        <v>312</v>
      </c>
      <c r="B11" s="268">
        <v>533.66</v>
      </c>
      <c r="C11" s="269">
        <v>75.900000000000006</v>
      </c>
      <c r="D11" s="269">
        <v>152.5</v>
      </c>
      <c r="E11" s="269">
        <v>0.2</v>
      </c>
      <c r="F11" s="269">
        <v>297.51</v>
      </c>
      <c r="G11" s="272">
        <v>7.55</v>
      </c>
      <c r="H11" s="296">
        <v>287.77</v>
      </c>
      <c r="I11" s="271">
        <v>27.65</v>
      </c>
      <c r="J11" s="269">
        <v>80.900000000000006</v>
      </c>
      <c r="K11" s="269"/>
      <c r="L11" s="272">
        <v>177.37</v>
      </c>
      <c r="M11" s="270">
        <v>1.85</v>
      </c>
    </row>
    <row r="12" spans="1:19" ht="30" customHeight="1" x14ac:dyDescent="0.25">
      <c r="A12" s="273" t="s">
        <v>313</v>
      </c>
      <c r="B12" s="274">
        <v>100</v>
      </c>
      <c r="C12" s="274">
        <v>14.2</v>
      </c>
      <c r="D12" s="274">
        <v>28.6</v>
      </c>
      <c r="E12" s="274">
        <v>0</v>
      </c>
      <c r="F12" s="274">
        <v>55.7</v>
      </c>
      <c r="G12" s="291">
        <v>1.4</v>
      </c>
      <c r="H12" s="297">
        <v>53.9</v>
      </c>
      <c r="I12" s="276">
        <v>9.6</v>
      </c>
      <c r="J12" s="274">
        <v>28.1</v>
      </c>
      <c r="K12" s="274"/>
      <c r="L12" s="274">
        <v>61.6</v>
      </c>
      <c r="M12" s="275">
        <v>0.6</v>
      </c>
    </row>
    <row r="13" spans="1:19" ht="30" x14ac:dyDescent="0.25">
      <c r="A13" s="277" t="s">
        <v>268</v>
      </c>
      <c r="B13" s="278">
        <f>+B9-B11</f>
        <v>4.0900000000000318</v>
      </c>
      <c r="C13" s="278">
        <f t="shared" ref="C13:M13" si="4">+C9-C11</f>
        <v>-2.0500000000000114</v>
      </c>
      <c r="D13" s="278">
        <f t="shared" si="4"/>
        <v>-3.3100000000000023</v>
      </c>
      <c r="E13" s="278">
        <f t="shared" si="4"/>
        <v>-0.2</v>
      </c>
      <c r="F13" s="278">
        <f t="shared" si="4"/>
        <v>6.0200000000000387</v>
      </c>
      <c r="G13" s="292">
        <f t="shared" si="4"/>
        <v>3.63</v>
      </c>
      <c r="H13" s="298">
        <f>+H9-H11</f>
        <v>4.8899999999999864</v>
      </c>
      <c r="I13" s="280">
        <f t="shared" si="4"/>
        <v>-0.84999999999999787</v>
      </c>
      <c r="J13" s="278">
        <f t="shared" si="4"/>
        <v>8.99999999999892E-2</v>
      </c>
      <c r="K13" s="278">
        <f t="shared" si="4"/>
        <v>0</v>
      </c>
      <c r="L13" s="278">
        <f t="shared" si="4"/>
        <v>1.7599999999999909</v>
      </c>
      <c r="M13" s="279">
        <f t="shared" si="4"/>
        <v>3.89</v>
      </c>
    </row>
    <row r="14" spans="1:19" ht="30.75" thickBot="1" x14ac:dyDescent="0.3">
      <c r="A14" s="281" t="s">
        <v>269</v>
      </c>
      <c r="B14" s="282">
        <f t="shared" ref="B14:L14" si="5">+B10-B12</f>
        <v>0</v>
      </c>
      <c r="C14" s="282">
        <f>+C10-C12</f>
        <v>-0.46685262668526306</v>
      </c>
      <c r="D14" s="282">
        <f>+D10-D12</f>
        <v>-0.85662482566248599</v>
      </c>
      <c r="E14" s="282">
        <f t="shared" si="5"/>
        <v>0</v>
      </c>
      <c r="F14" s="282">
        <f t="shared" si="5"/>
        <v>0.74444444444444713</v>
      </c>
      <c r="G14" s="293">
        <f t="shared" si="5"/>
        <v>0.67903300790330112</v>
      </c>
      <c r="H14" s="299">
        <f>+H10-H12</f>
        <v>0.52305904230590272</v>
      </c>
      <c r="I14" s="284">
        <f t="shared" si="5"/>
        <v>-0.44261600492038333</v>
      </c>
      <c r="J14" s="282">
        <f t="shared" si="5"/>
        <v>-0.42624888949634254</v>
      </c>
      <c r="K14" s="282">
        <f t="shared" si="5"/>
        <v>0</v>
      </c>
      <c r="L14" s="282">
        <f t="shared" si="5"/>
        <v>-0.39245540900703446</v>
      </c>
      <c r="M14" s="283">
        <f>+M10-M12</f>
        <v>1.3613203034237684</v>
      </c>
    </row>
    <row r="15" spans="1:19" x14ac:dyDescent="0.25">
      <c r="A15" s="285" t="s">
        <v>225</v>
      </c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</row>
    <row r="16" spans="1:19" x14ac:dyDescent="0.25">
      <c r="A16" s="247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sqref="A1:K1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37.5" customHeight="1" x14ac:dyDescent="0.25">
      <c r="A1" s="516" t="s">
        <v>270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</row>
    <row r="2" spans="1:11" ht="16.5" thickBot="1" x14ac:dyDescent="0.3">
      <c r="A2" s="56" t="s">
        <v>260</v>
      </c>
      <c r="B2" s="56"/>
      <c r="C2" s="74"/>
      <c r="D2" s="74"/>
      <c r="E2" s="74"/>
      <c r="F2" s="74"/>
      <c r="G2" s="74"/>
      <c r="H2" s="74"/>
      <c r="I2" s="74"/>
      <c r="J2" s="74"/>
      <c r="K2" s="74"/>
    </row>
    <row r="3" spans="1:11" x14ac:dyDescent="0.25">
      <c r="A3" s="528" t="s">
        <v>51</v>
      </c>
      <c r="B3" s="524" t="s">
        <v>96</v>
      </c>
      <c r="C3" s="519" t="s">
        <v>218</v>
      </c>
      <c r="D3" s="521" t="s">
        <v>97</v>
      </c>
      <c r="E3" s="522"/>
      <c r="F3" s="523"/>
      <c r="G3" s="526" t="s">
        <v>98</v>
      </c>
      <c r="H3" s="519" t="s">
        <v>218</v>
      </c>
      <c r="I3" s="521" t="s">
        <v>99</v>
      </c>
      <c r="J3" s="522"/>
      <c r="K3" s="523"/>
    </row>
    <row r="4" spans="1:11" ht="32.25" thickBot="1" x14ac:dyDescent="0.3">
      <c r="A4" s="529"/>
      <c r="B4" s="525"/>
      <c r="C4" s="520"/>
      <c r="D4" s="121" t="s">
        <v>14</v>
      </c>
      <c r="E4" s="121" t="s">
        <v>15</v>
      </c>
      <c r="F4" s="122" t="s">
        <v>16</v>
      </c>
      <c r="G4" s="527"/>
      <c r="H4" s="520"/>
      <c r="I4" s="121" t="s">
        <v>14</v>
      </c>
      <c r="J4" s="121" t="s">
        <v>15</v>
      </c>
      <c r="K4" s="122" t="s">
        <v>16</v>
      </c>
    </row>
    <row r="5" spans="1:11" ht="30" x14ac:dyDescent="0.25">
      <c r="A5" s="321" t="s">
        <v>300</v>
      </c>
      <c r="B5" s="212">
        <v>30</v>
      </c>
      <c r="C5" s="120">
        <v>19</v>
      </c>
      <c r="D5" s="120">
        <v>135</v>
      </c>
      <c r="E5" s="120">
        <v>0</v>
      </c>
      <c r="F5" s="213">
        <v>20</v>
      </c>
      <c r="G5" s="212">
        <v>25</v>
      </c>
      <c r="H5" s="120">
        <v>19</v>
      </c>
      <c r="I5" s="120">
        <v>94</v>
      </c>
      <c r="J5" s="120">
        <v>0</v>
      </c>
      <c r="K5" s="213">
        <v>32</v>
      </c>
    </row>
    <row r="6" spans="1:11" ht="45" x14ac:dyDescent="0.25">
      <c r="A6" s="321" t="s">
        <v>301</v>
      </c>
      <c r="B6" s="214">
        <v>17</v>
      </c>
      <c r="C6" s="75">
        <v>10</v>
      </c>
      <c r="D6" s="75">
        <v>83</v>
      </c>
      <c r="E6" s="75">
        <v>0</v>
      </c>
      <c r="F6" s="215">
        <v>178</v>
      </c>
      <c r="G6" s="214">
        <v>12</v>
      </c>
      <c r="H6" s="75">
        <v>8</v>
      </c>
      <c r="I6" s="75">
        <v>45</v>
      </c>
      <c r="J6" s="75">
        <v>0</v>
      </c>
      <c r="K6" s="215">
        <v>605</v>
      </c>
    </row>
    <row r="7" spans="1:11" ht="30" x14ac:dyDescent="0.25">
      <c r="A7" s="321" t="s">
        <v>302</v>
      </c>
      <c r="B7" s="214">
        <v>50</v>
      </c>
      <c r="C7" s="75">
        <v>29</v>
      </c>
      <c r="D7" s="75">
        <v>193</v>
      </c>
      <c r="E7" s="75">
        <v>0</v>
      </c>
      <c r="F7" s="215">
        <v>238</v>
      </c>
      <c r="G7" s="214">
        <v>13</v>
      </c>
      <c r="H7" s="75">
        <v>8</v>
      </c>
      <c r="I7" s="75">
        <v>36</v>
      </c>
      <c r="J7" s="75">
        <v>268</v>
      </c>
      <c r="K7" s="215">
        <v>4</v>
      </c>
    </row>
    <row r="8" spans="1:11" x14ac:dyDescent="0.25">
      <c r="A8" s="274" t="s">
        <v>303</v>
      </c>
      <c r="B8" s="216">
        <v>3</v>
      </c>
      <c r="C8" s="51">
        <v>3</v>
      </c>
      <c r="D8" s="51">
        <v>16</v>
      </c>
      <c r="E8" s="51">
        <v>0</v>
      </c>
      <c r="F8" s="217">
        <v>0</v>
      </c>
      <c r="G8" s="216">
        <v>7</v>
      </c>
      <c r="H8" s="51">
        <v>6</v>
      </c>
      <c r="I8" s="51">
        <v>28</v>
      </c>
      <c r="J8" s="51">
        <v>0</v>
      </c>
      <c r="K8" s="217">
        <v>0</v>
      </c>
    </row>
    <row r="9" spans="1:11" x14ac:dyDescent="0.25">
      <c r="A9" s="274" t="s">
        <v>304</v>
      </c>
      <c r="B9" s="216">
        <v>29</v>
      </c>
      <c r="C9" s="51">
        <v>25</v>
      </c>
      <c r="D9" s="51">
        <v>141</v>
      </c>
      <c r="E9" s="51">
        <v>0</v>
      </c>
      <c r="F9" s="217">
        <v>0</v>
      </c>
      <c r="G9" s="216">
        <v>59</v>
      </c>
      <c r="H9" s="51">
        <v>34</v>
      </c>
      <c r="I9" s="51">
        <v>194</v>
      </c>
      <c r="J9" s="51">
        <v>330</v>
      </c>
      <c r="K9" s="217">
        <v>9</v>
      </c>
    </row>
    <row r="10" spans="1:11" ht="16.5" thickBot="1" x14ac:dyDescent="0.3">
      <c r="A10" s="322" t="s">
        <v>305</v>
      </c>
      <c r="B10" s="218">
        <v>20</v>
      </c>
      <c r="C10" s="219">
        <v>20</v>
      </c>
      <c r="D10" s="219">
        <v>113</v>
      </c>
      <c r="E10" s="219">
        <v>0</v>
      </c>
      <c r="F10" s="220">
        <v>0</v>
      </c>
      <c r="G10" s="222">
        <v>6</v>
      </c>
      <c r="H10" s="223">
        <v>5</v>
      </c>
      <c r="I10" s="223">
        <v>28</v>
      </c>
      <c r="J10" s="223">
        <v>0</v>
      </c>
      <c r="K10" s="224">
        <v>0</v>
      </c>
    </row>
    <row r="11" spans="1:11" ht="16.5" thickBot="1" x14ac:dyDescent="0.3">
      <c r="A11" s="221" t="s">
        <v>55</v>
      </c>
      <c r="B11" s="202">
        <f>SUM(B5:B10)</f>
        <v>149</v>
      </c>
      <c r="C11" s="200">
        <f>SUM(C5:C10)</f>
        <v>106</v>
      </c>
      <c r="D11" s="200">
        <f>SUM(D5:D10)</f>
        <v>681</v>
      </c>
      <c r="E11" s="200">
        <f t="shared" ref="E11:K11" si="0">SUM(E5:E10)</f>
        <v>0</v>
      </c>
      <c r="F11" s="201">
        <f t="shared" si="0"/>
        <v>436</v>
      </c>
      <c r="G11" s="199">
        <f t="shared" si="0"/>
        <v>122</v>
      </c>
      <c r="H11" s="200">
        <f t="shared" si="0"/>
        <v>80</v>
      </c>
      <c r="I11" s="200">
        <f t="shared" si="0"/>
        <v>425</v>
      </c>
      <c r="J11" s="200">
        <f t="shared" si="0"/>
        <v>598</v>
      </c>
      <c r="K11" s="201">
        <f t="shared" si="0"/>
        <v>650</v>
      </c>
    </row>
    <row r="12" spans="1:11" x14ac:dyDescent="0.25">
      <c r="A12" s="66"/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ht="16.5" thickBot="1" x14ac:dyDescent="0.3">
      <c r="A13" s="246" t="s">
        <v>220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</row>
    <row r="14" spans="1:11" ht="15.75" customHeight="1" x14ac:dyDescent="0.25">
      <c r="A14" s="517" t="s">
        <v>51</v>
      </c>
      <c r="B14" s="524" t="s">
        <v>96</v>
      </c>
      <c r="C14" s="519" t="s">
        <v>218</v>
      </c>
      <c r="D14" s="521" t="s">
        <v>97</v>
      </c>
      <c r="E14" s="522"/>
      <c r="F14" s="523"/>
      <c r="G14" s="526" t="s">
        <v>98</v>
      </c>
      <c r="H14" s="519" t="s">
        <v>218</v>
      </c>
      <c r="I14" s="521" t="s">
        <v>99</v>
      </c>
      <c r="J14" s="522"/>
      <c r="K14" s="523"/>
    </row>
    <row r="15" spans="1:11" ht="32.25" thickBot="1" x14ac:dyDescent="0.3">
      <c r="A15" s="518"/>
      <c r="B15" s="525"/>
      <c r="C15" s="520"/>
      <c r="D15" s="121" t="s">
        <v>14</v>
      </c>
      <c r="E15" s="121" t="s">
        <v>15</v>
      </c>
      <c r="F15" s="122" t="s">
        <v>16</v>
      </c>
      <c r="G15" s="527"/>
      <c r="H15" s="520"/>
      <c r="I15" s="121" t="s">
        <v>14</v>
      </c>
      <c r="J15" s="121" t="s">
        <v>15</v>
      </c>
      <c r="K15" s="122" t="s">
        <v>16</v>
      </c>
    </row>
    <row r="16" spans="1:11" ht="30" x14ac:dyDescent="0.25">
      <c r="A16" s="321" t="s">
        <v>300</v>
      </c>
      <c r="B16" s="323">
        <v>8</v>
      </c>
      <c r="C16" s="324">
        <v>5</v>
      </c>
      <c r="D16" s="324">
        <v>18</v>
      </c>
      <c r="E16" s="324">
        <v>0</v>
      </c>
      <c r="F16" s="325">
        <v>14</v>
      </c>
      <c r="G16" s="323">
        <v>9</v>
      </c>
      <c r="H16" s="324">
        <v>3</v>
      </c>
      <c r="I16" s="324">
        <v>49</v>
      </c>
      <c r="J16" s="324">
        <v>0</v>
      </c>
      <c r="K16" s="325">
        <v>14</v>
      </c>
    </row>
    <row r="17" spans="1:11" ht="45" x14ac:dyDescent="0.25">
      <c r="A17" s="321" t="s">
        <v>301</v>
      </c>
      <c r="B17" s="326">
        <v>10</v>
      </c>
      <c r="C17" s="327">
        <v>5</v>
      </c>
      <c r="D17" s="327">
        <v>35</v>
      </c>
      <c r="E17" s="327">
        <v>0</v>
      </c>
      <c r="F17" s="328">
        <v>0</v>
      </c>
      <c r="G17" s="326">
        <v>24</v>
      </c>
      <c r="H17" s="327">
        <v>14</v>
      </c>
      <c r="I17" s="327">
        <v>92</v>
      </c>
      <c r="J17" s="327">
        <v>151</v>
      </c>
      <c r="K17" s="328">
        <v>18</v>
      </c>
    </row>
    <row r="18" spans="1:11" ht="30" x14ac:dyDescent="0.25">
      <c r="A18" s="321" t="s">
        <v>302</v>
      </c>
      <c r="B18" s="326">
        <v>47</v>
      </c>
      <c r="C18" s="327">
        <v>29</v>
      </c>
      <c r="D18" s="327">
        <v>126</v>
      </c>
      <c r="E18" s="327">
        <v>31</v>
      </c>
      <c r="F18" s="328">
        <v>414</v>
      </c>
      <c r="G18" s="326">
        <v>17</v>
      </c>
      <c r="H18" s="327">
        <v>10</v>
      </c>
      <c r="I18" s="327">
        <v>75</v>
      </c>
      <c r="J18" s="327">
        <v>116</v>
      </c>
      <c r="K18" s="328">
        <v>4</v>
      </c>
    </row>
    <row r="19" spans="1:11" x14ac:dyDescent="0.25">
      <c r="A19" s="274" t="s">
        <v>303</v>
      </c>
      <c r="B19" s="329">
        <v>8</v>
      </c>
      <c r="C19" s="330">
        <v>6</v>
      </c>
      <c r="D19" s="330">
        <v>18</v>
      </c>
      <c r="E19" s="330">
        <v>0</v>
      </c>
      <c r="F19" s="331">
        <v>10</v>
      </c>
      <c r="G19" s="329">
        <v>2</v>
      </c>
      <c r="H19" s="330">
        <v>1</v>
      </c>
      <c r="I19" s="330">
        <v>5</v>
      </c>
      <c r="J19" s="330">
        <v>0</v>
      </c>
      <c r="K19" s="331">
        <v>150</v>
      </c>
    </row>
    <row r="20" spans="1:11" x14ac:dyDescent="0.25">
      <c r="A20" s="274" t="s">
        <v>304</v>
      </c>
      <c r="B20" s="329">
        <v>32</v>
      </c>
      <c r="C20" s="330">
        <v>20</v>
      </c>
      <c r="D20" s="330">
        <v>120</v>
      </c>
      <c r="E20" s="330">
        <v>0</v>
      </c>
      <c r="F20" s="331">
        <v>0</v>
      </c>
      <c r="G20" s="329">
        <v>31</v>
      </c>
      <c r="H20" s="330">
        <v>15</v>
      </c>
      <c r="I20" s="330">
        <v>161</v>
      </c>
      <c r="J20" s="330">
        <v>56</v>
      </c>
      <c r="K20" s="331">
        <v>0</v>
      </c>
    </row>
    <row r="21" spans="1:11" ht="16.5" thickBot="1" x14ac:dyDescent="0.3">
      <c r="A21" s="322" t="s">
        <v>305</v>
      </c>
      <c r="B21" s="332">
        <v>7</v>
      </c>
      <c r="C21" s="333">
        <v>7</v>
      </c>
      <c r="D21" s="333">
        <v>23</v>
      </c>
      <c r="E21" s="333">
        <v>0</v>
      </c>
      <c r="F21" s="334">
        <v>0</v>
      </c>
      <c r="G21" s="335">
        <v>5</v>
      </c>
      <c r="H21" s="336">
        <v>0</v>
      </c>
      <c r="I21" s="336">
        <v>25</v>
      </c>
      <c r="J21" s="336">
        <v>0</v>
      </c>
      <c r="K21" s="337">
        <v>0</v>
      </c>
    </row>
    <row r="22" spans="1:11" ht="16.5" thickBot="1" x14ac:dyDescent="0.3">
      <c r="A22" s="221" t="s">
        <v>55</v>
      </c>
      <c r="B22" s="202">
        <f>SUM(B16:B21)</f>
        <v>112</v>
      </c>
      <c r="C22" s="200">
        <f>SUM(C16:C21)</f>
        <v>72</v>
      </c>
      <c r="D22" s="200">
        <f t="shared" ref="D22:K22" si="1">SUM(D16:D21)</f>
        <v>340</v>
      </c>
      <c r="E22" s="200">
        <f t="shared" si="1"/>
        <v>31</v>
      </c>
      <c r="F22" s="201">
        <f t="shared" si="1"/>
        <v>438</v>
      </c>
      <c r="G22" s="202">
        <f t="shared" si="1"/>
        <v>88</v>
      </c>
      <c r="H22" s="200">
        <f t="shared" si="1"/>
        <v>43</v>
      </c>
      <c r="I22" s="200">
        <f t="shared" si="1"/>
        <v>407</v>
      </c>
      <c r="J22" s="200">
        <f t="shared" si="1"/>
        <v>323</v>
      </c>
      <c r="K22" s="201">
        <f t="shared" si="1"/>
        <v>186</v>
      </c>
    </row>
    <row r="23" spans="1:11" ht="16.5" thickBot="1" x14ac:dyDescent="0.3">
      <c r="A23" s="68"/>
      <c r="B23" s="66"/>
      <c r="C23" s="66"/>
      <c r="D23" s="66"/>
      <c r="E23" s="66"/>
      <c r="F23" s="66"/>
      <c r="G23" s="66"/>
      <c r="H23" s="66"/>
      <c r="I23" s="66"/>
      <c r="J23" s="66"/>
      <c r="K23" s="66"/>
    </row>
    <row r="24" spans="1:11" x14ac:dyDescent="0.25">
      <c r="A24" s="225" t="s">
        <v>4</v>
      </c>
      <c r="B24" s="210">
        <f t="shared" ref="B24:K24" si="2">+B11-B22</f>
        <v>37</v>
      </c>
      <c r="C24" s="203">
        <f t="shared" si="2"/>
        <v>34</v>
      </c>
      <c r="D24" s="203">
        <f t="shared" si="2"/>
        <v>341</v>
      </c>
      <c r="E24" s="203">
        <f t="shared" si="2"/>
        <v>-31</v>
      </c>
      <c r="F24" s="204">
        <f t="shared" si="2"/>
        <v>-2</v>
      </c>
      <c r="G24" s="210">
        <f t="shared" si="2"/>
        <v>34</v>
      </c>
      <c r="H24" s="203">
        <f t="shared" si="2"/>
        <v>37</v>
      </c>
      <c r="I24" s="203">
        <f t="shared" si="2"/>
        <v>18</v>
      </c>
      <c r="J24" s="203">
        <f t="shared" si="2"/>
        <v>275</v>
      </c>
      <c r="K24" s="204">
        <f t="shared" si="2"/>
        <v>464</v>
      </c>
    </row>
    <row r="25" spans="1:11" ht="16.5" thickBot="1" x14ac:dyDescent="0.3">
      <c r="A25" s="226" t="s">
        <v>76</v>
      </c>
      <c r="B25" s="211">
        <f t="shared" ref="B25:K25" si="3">+IFERROR(B24/B22,0)*100</f>
        <v>33.035714285714285</v>
      </c>
      <c r="C25" s="205">
        <f t="shared" si="3"/>
        <v>47.222222222222221</v>
      </c>
      <c r="D25" s="205">
        <f t="shared" si="3"/>
        <v>100.29411764705883</v>
      </c>
      <c r="E25" s="205">
        <f t="shared" si="3"/>
        <v>-100</v>
      </c>
      <c r="F25" s="206">
        <f t="shared" si="3"/>
        <v>-0.45662100456621002</v>
      </c>
      <c r="G25" s="211">
        <f t="shared" si="3"/>
        <v>38.636363636363633</v>
      </c>
      <c r="H25" s="205">
        <f t="shared" si="3"/>
        <v>86.04651162790698</v>
      </c>
      <c r="I25" s="205">
        <f t="shared" si="3"/>
        <v>4.4226044226044223</v>
      </c>
      <c r="J25" s="205">
        <f t="shared" si="3"/>
        <v>85.139318885448915</v>
      </c>
      <c r="K25" s="206">
        <f t="shared" si="3"/>
        <v>249.46236559139786</v>
      </c>
    </row>
    <row r="26" spans="1:11" x14ac:dyDescent="0.25">
      <c r="J26" s="18"/>
      <c r="K26" s="18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zoomScaleSheetLayoutView="100" workbookViewId="0">
      <selection sqref="A1:K1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82" t="s">
        <v>271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</row>
    <row r="2" spans="1:12" ht="107.25" customHeight="1" x14ac:dyDescent="0.25">
      <c r="A2" s="21" t="s">
        <v>100</v>
      </c>
      <c r="B2" s="21" t="s">
        <v>101</v>
      </c>
      <c r="C2" s="47" t="s">
        <v>224</v>
      </c>
      <c r="D2" s="21" t="s">
        <v>223</v>
      </c>
      <c r="E2" s="47" t="s">
        <v>224</v>
      </c>
      <c r="F2" s="47" t="s">
        <v>154</v>
      </c>
      <c r="G2" s="47" t="s">
        <v>218</v>
      </c>
      <c r="H2" s="47" t="s">
        <v>155</v>
      </c>
      <c r="I2" s="47" t="s">
        <v>218</v>
      </c>
      <c r="J2" s="47" t="s">
        <v>156</v>
      </c>
      <c r="K2" s="47" t="s">
        <v>218</v>
      </c>
      <c r="L2" s="1"/>
    </row>
    <row r="3" spans="1:12" ht="21" customHeight="1" x14ac:dyDescent="0.25">
      <c r="A3" s="31" t="s">
        <v>174</v>
      </c>
      <c r="B3" s="3">
        <v>1563</v>
      </c>
      <c r="C3" s="3">
        <v>1223</v>
      </c>
      <c r="D3" s="3">
        <v>1501</v>
      </c>
      <c r="E3" s="3">
        <v>1176</v>
      </c>
      <c r="F3" s="3">
        <v>526</v>
      </c>
      <c r="G3" s="3">
        <v>303</v>
      </c>
      <c r="H3" s="3">
        <v>66</v>
      </c>
      <c r="I3" s="3">
        <v>38</v>
      </c>
      <c r="J3" s="3">
        <v>47</v>
      </c>
      <c r="K3" s="3">
        <v>29</v>
      </c>
    </row>
    <row r="4" spans="1:12" ht="24.75" customHeight="1" x14ac:dyDescent="0.25">
      <c r="A4" s="31" t="s">
        <v>175</v>
      </c>
      <c r="B4" s="3">
        <v>1521</v>
      </c>
      <c r="C4" s="3">
        <v>1193</v>
      </c>
      <c r="D4" s="3">
        <v>1490</v>
      </c>
      <c r="E4" s="3">
        <v>1169</v>
      </c>
      <c r="F4" s="3">
        <v>437</v>
      </c>
      <c r="G4" s="3">
        <v>241</v>
      </c>
      <c r="H4" s="3">
        <v>8</v>
      </c>
      <c r="I4" s="3">
        <v>2</v>
      </c>
      <c r="J4" s="3">
        <v>21</v>
      </c>
      <c r="K4" s="3">
        <v>10</v>
      </c>
    </row>
    <row r="5" spans="1:12" ht="19.5" customHeight="1" x14ac:dyDescent="0.25">
      <c r="A5" s="31" t="s">
        <v>176</v>
      </c>
      <c r="B5" s="3">
        <v>91</v>
      </c>
      <c r="C5" s="3">
        <v>62</v>
      </c>
      <c r="D5" s="3">
        <v>91</v>
      </c>
      <c r="E5" s="3">
        <v>62</v>
      </c>
      <c r="F5" s="3">
        <v>87</v>
      </c>
      <c r="G5" s="3">
        <v>36</v>
      </c>
      <c r="H5" s="3">
        <v>0</v>
      </c>
      <c r="I5" s="3">
        <v>0</v>
      </c>
      <c r="J5" s="3">
        <v>0</v>
      </c>
      <c r="K5" s="3">
        <v>0</v>
      </c>
    </row>
    <row r="6" spans="1:12" ht="21" customHeight="1" x14ac:dyDescent="0.25">
      <c r="A6" s="46" t="s">
        <v>177</v>
      </c>
      <c r="B6" s="3">
        <v>84</v>
      </c>
      <c r="C6" s="3">
        <v>123</v>
      </c>
      <c r="D6" s="3">
        <v>70</v>
      </c>
      <c r="E6" s="3">
        <v>45</v>
      </c>
      <c r="F6" s="3">
        <v>20</v>
      </c>
      <c r="G6" s="3">
        <v>6</v>
      </c>
      <c r="H6" s="3">
        <v>0</v>
      </c>
      <c r="I6" s="3">
        <v>0</v>
      </c>
      <c r="J6" s="3">
        <v>0</v>
      </c>
      <c r="K6" s="3">
        <v>0</v>
      </c>
    </row>
    <row r="7" spans="1:12" ht="18.75" customHeight="1" x14ac:dyDescent="0.25">
      <c r="A7" s="136" t="s">
        <v>55</v>
      </c>
      <c r="B7" s="58">
        <f>SUM(B3:B6)</f>
        <v>3259</v>
      </c>
      <c r="C7" s="58">
        <f t="shared" ref="C7:E7" si="0">SUM(C3:C6)</f>
        <v>2601</v>
      </c>
      <c r="D7" s="58">
        <f t="shared" si="0"/>
        <v>3152</v>
      </c>
      <c r="E7" s="58">
        <f t="shared" si="0"/>
        <v>2452</v>
      </c>
      <c r="F7" s="58">
        <f t="shared" ref="F7:K7" si="1">SUM(F3:F6)</f>
        <v>1070</v>
      </c>
      <c r="G7" s="58">
        <f t="shared" si="1"/>
        <v>586</v>
      </c>
      <c r="H7" s="58">
        <f t="shared" si="1"/>
        <v>74</v>
      </c>
      <c r="I7" s="58">
        <f t="shared" si="1"/>
        <v>40</v>
      </c>
      <c r="J7" s="58">
        <f t="shared" si="1"/>
        <v>68</v>
      </c>
      <c r="K7" s="58">
        <f t="shared" si="1"/>
        <v>39</v>
      </c>
    </row>
    <row r="8" spans="1:12" x14ac:dyDescent="0.25">
      <c r="H8" s="18"/>
      <c r="I8" s="18"/>
      <c r="J8" s="18"/>
      <c r="K8" s="18"/>
    </row>
    <row r="9" spans="1:12" x14ac:dyDescent="0.25">
      <c r="A9" s="18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zoomScaleSheetLayoutView="100" workbookViewId="0">
      <selection sqref="A1:K1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x14ac:dyDescent="0.25">
      <c r="A1" s="530" t="s">
        <v>272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</row>
    <row r="2" spans="1:11" ht="16.5" thickBot="1" x14ac:dyDescent="0.3">
      <c r="A2" s="77" t="s">
        <v>273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79.5" thickBot="1" x14ac:dyDescent="0.3">
      <c r="A3" s="127" t="s">
        <v>102</v>
      </c>
      <c r="B3" s="128" t="s">
        <v>5</v>
      </c>
      <c r="C3" s="128" t="s">
        <v>6</v>
      </c>
      <c r="D3" s="129" t="s">
        <v>7</v>
      </c>
      <c r="E3" s="128" t="s">
        <v>8</v>
      </c>
      <c r="F3" s="128" t="s">
        <v>9</v>
      </c>
      <c r="G3" s="128" t="s">
        <v>10</v>
      </c>
      <c r="H3" s="128" t="s">
        <v>213</v>
      </c>
      <c r="I3" s="128" t="s">
        <v>214</v>
      </c>
      <c r="J3" s="130" t="s">
        <v>103</v>
      </c>
      <c r="K3" s="131" t="s">
        <v>55</v>
      </c>
    </row>
    <row r="4" spans="1:11" x14ac:dyDescent="0.25">
      <c r="A4" s="78" t="s">
        <v>298</v>
      </c>
      <c r="B4" s="78">
        <v>4</v>
      </c>
      <c r="C4" s="78">
        <v>18</v>
      </c>
      <c r="D4" s="78">
        <v>7</v>
      </c>
      <c r="E4" s="78">
        <v>31</v>
      </c>
      <c r="F4" s="78">
        <v>1</v>
      </c>
      <c r="G4" s="78">
        <v>0</v>
      </c>
      <c r="H4" s="78">
        <v>31</v>
      </c>
      <c r="I4" s="78">
        <v>0</v>
      </c>
      <c r="J4" s="78">
        <v>229</v>
      </c>
      <c r="K4" s="78">
        <f>SUM(B4:J4)</f>
        <v>321</v>
      </c>
    </row>
    <row r="5" spans="1:11" x14ac:dyDescent="0.25">
      <c r="A5" s="51" t="s">
        <v>283</v>
      </c>
      <c r="B5" s="51">
        <v>4</v>
      </c>
      <c r="C5" s="51">
        <v>6</v>
      </c>
      <c r="D5" s="51">
        <v>8</v>
      </c>
      <c r="E5" s="51">
        <v>10</v>
      </c>
      <c r="F5" s="51">
        <v>1</v>
      </c>
      <c r="G5" s="51">
        <v>0</v>
      </c>
      <c r="H5" s="51">
        <v>9</v>
      </c>
      <c r="I5" s="51">
        <v>0</v>
      </c>
      <c r="J5" s="51">
        <v>149</v>
      </c>
      <c r="K5" s="78">
        <f t="shared" ref="K5:K9" si="0">SUM(B5:J5)</f>
        <v>187</v>
      </c>
    </row>
    <row r="6" spans="1:11" x14ac:dyDescent="0.25">
      <c r="A6" s="51" t="s">
        <v>285</v>
      </c>
      <c r="B6" s="51">
        <v>1</v>
      </c>
      <c r="C6" s="51">
        <v>9</v>
      </c>
      <c r="D6" s="51">
        <v>12</v>
      </c>
      <c r="E6" s="51">
        <v>4</v>
      </c>
      <c r="F6" s="51">
        <v>0</v>
      </c>
      <c r="G6" s="51">
        <v>0</v>
      </c>
      <c r="H6" s="51">
        <v>10</v>
      </c>
      <c r="I6" s="51">
        <v>0</v>
      </c>
      <c r="J6" s="51">
        <v>205</v>
      </c>
      <c r="K6" s="78">
        <f t="shared" si="0"/>
        <v>241</v>
      </c>
    </row>
    <row r="7" spans="1:11" x14ac:dyDescent="0.25">
      <c r="A7" s="51" t="s">
        <v>287</v>
      </c>
      <c r="B7" s="51">
        <v>33</v>
      </c>
      <c r="C7" s="51">
        <v>42</v>
      </c>
      <c r="D7" s="51">
        <v>36</v>
      </c>
      <c r="E7" s="51">
        <v>1</v>
      </c>
      <c r="F7" s="51">
        <v>5</v>
      </c>
      <c r="G7" s="51">
        <v>0</v>
      </c>
      <c r="H7" s="51">
        <v>0</v>
      </c>
      <c r="I7" s="51">
        <v>0</v>
      </c>
      <c r="J7" s="51">
        <v>562</v>
      </c>
      <c r="K7" s="78">
        <f t="shared" si="0"/>
        <v>679</v>
      </c>
    </row>
    <row r="8" spans="1:11" x14ac:dyDescent="0.25">
      <c r="A8" s="51" t="s">
        <v>289</v>
      </c>
      <c r="B8" s="51">
        <v>15</v>
      </c>
      <c r="C8" s="51">
        <v>10</v>
      </c>
      <c r="D8" s="51">
        <v>9</v>
      </c>
      <c r="E8" s="51">
        <v>0</v>
      </c>
      <c r="F8" s="51">
        <v>0</v>
      </c>
      <c r="G8" s="51">
        <v>0</v>
      </c>
      <c r="H8" s="51">
        <v>18</v>
      </c>
      <c r="I8" s="51">
        <v>0</v>
      </c>
      <c r="J8" s="51">
        <v>248</v>
      </c>
      <c r="K8" s="78">
        <f t="shared" si="0"/>
        <v>300</v>
      </c>
    </row>
    <row r="9" spans="1:1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78">
        <f t="shared" si="0"/>
        <v>0</v>
      </c>
    </row>
    <row r="10" spans="1:11" x14ac:dyDescent="0.25">
      <c r="A10" s="58" t="s">
        <v>55</v>
      </c>
      <c r="B10" s="58">
        <f>SUM(B4:B9)</f>
        <v>57</v>
      </c>
      <c r="C10" s="58">
        <f t="shared" ref="C10:J10" si="1">SUM(C4:C9)</f>
        <v>85</v>
      </c>
      <c r="D10" s="58">
        <f t="shared" si="1"/>
        <v>72</v>
      </c>
      <c r="E10" s="58">
        <f t="shared" si="1"/>
        <v>46</v>
      </c>
      <c r="F10" s="58">
        <f t="shared" si="1"/>
        <v>7</v>
      </c>
      <c r="G10" s="58">
        <f t="shared" si="1"/>
        <v>0</v>
      </c>
      <c r="H10" s="58">
        <f t="shared" si="1"/>
        <v>68</v>
      </c>
      <c r="I10" s="58">
        <f t="shared" si="1"/>
        <v>0</v>
      </c>
      <c r="J10" s="58">
        <f t="shared" si="1"/>
        <v>1393</v>
      </c>
      <c r="K10" s="58">
        <f>SUM(K4:K9)</f>
        <v>1728</v>
      </c>
    </row>
    <row r="11" spans="1:1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6.5" thickBot="1" x14ac:dyDescent="0.3">
      <c r="A12" s="77" t="s">
        <v>221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1" ht="79.5" thickBot="1" x14ac:dyDescent="0.3">
      <c r="A13" s="127" t="s">
        <v>102</v>
      </c>
      <c r="B13" s="128" t="s">
        <v>5</v>
      </c>
      <c r="C13" s="128" t="s">
        <v>6</v>
      </c>
      <c r="D13" s="129" t="s">
        <v>7</v>
      </c>
      <c r="E13" s="128" t="s">
        <v>8</v>
      </c>
      <c r="F13" s="128" t="s">
        <v>9</v>
      </c>
      <c r="G13" s="128" t="s">
        <v>10</v>
      </c>
      <c r="H13" s="128" t="s">
        <v>213</v>
      </c>
      <c r="I13" s="128" t="s">
        <v>214</v>
      </c>
      <c r="J13" s="130" t="s">
        <v>103</v>
      </c>
      <c r="K13" s="131" t="s">
        <v>55</v>
      </c>
    </row>
    <row r="14" spans="1:11" x14ac:dyDescent="0.25">
      <c r="A14" s="78" t="s">
        <v>298</v>
      </c>
      <c r="B14" s="78">
        <v>4</v>
      </c>
      <c r="C14" s="78">
        <v>8</v>
      </c>
      <c r="D14" s="78">
        <v>5</v>
      </c>
      <c r="E14" s="78">
        <v>36</v>
      </c>
      <c r="F14" s="78">
        <v>6</v>
      </c>
      <c r="G14" s="78">
        <v>0</v>
      </c>
      <c r="H14" s="78">
        <v>31</v>
      </c>
      <c r="I14" s="78">
        <v>0</v>
      </c>
      <c r="J14" s="78">
        <v>239</v>
      </c>
      <c r="K14" s="78">
        <v>329</v>
      </c>
    </row>
    <row r="15" spans="1:11" x14ac:dyDescent="0.25">
      <c r="A15" s="51" t="s">
        <v>283</v>
      </c>
      <c r="B15" s="51">
        <v>6</v>
      </c>
      <c r="C15" s="51">
        <v>6</v>
      </c>
      <c r="D15" s="51">
        <v>6</v>
      </c>
      <c r="E15" s="51">
        <v>4</v>
      </c>
      <c r="F15" s="51">
        <v>2</v>
      </c>
      <c r="G15" s="51">
        <v>0</v>
      </c>
      <c r="H15" s="51">
        <v>1</v>
      </c>
      <c r="I15" s="51">
        <v>0</v>
      </c>
      <c r="J15" s="51">
        <v>113</v>
      </c>
      <c r="K15" s="51">
        <v>138</v>
      </c>
    </row>
    <row r="16" spans="1:11" x14ac:dyDescent="0.25">
      <c r="A16" s="51" t="s">
        <v>285</v>
      </c>
      <c r="B16" s="51">
        <v>3</v>
      </c>
      <c r="C16" s="51">
        <v>13</v>
      </c>
      <c r="D16" s="51">
        <v>12</v>
      </c>
      <c r="E16" s="51">
        <v>3</v>
      </c>
      <c r="F16" s="51">
        <v>0</v>
      </c>
      <c r="G16" s="51">
        <v>0</v>
      </c>
      <c r="H16" s="51">
        <v>8</v>
      </c>
      <c r="I16" s="51">
        <v>0</v>
      </c>
      <c r="J16" s="51">
        <v>129</v>
      </c>
      <c r="K16" s="51">
        <v>168</v>
      </c>
    </row>
    <row r="17" spans="1:11" x14ac:dyDescent="0.25">
      <c r="A17" s="51" t="s">
        <v>287</v>
      </c>
      <c r="B17" s="51">
        <v>25</v>
      </c>
      <c r="C17" s="51">
        <v>51</v>
      </c>
      <c r="D17" s="51">
        <v>23</v>
      </c>
      <c r="E17" s="51">
        <v>2</v>
      </c>
      <c r="F17" s="51">
        <v>7</v>
      </c>
      <c r="G17" s="51">
        <v>0</v>
      </c>
      <c r="H17" s="51">
        <v>15</v>
      </c>
      <c r="I17" s="51">
        <v>0</v>
      </c>
      <c r="J17" s="51">
        <v>648</v>
      </c>
      <c r="K17" s="51">
        <v>771</v>
      </c>
    </row>
    <row r="18" spans="1:11" x14ac:dyDescent="0.25">
      <c r="A18" s="51" t="s">
        <v>289</v>
      </c>
      <c r="B18" s="51">
        <v>8</v>
      </c>
      <c r="C18" s="51">
        <v>13</v>
      </c>
      <c r="D18" s="51">
        <v>12</v>
      </c>
      <c r="E18" s="51">
        <v>1</v>
      </c>
      <c r="F18" s="51">
        <v>0</v>
      </c>
      <c r="G18" s="51">
        <v>0</v>
      </c>
      <c r="H18" s="51">
        <v>8</v>
      </c>
      <c r="I18" s="51">
        <v>0</v>
      </c>
      <c r="J18" s="51">
        <v>281</v>
      </c>
      <c r="K18" s="51">
        <v>323</v>
      </c>
    </row>
    <row r="19" spans="1:1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25">
      <c r="A20" s="58" t="s">
        <v>55</v>
      </c>
      <c r="B20" s="58">
        <f>SUM(B14:B19)</f>
        <v>46</v>
      </c>
      <c r="C20" s="58">
        <f t="shared" ref="C20:K20" si="2">SUM(C14:C19)</f>
        <v>91</v>
      </c>
      <c r="D20" s="58">
        <f t="shared" si="2"/>
        <v>58</v>
      </c>
      <c r="E20" s="58">
        <f t="shared" si="2"/>
        <v>46</v>
      </c>
      <c r="F20" s="58">
        <f t="shared" si="2"/>
        <v>15</v>
      </c>
      <c r="G20" s="58">
        <f t="shared" si="2"/>
        <v>0</v>
      </c>
      <c r="H20" s="58">
        <f t="shared" si="2"/>
        <v>63</v>
      </c>
      <c r="I20" s="58">
        <f t="shared" si="2"/>
        <v>0</v>
      </c>
      <c r="J20" s="58">
        <f t="shared" si="2"/>
        <v>1410</v>
      </c>
      <c r="K20" s="58">
        <f t="shared" si="2"/>
        <v>1729</v>
      </c>
    </row>
    <row r="21" spans="1:1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x14ac:dyDescent="0.25">
      <c r="A22" s="58" t="s">
        <v>178</v>
      </c>
      <c r="B22" s="58">
        <f>+B10-B20</f>
        <v>11</v>
      </c>
      <c r="C22" s="58">
        <f t="shared" ref="C22:K22" si="3">+C10-C20</f>
        <v>-6</v>
      </c>
      <c r="D22" s="58">
        <f t="shared" si="3"/>
        <v>14</v>
      </c>
      <c r="E22" s="58">
        <f t="shared" si="3"/>
        <v>0</v>
      </c>
      <c r="F22" s="58">
        <f t="shared" si="3"/>
        <v>-8</v>
      </c>
      <c r="G22" s="58">
        <f t="shared" si="3"/>
        <v>0</v>
      </c>
      <c r="H22" s="58">
        <f t="shared" si="3"/>
        <v>5</v>
      </c>
      <c r="I22" s="58">
        <f t="shared" si="3"/>
        <v>0</v>
      </c>
      <c r="J22" s="58">
        <f t="shared" si="3"/>
        <v>-17</v>
      </c>
      <c r="K22" s="58">
        <f t="shared" si="3"/>
        <v>-1</v>
      </c>
    </row>
    <row r="23" spans="1:11" x14ac:dyDescent="0.25">
      <c r="A23" s="79" t="s">
        <v>173</v>
      </c>
      <c r="B23" s="141">
        <f t="shared" ref="B23:K23" si="4">+IFERROR(B22/B20,0)*100</f>
        <v>23.913043478260871</v>
      </c>
      <c r="C23" s="141">
        <f t="shared" si="4"/>
        <v>-6.593406593406594</v>
      </c>
      <c r="D23" s="141">
        <f t="shared" si="4"/>
        <v>24.137931034482758</v>
      </c>
      <c r="E23" s="141">
        <f t="shared" si="4"/>
        <v>0</v>
      </c>
      <c r="F23" s="141">
        <f t="shared" si="4"/>
        <v>-53.333333333333336</v>
      </c>
      <c r="G23" s="141">
        <f t="shared" si="4"/>
        <v>0</v>
      </c>
      <c r="H23" s="141">
        <f t="shared" si="4"/>
        <v>7.9365079365079358</v>
      </c>
      <c r="I23" s="141">
        <f t="shared" si="4"/>
        <v>0</v>
      </c>
      <c r="J23" s="141">
        <f t="shared" si="4"/>
        <v>-1.2056737588652482</v>
      </c>
      <c r="K23" s="141">
        <f t="shared" si="4"/>
        <v>-5.7836899942163095E-2</v>
      </c>
    </row>
    <row r="24" spans="1:11" x14ac:dyDescent="0.25">
      <c r="J24" s="18"/>
      <c r="K24" s="18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zoomScaleSheetLayoutView="100" workbookViewId="0">
      <pane xSplit="18840" topLeftCell="O1"/>
      <selection sqref="A1:D1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532" t="s">
        <v>274</v>
      </c>
      <c r="B1" s="532"/>
      <c r="C1" s="532"/>
      <c r="D1" s="532"/>
      <c r="E1" s="24"/>
      <c r="F1" s="24"/>
      <c r="G1" s="24"/>
      <c r="H1" s="24"/>
      <c r="I1" s="24"/>
    </row>
    <row r="2" spans="1:11" ht="19.5" thickBot="1" x14ac:dyDescent="0.35">
      <c r="A2" s="56" t="s">
        <v>273</v>
      </c>
      <c r="B2" s="24"/>
      <c r="C2" s="24"/>
      <c r="D2" s="24"/>
      <c r="E2" s="24"/>
      <c r="F2" s="24"/>
      <c r="G2" s="24"/>
      <c r="H2" s="24"/>
      <c r="I2" s="24"/>
    </row>
    <row r="3" spans="1:11" ht="16.5" thickBot="1" x14ac:dyDescent="0.3">
      <c r="A3" s="132" t="s">
        <v>104</v>
      </c>
      <c r="B3" s="96" t="s">
        <v>11</v>
      </c>
      <c r="C3" s="96" t="s">
        <v>13</v>
      </c>
      <c r="D3" s="124" t="s">
        <v>12</v>
      </c>
      <c r="E3" s="11"/>
      <c r="F3" s="11"/>
      <c r="G3" s="11"/>
      <c r="H3" s="43"/>
      <c r="I3" s="43"/>
      <c r="K3" s="8"/>
    </row>
    <row r="4" spans="1:11" x14ac:dyDescent="0.25">
      <c r="A4" s="82" t="s">
        <v>298</v>
      </c>
      <c r="B4" s="82">
        <v>0</v>
      </c>
      <c r="C4" s="82">
        <v>0</v>
      </c>
      <c r="D4" s="82">
        <v>0</v>
      </c>
      <c r="E4" s="8"/>
      <c r="F4" s="8"/>
      <c r="G4" s="8"/>
      <c r="H4" s="8"/>
      <c r="I4" s="8"/>
      <c r="K4" s="8"/>
    </row>
    <row r="5" spans="1:11" x14ac:dyDescent="0.25">
      <c r="A5" s="3" t="s">
        <v>283</v>
      </c>
      <c r="B5" s="3">
        <v>0</v>
      </c>
      <c r="C5" s="3">
        <v>0</v>
      </c>
      <c r="D5" s="3">
        <v>0</v>
      </c>
      <c r="E5" s="8"/>
      <c r="F5" s="8"/>
      <c r="G5" s="8"/>
      <c r="H5" s="8"/>
      <c r="I5" s="8"/>
      <c r="K5" s="9"/>
    </row>
    <row r="6" spans="1:11" x14ac:dyDescent="0.25">
      <c r="A6" s="3" t="s">
        <v>285</v>
      </c>
      <c r="B6" s="3">
        <v>0</v>
      </c>
      <c r="C6" s="3">
        <v>0</v>
      </c>
      <c r="D6" s="3">
        <v>0</v>
      </c>
      <c r="E6" s="8"/>
      <c r="F6" s="8"/>
      <c r="G6" s="8"/>
      <c r="H6" s="8"/>
      <c r="I6" s="8"/>
      <c r="K6" s="9"/>
    </row>
    <row r="7" spans="1:11" x14ac:dyDescent="0.25">
      <c r="A7" s="3" t="s">
        <v>287</v>
      </c>
      <c r="B7" s="3">
        <v>0</v>
      </c>
      <c r="C7" s="3">
        <v>0</v>
      </c>
      <c r="D7" s="3">
        <v>0</v>
      </c>
      <c r="E7" s="8"/>
      <c r="F7" s="8"/>
      <c r="G7" s="8"/>
      <c r="H7" s="8"/>
      <c r="I7" s="8"/>
      <c r="K7" s="9"/>
    </row>
    <row r="8" spans="1:11" x14ac:dyDescent="0.25">
      <c r="A8" s="3" t="s">
        <v>289</v>
      </c>
      <c r="B8" s="3">
        <v>43</v>
      </c>
      <c r="C8" s="3">
        <v>35</v>
      </c>
      <c r="D8" s="3">
        <v>7</v>
      </c>
      <c r="E8" s="8"/>
      <c r="F8" s="8"/>
      <c r="G8" s="8"/>
      <c r="H8" s="8"/>
      <c r="I8" s="8"/>
      <c r="K8" s="9"/>
    </row>
    <row r="9" spans="1:11" x14ac:dyDescent="0.25">
      <c r="A9" s="3"/>
      <c r="B9" s="3"/>
      <c r="C9" s="3"/>
      <c r="D9" s="3"/>
      <c r="E9" s="8"/>
      <c r="F9" s="8"/>
      <c r="G9" s="8"/>
      <c r="H9" s="8"/>
      <c r="I9" s="8"/>
      <c r="K9" s="9"/>
    </row>
    <row r="10" spans="1:11" x14ac:dyDescent="0.25">
      <c r="A10" s="58" t="s">
        <v>55</v>
      </c>
      <c r="B10" s="58">
        <f>SUM(B4:B9)</f>
        <v>43</v>
      </c>
      <c r="C10" s="58">
        <f>SUM(C4:C9)</f>
        <v>35</v>
      </c>
      <c r="D10" s="58">
        <f>SUM(D4:D9)</f>
        <v>7</v>
      </c>
      <c r="E10" s="8"/>
      <c r="F10" s="8"/>
      <c r="G10" s="8"/>
      <c r="H10" s="8"/>
      <c r="I10" s="8"/>
      <c r="K10" s="9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K11" s="9"/>
    </row>
    <row r="12" spans="1:11" ht="16.5" thickBot="1" x14ac:dyDescent="0.3">
      <c r="A12" s="56" t="s">
        <v>221</v>
      </c>
      <c r="B12" s="8"/>
      <c r="C12" s="8"/>
      <c r="D12" s="8"/>
      <c r="E12" s="8"/>
      <c r="F12" s="8"/>
      <c r="G12" s="8"/>
      <c r="H12" s="8"/>
      <c r="I12" s="8"/>
      <c r="K12" s="9"/>
    </row>
    <row r="13" spans="1:11" ht="16.5" thickBot="1" x14ac:dyDescent="0.3">
      <c r="A13" s="132" t="s">
        <v>104</v>
      </c>
      <c r="B13" s="96" t="s">
        <v>11</v>
      </c>
      <c r="C13" s="96" t="s">
        <v>13</v>
      </c>
      <c r="D13" s="124" t="s">
        <v>12</v>
      </c>
      <c r="E13" s="8"/>
      <c r="F13" s="8"/>
      <c r="G13" s="8"/>
      <c r="H13" s="8"/>
      <c r="I13" s="8"/>
      <c r="K13" s="9"/>
    </row>
    <row r="14" spans="1:11" x14ac:dyDescent="0.25">
      <c r="A14" s="82" t="s">
        <v>298</v>
      </c>
      <c r="B14" s="82">
        <v>0</v>
      </c>
      <c r="C14" s="82">
        <v>0</v>
      </c>
      <c r="D14" s="82">
        <v>0</v>
      </c>
      <c r="E14" s="8"/>
      <c r="F14" s="8"/>
      <c r="G14" s="8"/>
      <c r="H14" s="8"/>
      <c r="I14" s="8"/>
      <c r="K14" s="9"/>
    </row>
    <row r="15" spans="1:11" x14ac:dyDescent="0.25">
      <c r="A15" s="3" t="s">
        <v>283</v>
      </c>
      <c r="B15" s="3">
        <v>0</v>
      </c>
      <c r="C15" s="3">
        <v>1</v>
      </c>
      <c r="D15" s="3">
        <v>0</v>
      </c>
      <c r="E15" s="8"/>
      <c r="F15" s="8"/>
      <c r="G15" s="8"/>
      <c r="H15" s="8"/>
      <c r="I15" s="8"/>
      <c r="K15" s="9"/>
    </row>
    <row r="16" spans="1:11" x14ac:dyDescent="0.25">
      <c r="A16" s="3" t="s">
        <v>285</v>
      </c>
      <c r="B16" s="3">
        <v>8</v>
      </c>
      <c r="C16" s="3">
        <v>9</v>
      </c>
      <c r="D16" s="3">
        <v>0</v>
      </c>
      <c r="E16" s="8"/>
      <c r="F16" s="8"/>
      <c r="G16" s="8"/>
      <c r="H16" s="8"/>
      <c r="I16" s="8"/>
      <c r="K16" s="9"/>
    </row>
    <row r="17" spans="1:11" x14ac:dyDescent="0.25">
      <c r="A17" s="3" t="s">
        <v>287</v>
      </c>
      <c r="B17" s="3">
        <v>6</v>
      </c>
      <c r="C17" s="3">
        <v>12</v>
      </c>
      <c r="D17" s="3">
        <v>2</v>
      </c>
      <c r="E17" s="8"/>
      <c r="F17" s="8"/>
      <c r="G17" s="8"/>
      <c r="H17" s="8"/>
      <c r="I17" s="8"/>
      <c r="K17" s="9"/>
    </row>
    <row r="18" spans="1:11" x14ac:dyDescent="0.25">
      <c r="A18" s="3" t="s">
        <v>289</v>
      </c>
      <c r="B18" s="3">
        <v>77</v>
      </c>
      <c r="C18" s="3">
        <v>15</v>
      </c>
      <c r="D18" s="3">
        <v>6</v>
      </c>
      <c r="E18" s="8"/>
      <c r="F18" s="8"/>
      <c r="G18" s="8"/>
      <c r="H18" s="8"/>
      <c r="I18" s="8"/>
      <c r="K18" s="9"/>
    </row>
    <row r="19" spans="1:11" x14ac:dyDescent="0.25">
      <c r="A19" s="3"/>
      <c r="B19" s="3"/>
      <c r="C19" s="3"/>
      <c r="D19" s="3"/>
      <c r="E19" s="8"/>
      <c r="F19" s="8"/>
      <c r="G19" s="8"/>
      <c r="H19" s="8"/>
      <c r="I19" s="8"/>
      <c r="K19" s="9"/>
    </row>
    <row r="20" spans="1:11" x14ac:dyDescent="0.25">
      <c r="A20" s="58" t="s">
        <v>55</v>
      </c>
      <c r="B20" s="58">
        <f>SUM(B14:B19)</f>
        <v>91</v>
      </c>
      <c r="C20" s="58">
        <f>SUM(C14:C19)</f>
        <v>37</v>
      </c>
      <c r="D20" s="58">
        <f>SUM(D14:D19)</f>
        <v>8</v>
      </c>
      <c r="E20" s="8"/>
      <c r="F20" s="8"/>
      <c r="G20" s="8"/>
      <c r="H20" s="8"/>
      <c r="I20" s="8"/>
      <c r="K20" s="9"/>
    </row>
    <row r="21" spans="1:11" x14ac:dyDescent="0.25">
      <c r="B21" s="8"/>
      <c r="C21" s="8"/>
      <c r="D21" s="8"/>
      <c r="E21" s="8"/>
      <c r="F21" s="8"/>
      <c r="G21" s="8"/>
      <c r="H21" s="8"/>
      <c r="I21" s="8"/>
      <c r="K21" s="9"/>
    </row>
    <row r="22" spans="1:11" x14ac:dyDescent="0.25">
      <c r="A22" s="58" t="s">
        <v>178</v>
      </c>
      <c r="B22" s="58">
        <f>+B10-B20</f>
        <v>-48</v>
      </c>
      <c r="C22" s="58">
        <f>+C10-C20</f>
        <v>-2</v>
      </c>
      <c r="D22" s="58">
        <f>+D10-D20</f>
        <v>-1</v>
      </c>
      <c r="E22" s="8"/>
      <c r="F22" s="8"/>
      <c r="G22" s="8"/>
      <c r="H22" s="8"/>
      <c r="I22" s="8"/>
      <c r="K22" s="9"/>
    </row>
    <row r="23" spans="1:11" x14ac:dyDescent="0.25">
      <c r="A23" s="79" t="s">
        <v>173</v>
      </c>
      <c r="B23" s="141">
        <f>+IFERROR(B22/B20,0)*100</f>
        <v>-52.747252747252752</v>
      </c>
      <c r="C23" s="141">
        <f>+IFERROR(C22/C20,0)*100</f>
        <v>-5.4054054054054053</v>
      </c>
      <c r="D23" s="141">
        <f>+IFERROR(D22/D20,0)*100</f>
        <v>-12.5</v>
      </c>
      <c r="E23" s="8"/>
      <c r="F23" s="8"/>
      <c r="G23" s="8"/>
      <c r="H23" s="8"/>
      <c r="I23" s="8"/>
      <c r="K23" s="9"/>
    </row>
    <row r="24" spans="1:11" x14ac:dyDescent="0.25">
      <c r="K24" s="9"/>
    </row>
    <row r="25" spans="1:11" x14ac:dyDescent="0.25">
      <c r="K25" s="9"/>
    </row>
    <row r="26" spans="1:11" x14ac:dyDescent="0.25">
      <c r="K26" s="9"/>
    </row>
    <row r="27" spans="1:11" x14ac:dyDescent="0.25">
      <c r="K27" s="9"/>
    </row>
    <row r="28" spans="1:11" x14ac:dyDescent="0.25">
      <c r="K28" s="9"/>
    </row>
    <row r="29" spans="1:11" x14ac:dyDescent="0.25">
      <c r="K29" s="9"/>
    </row>
    <row r="30" spans="1:11" x14ac:dyDescent="0.25">
      <c r="K30" s="9"/>
    </row>
    <row r="31" spans="1:11" x14ac:dyDescent="0.25">
      <c r="K31" s="9"/>
    </row>
    <row r="32" spans="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10"/>
    </row>
    <row r="39" spans="11:11" x14ac:dyDescent="0.25">
      <c r="K39" s="8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20.75" style="5" customWidth="1"/>
    <col min="2" max="2" width="23.75" style="5" customWidth="1"/>
    <col min="3" max="3" width="30.875" style="5" customWidth="1"/>
    <col min="4" max="4" width="10" style="399" customWidth="1"/>
    <col min="5" max="5" width="7" style="399" customWidth="1"/>
    <col min="6" max="6" width="9" style="399"/>
  </cols>
  <sheetData>
    <row r="1" spans="1:6" ht="41.25" customHeight="1" x14ac:dyDescent="0.25">
      <c r="A1" s="502" t="s">
        <v>275</v>
      </c>
      <c r="B1" s="502"/>
      <c r="C1" s="502"/>
      <c r="D1" s="502"/>
      <c r="E1" s="502"/>
      <c r="F1" s="502"/>
    </row>
    <row r="2" spans="1:6" ht="16.5" thickBot="1" x14ac:dyDescent="0.3">
      <c r="A2" s="398" t="s">
        <v>48</v>
      </c>
    </row>
    <row r="3" spans="1:6" ht="32.25" thickBot="1" x14ac:dyDescent="0.3">
      <c r="A3" s="83" t="s">
        <v>51</v>
      </c>
      <c r="B3" s="100" t="s">
        <v>78</v>
      </c>
      <c r="C3" s="100" t="s">
        <v>130</v>
      </c>
      <c r="D3" s="100" t="s">
        <v>126</v>
      </c>
      <c r="E3" s="100" t="s">
        <v>105</v>
      </c>
      <c r="F3" s="101" t="s">
        <v>106</v>
      </c>
    </row>
    <row r="4" spans="1:6" x14ac:dyDescent="0.25">
      <c r="A4" s="397" t="s">
        <v>1066</v>
      </c>
      <c r="B4" s="354" t="s">
        <v>1067</v>
      </c>
      <c r="C4" s="397" t="s">
        <v>1068</v>
      </c>
      <c r="D4" s="400" t="s">
        <v>1069</v>
      </c>
      <c r="E4" s="400" t="s">
        <v>1070</v>
      </c>
      <c r="F4" s="400" t="s">
        <v>1071</v>
      </c>
    </row>
    <row r="5" spans="1:6" x14ac:dyDescent="0.25">
      <c r="A5" s="397" t="s">
        <v>1066</v>
      </c>
      <c r="B5" s="354" t="s">
        <v>1072</v>
      </c>
      <c r="C5" s="397" t="s">
        <v>315</v>
      </c>
      <c r="D5" s="400" t="s">
        <v>1069</v>
      </c>
      <c r="E5" s="400" t="s">
        <v>1070</v>
      </c>
      <c r="F5" s="400" t="s">
        <v>1071</v>
      </c>
    </row>
    <row r="6" spans="1:6" ht="31.5" x14ac:dyDescent="0.25">
      <c r="A6" s="397" t="s">
        <v>1066</v>
      </c>
      <c r="B6" s="354" t="s">
        <v>1073</v>
      </c>
      <c r="C6" s="397" t="s">
        <v>1074</v>
      </c>
      <c r="D6" s="400" t="s">
        <v>1069</v>
      </c>
      <c r="E6" s="400" t="s">
        <v>1070</v>
      </c>
      <c r="F6" s="400" t="s">
        <v>1071</v>
      </c>
    </row>
    <row r="7" spans="1:6" x14ac:dyDescent="0.25">
      <c r="A7" s="397" t="s">
        <v>1066</v>
      </c>
      <c r="B7" s="354" t="s">
        <v>1075</v>
      </c>
      <c r="C7" s="397" t="s">
        <v>1076</v>
      </c>
      <c r="D7" s="400" t="s">
        <v>1069</v>
      </c>
      <c r="E7" s="400" t="s">
        <v>1070</v>
      </c>
      <c r="F7" s="400" t="s">
        <v>1071</v>
      </c>
    </row>
    <row r="8" spans="1:6" x14ac:dyDescent="0.25">
      <c r="A8" s="397" t="s">
        <v>1066</v>
      </c>
      <c r="B8" s="401" t="s">
        <v>1077</v>
      </c>
      <c r="C8" s="402" t="s">
        <v>1078</v>
      </c>
      <c r="D8" s="403" t="s">
        <v>1069</v>
      </c>
      <c r="E8" s="403" t="s">
        <v>1070</v>
      </c>
      <c r="F8" s="403" t="s">
        <v>1071</v>
      </c>
    </row>
    <row r="9" spans="1:6" ht="31.5" customHeight="1" x14ac:dyDescent="0.25">
      <c r="A9" s="397" t="s">
        <v>1066</v>
      </c>
      <c r="B9" s="354" t="s">
        <v>1079</v>
      </c>
      <c r="C9" s="397" t="s">
        <v>1080</v>
      </c>
      <c r="D9" s="403" t="s">
        <v>1069</v>
      </c>
      <c r="E9" s="403" t="s">
        <v>1070</v>
      </c>
      <c r="F9" s="403" t="s">
        <v>1071</v>
      </c>
    </row>
    <row r="10" spans="1:6" x14ac:dyDescent="0.25">
      <c r="A10" s="397" t="s">
        <v>1066</v>
      </c>
      <c r="B10" s="354" t="s">
        <v>1081</v>
      </c>
      <c r="C10" s="354" t="s">
        <v>1082</v>
      </c>
      <c r="D10" s="47" t="s">
        <v>1069</v>
      </c>
      <c r="E10" s="47" t="s">
        <v>1070</v>
      </c>
      <c r="F10" s="47" t="s">
        <v>1071</v>
      </c>
    </row>
    <row r="11" spans="1:6" ht="31.5" x14ac:dyDescent="0.25">
      <c r="A11" s="397" t="s">
        <v>1066</v>
      </c>
      <c r="B11" s="354" t="s">
        <v>1083</v>
      </c>
      <c r="C11" s="354" t="s">
        <v>1084</v>
      </c>
      <c r="D11" s="47" t="s">
        <v>372</v>
      </c>
      <c r="E11" s="47" t="s">
        <v>1070</v>
      </c>
      <c r="F11" s="47" t="s">
        <v>1071</v>
      </c>
    </row>
    <row r="12" spans="1:6" ht="31.5" x14ac:dyDescent="0.25">
      <c r="A12" s="397" t="s">
        <v>1066</v>
      </c>
      <c r="B12" s="354" t="s">
        <v>1083</v>
      </c>
      <c r="C12" s="354" t="s">
        <v>1085</v>
      </c>
      <c r="D12" s="47" t="s">
        <v>372</v>
      </c>
      <c r="E12" s="47" t="s">
        <v>1070</v>
      </c>
      <c r="F12" s="47" t="s">
        <v>1071</v>
      </c>
    </row>
    <row r="13" spans="1:6" ht="31.5" x14ac:dyDescent="0.25">
      <c r="A13" s="397" t="s">
        <v>1066</v>
      </c>
      <c r="B13" s="354" t="s">
        <v>1083</v>
      </c>
      <c r="C13" s="354" t="s">
        <v>1086</v>
      </c>
      <c r="D13" s="47" t="s">
        <v>372</v>
      </c>
      <c r="E13" s="47" t="s">
        <v>1070</v>
      </c>
      <c r="F13" s="47" t="s">
        <v>1071</v>
      </c>
    </row>
    <row r="14" spans="1:6" ht="31.5" x14ac:dyDescent="0.25">
      <c r="A14" s="397" t="s">
        <v>1066</v>
      </c>
      <c r="B14" s="354" t="s">
        <v>1083</v>
      </c>
      <c r="C14" s="354" t="s">
        <v>1087</v>
      </c>
      <c r="D14" s="47" t="s">
        <v>372</v>
      </c>
      <c r="E14" s="47" t="s">
        <v>1070</v>
      </c>
      <c r="F14" s="47" t="s">
        <v>1071</v>
      </c>
    </row>
    <row r="15" spans="1:6" ht="31.5" x14ac:dyDescent="0.25">
      <c r="A15" s="397" t="s">
        <v>1066</v>
      </c>
      <c r="B15" s="354" t="s">
        <v>1083</v>
      </c>
      <c r="C15" s="354" t="s">
        <v>1088</v>
      </c>
      <c r="D15" s="47" t="s">
        <v>372</v>
      </c>
      <c r="E15" s="47" t="s">
        <v>1070</v>
      </c>
      <c r="F15" s="47" t="s">
        <v>1071</v>
      </c>
    </row>
    <row r="16" spans="1:6" ht="15" customHeight="1" x14ac:dyDescent="0.25">
      <c r="A16" s="397" t="s">
        <v>1066</v>
      </c>
      <c r="B16" s="354" t="s">
        <v>1083</v>
      </c>
      <c r="C16" s="354" t="s">
        <v>1089</v>
      </c>
      <c r="D16" s="47" t="s">
        <v>372</v>
      </c>
      <c r="E16" s="47" t="s">
        <v>1070</v>
      </c>
      <c r="F16" s="47" t="s">
        <v>1071</v>
      </c>
    </row>
    <row r="17" spans="1:6" ht="31.5" x14ac:dyDescent="0.25">
      <c r="A17" s="397" t="s">
        <v>1066</v>
      </c>
      <c r="B17" s="354" t="s">
        <v>1083</v>
      </c>
      <c r="C17" s="354" t="s">
        <v>1090</v>
      </c>
      <c r="D17" s="47" t="s">
        <v>372</v>
      </c>
      <c r="E17" s="47" t="s">
        <v>1070</v>
      </c>
      <c r="F17" s="47" t="s">
        <v>1071</v>
      </c>
    </row>
    <row r="18" spans="1:6" ht="47.25" x14ac:dyDescent="0.25">
      <c r="A18" s="397" t="s">
        <v>1066</v>
      </c>
      <c r="B18" s="354" t="s">
        <v>1091</v>
      </c>
      <c r="C18" s="354" t="s">
        <v>1092</v>
      </c>
      <c r="D18" s="47" t="s">
        <v>372</v>
      </c>
      <c r="E18" s="47" t="s">
        <v>1070</v>
      </c>
      <c r="F18" s="47" t="s">
        <v>1071</v>
      </c>
    </row>
    <row r="19" spans="1:6" ht="31.5" x14ac:dyDescent="0.25">
      <c r="A19" s="397" t="s">
        <v>1093</v>
      </c>
      <c r="B19" s="354" t="s">
        <v>1094</v>
      </c>
      <c r="C19" s="354" t="s">
        <v>1095</v>
      </c>
      <c r="D19" s="47" t="s">
        <v>372</v>
      </c>
      <c r="E19" s="47" t="s">
        <v>1070</v>
      </c>
      <c r="F19" s="47" t="s">
        <v>1071</v>
      </c>
    </row>
    <row r="20" spans="1:6" ht="31.5" x14ac:dyDescent="0.25">
      <c r="A20" s="397" t="s">
        <v>1093</v>
      </c>
      <c r="B20" s="354" t="s">
        <v>1096</v>
      </c>
      <c r="C20" s="354" t="s">
        <v>1097</v>
      </c>
      <c r="D20" s="47" t="s">
        <v>372</v>
      </c>
      <c r="E20" s="47" t="s">
        <v>1070</v>
      </c>
      <c r="F20" s="47" t="s">
        <v>1071</v>
      </c>
    </row>
    <row r="21" spans="1:6" ht="31.5" x14ac:dyDescent="0.25">
      <c r="A21" s="397" t="s">
        <v>1093</v>
      </c>
      <c r="B21" s="354" t="s">
        <v>1098</v>
      </c>
      <c r="C21" s="354" t="s">
        <v>1099</v>
      </c>
      <c r="D21" s="47" t="s">
        <v>1069</v>
      </c>
      <c r="E21" s="47" t="s">
        <v>1070</v>
      </c>
      <c r="F21" s="47" t="s">
        <v>1071</v>
      </c>
    </row>
    <row r="22" spans="1:6" ht="31.5" x14ac:dyDescent="0.25">
      <c r="A22" s="397" t="s">
        <v>1093</v>
      </c>
      <c r="B22" s="354" t="s">
        <v>1100</v>
      </c>
      <c r="C22" s="354" t="s">
        <v>1101</v>
      </c>
      <c r="D22" s="47" t="s">
        <v>1069</v>
      </c>
      <c r="E22" s="47" t="s">
        <v>1070</v>
      </c>
      <c r="F22" s="47" t="s">
        <v>1071</v>
      </c>
    </row>
    <row r="23" spans="1:6" ht="31.5" x14ac:dyDescent="0.25">
      <c r="A23" s="397" t="s">
        <v>1093</v>
      </c>
      <c r="B23" s="354" t="s">
        <v>1102</v>
      </c>
      <c r="C23" s="354" t="s">
        <v>1103</v>
      </c>
      <c r="D23" s="47" t="s">
        <v>1069</v>
      </c>
      <c r="E23" s="47" t="s">
        <v>1070</v>
      </c>
      <c r="F23" s="47" t="s">
        <v>1071</v>
      </c>
    </row>
    <row r="24" spans="1:6" ht="31.5" x14ac:dyDescent="0.25">
      <c r="A24" s="354" t="s">
        <v>1104</v>
      </c>
      <c r="B24" s="354" t="s">
        <v>1105</v>
      </c>
      <c r="C24" s="354" t="s">
        <v>1106</v>
      </c>
      <c r="D24" s="47" t="s">
        <v>372</v>
      </c>
      <c r="E24" s="20" t="s">
        <v>1107</v>
      </c>
      <c r="F24" s="47" t="s">
        <v>1071</v>
      </c>
    </row>
    <row r="25" spans="1:6" ht="59.25" customHeight="1" x14ac:dyDescent="0.25">
      <c r="A25" s="354" t="s">
        <v>1104</v>
      </c>
      <c r="B25" s="354" t="s">
        <v>1108</v>
      </c>
      <c r="C25" s="354" t="s">
        <v>1109</v>
      </c>
      <c r="D25" s="47" t="s">
        <v>372</v>
      </c>
      <c r="E25" s="20" t="s">
        <v>1110</v>
      </c>
      <c r="F25" s="47" t="s">
        <v>1071</v>
      </c>
    </row>
    <row r="26" spans="1:6" ht="31.5" x14ac:dyDescent="0.25">
      <c r="A26" s="354" t="s">
        <v>1104</v>
      </c>
      <c r="B26" s="354" t="s">
        <v>1111</v>
      </c>
      <c r="C26" s="354" t="s">
        <v>1112</v>
      </c>
      <c r="D26" s="47" t="s">
        <v>372</v>
      </c>
      <c r="E26" s="20" t="s">
        <v>1110</v>
      </c>
      <c r="F26" s="47" t="s">
        <v>1071</v>
      </c>
    </row>
    <row r="27" spans="1:6" ht="31.5" x14ac:dyDescent="0.25">
      <c r="A27" s="354" t="s">
        <v>1104</v>
      </c>
      <c r="B27" s="354" t="s">
        <v>1113</v>
      </c>
      <c r="C27" s="354" t="s">
        <v>1114</v>
      </c>
      <c r="D27" s="47" t="s">
        <v>372</v>
      </c>
      <c r="E27" s="20" t="s">
        <v>1107</v>
      </c>
      <c r="F27" s="47" t="s">
        <v>1115</v>
      </c>
    </row>
    <row r="28" spans="1:6" ht="47.25" x14ac:dyDescent="0.25">
      <c r="A28" s="354" t="s">
        <v>1104</v>
      </c>
      <c r="B28" s="354" t="s">
        <v>1105</v>
      </c>
      <c r="C28" s="354" t="s">
        <v>1116</v>
      </c>
      <c r="D28" s="47" t="s">
        <v>372</v>
      </c>
      <c r="E28" s="20" t="s">
        <v>1117</v>
      </c>
      <c r="F28" s="47" t="s">
        <v>1115</v>
      </c>
    </row>
    <row r="29" spans="1:6" ht="47.25" x14ac:dyDescent="0.25">
      <c r="A29" s="354" t="s">
        <v>1104</v>
      </c>
      <c r="B29" s="354" t="s">
        <v>1105</v>
      </c>
      <c r="C29" s="354" t="s">
        <v>1118</v>
      </c>
      <c r="D29" s="47" t="s">
        <v>372</v>
      </c>
      <c r="E29" s="20" t="s">
        <v>1119</v>
      </c>
      <c r="F29" s="47" t="s">
        <v>1115</v>
      </c>
    </row>
    <row r="30" spans="1:6" ht="31.5" x14ac:dyDescent="0.25">
      <c r="A30" s="354" t="s">
        <v>1104</v>
      </c>
      <c r="B30" s="354" t="s">
        <v>1083</v>
      </c>
      <c r="C30" s="354" t="s">
        <v>1120</v>
      </c>
      <c r="D30" s="47" t="s">
        <v>372</v>
      </c>
      <c r="E30" s="20" t="s">
        <v>1110</v>
      </c>
      <c r="F30" s="47" t="s">
        <v>1115</v>
      </c>
    </row>
    <row r="31" spans="1:6" ht="31.5" x14ac:dyDescent="0.25">
      <c r="A31" s="354" t="s">
        <v>302</v>
      </c>
      <c r="B31" s="354" t="s">
        <v>1121</v>
      </c>
      <c r="C31" s="354" t="s">
        <v>1122</v>
      </c>
      <c r="D31" s="47" t="s">
        <v>1069</v>
      </c>
      <c r="E31" s="20" t="s">
        <v>1123</v>
      </c>
      <c r="F31" s="47" t="s">
        <v>1071</v>
      </c>
    </row>
    <row r="32" spans="1:6" ht="31.5" x14ac:dyDescent="0.25">
      <c r="A32" s="354" t="s">
        <v>302</v>
      </c>
      <c r="B32" s="354" t="s">
        <v>1124</v>
      </c>
      <c r="C32" s="354" t="s">
        <v>1125</v>
      </c>
      <c r="D32" s="47" t="s">
        <v>1069</v>
      </c>
      <c r="E32" s="20" t="s">
        <v>1070</v>
      </c>
      <c r="F32" s="47" t="s">
        <v>1115</v>
      </c>
    </row>
    <row r="33" spans="1:6" x14ac:dyDescent="0.25">
      <c r="A33" s="354" t="s">
        <v>302</v>
      </c>
      <c r="B33" s="354" t="s">
        <v>1126</v>
      </c>
      <c r="C33" s="354" t="s">
        <v>1127</v>
      </c>
      <c r="D33" s="47" t="s">
        <v>372</v>
      </c>
      <c r="E33" s="20" t="s">
        <v>1070</v>
      </c>
      <c r="F33" s="47" t="s">
        <v>1115</v>
      </c>
    </row>
    <row r="34" spans="1:6" ht="31.5" x14ac:dyDescent="0.25">
      <c r="A34" s="354" t="s">
        <v>302</v>
      </c>
      <c r="B34" s="354" t="s">
        <v>1128</v>
      </c>
      <c r="C34" s="354" t="s">
        <v>1129</v>
      </c>
      <c r="D34" s="47" t="s">
        <v>1069</v>
      </c>
      <c r="E34" s="20" t="s">
        <v>1070</v>
      </c>
      <c r="F34" s="47" t="s">
        <v>1071</v>
      </c>
    </row>
    <row r="35" spans="1:6" x14ac:dyDescent="0.25">
      <c r="A35" s="354" t="s">
        <v>302</v>
      </c>
      <c r="B35" s="354" t="s">
        <v>1130</v>
      </c>
      <c r="C35" s="354" t="s">
        <v>1131</v>
      </c>
      <c r="D35" s="47" t="s">
        <v>1069</v>
      </c>
      <c r="E35" s="20" t="s">
        <v>1070</v>
      </c>
      <c r="F35" s="47" t="s">
        <v>1071</v>
      </c>
    </row>
    <row r="36" spans="1:6" x14ac:dyDescent="0.25">
      <c r="A36" s="354" t="s">
        <v>302</v>
      </c>
      <c r="B36" s="354" t="s">
        <v>1124</v>
      </c>
      <c r="C36" s="354" t="s">
        <v>321</v>
      </c>
      <c r="D36" s="47" t="s">
        <v>372</v>
      </c>
      <c r="E36" s="20" t="s">
        <v>1070</v>
      </c>
      <c r="F36" s="47" t="s">
        <v>1071</v>
      </c>
    </row>
    <row r="37" spans="1:6" x14ac:dyDescent="0.25">
      <c r="A37" s="354" t="s">
        <v>302</v>
      </c>
      <c r="B37" s="354" t="s">
        <v>1132</v>
      </c>
      <c r="C37" s="354" t="s">
        <v>1133</v>
      </c>
      <c r="D37" s="47" t="s">
        <v>1069</v>
      </c>
      <c r="E37" s="20" t="s">
        <v>1070</v>
      </c>
      <c r="F37" s="47" t="s">
        <v>1115</v>
      </c>
    </row>
    <row r="38" spans="1:6" x14ac:dyDescent="0.25">
      <c r="A38" s="354" t="s">
        <v>302</v>
      </c>
      <c r="B38" s="354" t="s">
        <v>1134</v>
      </c>
      <c r="C38" s="354" t="s">
        <v>1135</v>
      </c>
      <c r="D38" s="47" t="s">
        <v>1069</v>
      </c>
      <c r="E38" s="20" t="s">
        <v>1070</v>
      </c>
      <c r="F38" s="47" t="s">
        <v>1071</v>
      </c>
    </row>
    <row r="39" spans="1:6" x14ac:dyDescent="0.25">
      <c r="A39" s="354" t="s">
        <v>302</v>
      </c>
      <c r="B39" s="354" t="s">
        <v>1136</v>
      </c>
      <c r="C39" s="354" t="s">
        <v>323</v>
      </c>
      <c r="D39" s="47" t="s">
        <v>372</v>
      </c>
      <c r="E39" s="20" t="s">
        <v>1070</v>
      </c>
      <c r="F39" s="47" t="s">
        <v>1115</v>
      </c>
    </row>
    <row r="40" spans="1:6" x14ac:dyDescent="0.25">
      <c r="A40" s="354" t="s">
        <v>302</v>
      </c>
      <c r="B40" s="354" t="s">
        <v>1137</v>
      </c>
      <c r="C40" s="354" t="s">
        <v>1138</v>
      </c>
      <c r="D40" s="47" t="s">
        <v>1069</v>
      </c>
      <c r="E40" s="20" t="s">
        <v>1070</v>
      </c>
      <c r="F40" s="47" t="s">
        <v>1071</v>
      </c>
    </row>
    <row r="41" spans="1:6" x14ac:dyDescent="0.25">
      <c r="A41" s="354" t="s">
        <v>302</v>
      </c>
      <c r="B41" s="354" t="s">
        <v>1139</v>
      </c>
      <c r="C41" s="354" t="s">
        <v>1140</v>
      </c>
      <c r="D41" s="47" t="s">
        <v>1069</v>
      </c>
      <c r="E41" s="20" t="s">
        <v>1070</v>
      </c>
      <c r="F41" s="47" t="s">
        <v>1115</v>
      </c>
    </row>
    <row r="42" spans="1:6" x14ac:dyDescent="0.25">
      <c r="A42" s="354" t="s">
        <v>302</v>
      </c>
      <c r="B42" s="354" t="s">
        <v>1141</v>
      </c>
      <c r="C42" s="354" t="s">
        <v>1142</v>
      </c>
      <c r="D42" s="47" t="s">
        <v>1069</v>
      </c>
      <c r="E42" s="20" t="s">
        <v>1070</v>
      </c>
      <c r="F42" s="47" t="s">
        <v>1071</v>
      </c>
    </row>
    <row r="43" spans="1:6" ht="31.5" x14ac:dyDescent="0.25">
      <c r="A43" s="354" t="s">
        <v>302</v>
      </c>
      <c r="B43" s="354" t="s">
        <v>1141</v>
      </c>
      <c r="C43" s="354" t="s">
        <v>1143</v>
      </c>
      <c r="D43" s="47" t="s">
        <v>372</v>
      </c>
      <c r="E43" s="20" t="s">
        <v>1144</v>
      </c>
      <c r="F43" s="47" t="s">
        <v>1071</v>
      </c>
    </row>
    <row r="44" spans="1:6" x14ac:dyDescent="0.25">
      <c r="A44" s="354" t="s">
        <v>302</v>
      </c>
      <c r="B44" s="354" t="s">
        <v>1145</v>
      </c>
      <c r="C44" s="354" t="s">
        <v>1146</v>
      </c>
      <c r="D44" s="47" t="s">
        <v>372</v>
      </c>
      <c r="E44" s="20" t="s">
        <v>1070</v>
      </c>
      <c r="F44" s="47" t="s">
        <v>1115</v>
      </c>
    </row>
    <row r="45" spans="1:6" ht="31.5" x14ac:dyDescent="0.25">
      <c r="A45" s="354" t="s">
        <v>302</v>
      </c>
      <c r="B45" s="354" t="s">
        <v>1105</v>
      </c>
      <c r="C45" s="354" t="s">
        <v>1147</v>
      </c>
      <c r="D45" s="47" t="s">
        <v>1069</v>
      </c>
      <c r="E45" s="20" t="s">
        <v>1148</v>
      </c>
      <c r="F45" s="47" t="s">
        <v>1071</v>
      </c>
    </row>
    <row r="46" spans="1:6" x14ac:dyDescent="0.25">
      <c r="A46" s="354" t="s">
        <v>302</v>
      </c>
      <c r="B46" s="354" t="s">
        <v>1134</v>
      </c>
      <c r="C46" s="354" t="s">
        <v>1149</v>
      </c>
      <c r="D46" s="47" t="s">
        <v>1069</v>
      </c>
      <c r="E46" s="20" t="s">
        <v>1070</v>
      </c>
      <c r="F46" s="47" t="s">
        <v>1071</v>
      </c>
    </row>
    <row r="47" spans="1:6" x14ac:dyDescent="0.25">
      <c r="A47" s="354" t="s">
        <v>302</v>
      </c>
      <c r="B47" s="354" t="s">
        <v>1150</v>
      </c>
      <c r="C47" s="354" t="s">
        <v>1151</v>
      </c>
      <c r="D47" s="47" t="s">
        <v>1069</v>
      </c>
      <c r="E47" s="20" t="s">
        <v>1070</v>
      </c>
      <c r="F47" s="47" t="s">
        <v>1071</v>
      </c>
    </row>
    <row r="48" spans="1:6" x14ac:dyDescent="0.25">
      <c r="A48" s="354" t="s">
        <v>302</v>
      </c>
      <c r="B48" s="354" t="s">
        <v>1139</v>
      </c>
      <c r="C48" s="354" t="s">
        <v>1152</v>
      </c>
      <c r="D48" s="47" t="s">
        <v>1069</v>
      </c>
      <c r="E48" s="20" t="s">
        <v>1070</v>
      </c>
      <c r="F48" s="47" t="s">
        <v>1071</v>
      </c>
    </row>
    <row r="49" spans="1:6" ht="31.5" x14ac:dyDescent="0.25">
      <c r="A49" s="354" t="s">
        <v>302</v>
      </c>
      <c r="B49" s="354" t="s">
        <v>1105</v>
      </c>
      <c r="C49" s="354" t="s">
        <v>1153</v>
      </c>
      <c r="D49" s="47" t="s">
        <v>372</v>
      </c>
      <c r="E49" s="20" t="s">
        <v>1154</v>
      </c>
      <c r="F49" s="47" t="s">
        <v>1071</v>
      </c>
    </row>
    <row r="50" spans="1:6" ht="31.5" x14ac:dyDescent="0.25">
      <c r="A50" s="354" t="s">
        <v>302</v>
      </c>
      <c r="B50" s="354" t="s">
        <v>1155</v>
      </c>
      <c r="C50" s="354" t="s">
        <v>1156</v>
      </c>
      <c r="D50" s="47" t="s">
        <v>1069</v>
      </c>
      <c r="E50" s="20" t="s">
        <v>1157</v>
      </c>
      <c r="F50" s="47" t="s">
        <v>1071</v>
      </c>
    </row>
    <row r="51" spans="1:6" ht="31.5" x14ac:dyDescent="0.25">
      <c r="A51" s="354" t="s">
        <v>302</v>
      </c>
      <c r="B51" s="354" t="s">
        <v>1128</v>
      </c>
      <c r="C51" s="354" t="s">
        <v>1158</v>
      </c>
      <c r="D51" s="47" t="s">
        <v>1069</v>
      </c>
      <c r="E51" s="20" t="s">
        <v>1070</v>
      </c>
      <c r="F51" s="47" t="s">
        <v>1071</v>
      </c>
    </row>
    <row r="52" spans="1:6" ht="31.5" x14ac:dyDescent="0.25">
      <c r="A52" s="354" t="s">
        <v>302</v>
      </c>
      <c r="B52" s="354" t="s">
        <v>1105</v>
      </c>
      <c r="C52" s="354" t="s">
        <v>1159</v>
      </c>
      <c r="D52" s="47" t="s">
        <v>1069</v>
      </c>
      <c r="E52" s="20" t="s">
        <v>1160</v>
      </c>
      <c r="F52" s="47" t="s">
        <v>1071</v>
      </c>
    </row>
    <row r="53" spans="1:6" ht="31.5" x14ac:dyDescent="0.25">
      <c r="A53" s="354" t="s">
        <v>302</v>
      </c>
      <c r="B53" s="354" t="s">
        <v>1105</v>
      </c>
      <c r="C53" s="354" t="s">
        <v>1161</v>
      </c>
      <c r="D53" s="47" t="s">
        <v>372</v>
      </c>
      <c r="E53" s="20" t="s">
        <v>1162</v>
      </c>
      <c r="F53" s="47" t="s">
        <v>1071</v>
      </c>
    </row>
    <row r="54" spans="1:6" x14ac:dyDescent="0.25">
      <c r="A54" s="354" t="s">
        <v>302</v>
      </c>
      <c r="B54" s="354" t="s">
        <v>1163</v>
      </c>
      <c r="C54" s="354" t="s">
        <v>1164</v>
      </c>
      <c r="D54" s="47" t="s">
        <v>1069</v>
      </c>
      <c r="E54" s="20" t="s">
        <v>1070</v>
      </c>
      <c r="F54" s="47" t="s">
        <v>1071</v>
      </c>
    </row>
    <row r="55" spans="1:6" ht="31.5" x14ac:dyDescent="0.25">
      <c r="A55" s="354" t="s">
        <v>302</v>
      </c>
      <c r="B55" s="354" t="s">
        <v>1111</v>
      </c>
      <c r="C55" s="354" t="s">
        <v>1165</v>
      </c>
      <c r="D55" s="47" t="s">
        <v>372</v>
      </c>
      <c r="E55" s="20" t="s">
        <v>1166</v>
      </c>
      <c r="F55" s="47" t="s">
        <v>1071</v>
      </c>
    </row>
    <row r="56" spans="1:6" ht="31.5" x14ac:dyDescent="0.25">
      <c r="A56" s="354" t="s">
        <v>302</v>
      </c>
      <c r="B56" s="354" t="s">
        <v>1111</v>
      </c>
      <c r="C56" s="354" t="s">
        <v>1167</v>
      </c>
      <c r="D56" s="47" t="s">
        <v>372</v>
      </c>
      <c r="E56" s="20" t="s">
        <v>1168</v>
      </c>
      <c r="F56" s="47" t="s">
        <v>1071</v>
      </c>
    </row>
    <row r="57" spans="1:6" ht="31.5" x14ac:dyDescent="0.25">
      <c r="A57" s="354" t="s">
        <v>302</v>
      </c>
      <c r="B57" s="354" t="s">
        <v>1111</v>
      </c>
      <c r="C57" s="354" t="s">
        <v>1169</v>
      </c>
      <c r="D57" s="47" t="s">
        <v>372</v>
      </c>
      <c r="E57" s="20" t="s">
        <v>1148</v>
      </c>
      <c r="F57" s="47" t="s">
        <v>1071</v>
      </c>
    </row>
    <row r="58" spans="1:6" ht="31.5" x14ac:dyDescent="0.25">
      <c r="A58" s="354" t="s">
        <v>302</v>
      </c>
      <c r="B58" s="354" t="s">
        <v>1111</v>
      </c>
      <c r="C58" s="354" t="s">
        <v>1170</v>
      </c>
      <c r="D58" s="47" t="s">
        <v>372</v>
      </c>
      <c r="E58" s="20" t="s">
        <v>1171</v>
      </c>
      <c r="F58" s="47" t="s">
        <v>1071</v>
      </c>
    </row>
    <row r="59" spans="1:6" ht="31.5" x14ac:dyDescent="0.25">
      <c r="A59" s="354" t="s">
        <v>302</v>
      </c>
      <c r="B59" s="354" t="s">
        <v>1111</v>
      </c>
      <c r="C59" s="354" t="s">
        <v>1172</v>
      </c>
      <c r="D59" s="47" t="s">
        <v>372</v>
      </c>
      <c r="E59" s="20" t="s">
        <v>1070</v>
      </c>
      <c r="F59" s="47" t="s">
        <v>1071</v>
      </c>
    </row>
    <row r="60" spans="1:6" ht="31.5" x14ac:dyDescent="0.25">
      <c r="A60" s="354" t="s">
        <v>302</v>
      </c>
      <c r="B60" s="354" t="s">
        <v>1083</v>
      </c>
      <c r="C60" s="354" t="s">
        <v>1173</v>
      </c>
      <c r="D60" s="47" t="s">
        <v>372</v>
      </c>
      <c r="E60" s="20" t="s">
        <v>1123</v>
      </c>
      <c r="F60" s="47" t="s">
        <v>1071</v>
      </c>
    </row>
    <row r="61" spans="1:6" ht="31.5" x14ac:dyDescent="0.25">
      <c r="A61" s="354" t="s">
        <v>302</v>
      </c>
      <c r="B61" s="354" t="s">
        <v>1083</v>
      </c>
      <c r="C61" s="354" t="s">
        <v>1174</v>
      </c>
      <c r="D61" s="47" t="s">
        <v>372</v>
      </c>
      <c r="E61" s="20" t="s">
        <v>1168</v>
      </c>
      <c r="F61" s="47" t="s">
        <v>1071</v>
      </c>
    </row>
    <row r="62" spans="1:6" ht="31.5" x14ac:dyDescent="0.25">
      <c r="A62" s="354" t="s">
        <v>302</v>
      </c>
      <c r="B62" s="354" t="s">
        <v>1083</v>
      </c>
      <c r="C62" s="354" t="s">
        <v>1175</v>
      </c>
      <c r="D62" s="47" t="s">
        <v>1069</v>
      </c>
      <c r="E62" s="20" t="s">
        <v>1148</v>
      </c>
      <c r="F62" s="47" t="s">
        <v>1071</v>
      </c>
    </row>
    <row r="63" spans="1:6" ht="31.5" x14ac:dyDescent="0.25">
      <c r="A63" s="354" t="s">
        <v>302</v>
      </c>
      <c r="B63" s="354" t="s">
        <v>1083</v>
      </c>
      <c r="C63" s="354" t="s">
        <v>1176</v>
      </c>
      <c r="D63" s="47" t="s">
        <v>372</v>
      </c>
      <c r="E63" s="20" t="s">
        <v>1171</v>
      </c>
      <c r="F63" s="47" t="s">
        <v>1071</v>
      </c>
    </row>
    <row r="64" spans="1:6" ht="31.5" x14ac:dyDescent="0.25">
      <c r="A64" s="354" t="s">
        <v>302</v>
      </c>
      <c r="B64" s="354" t="s">
        <v>1083</v>
      </c>
      <c r="C64" s="354" t="s">
        <v>1177</v>
      </c>
      <c r="D64" s="47" t="s">
        <v>372</v>
      </c>
      <c r="E64" s="20" t="s">
        <v>1178</v>
      </c>
      <c r="F64" s="47" t="s">
        <v>1071</v>
      </c>
    </row>
    <row r="65" spans="1:6" ht="31.5" x14ac:dyDescent="0.25">
      <c r="A65" s="354" t="s">
        <v>302</v>
      </c>
      <c r="B65" s="354" t="s">
        <v>1083</v>
      </c>
      <c r="C65" s="354" t="s">
        <v>1179</v>
      </c>
      <c r="D65" s="47" t="s">
        <v>372</v>
      </c>
      <c r="E65" s="20" t="s">
        <v>1180</v>
      </c>
      <c r="F65" s="47" t="s">
        <v>1071</v>
      </c>
    </row>
    <row r="66" spans="1:6" ht="47.25" x14ac:dyDescent="0.25">
      <c r="A66" s="354" t="s">
        <v>302</v>
      </c>
      <c r="B66" s="354" t="s">
        <v>1181</v>
      </c>
      <c r="C66" s="354" t="s">
        <v>1182</v>
      </c>
      <c r="D66" s="47" t="s">
        <v>372</v>
      </c>
      <c r="E66" s="20" t="s">
        <v>1070</v>
      </c>
      <c r="F66" s="47" t="s">
        <v>1071</v>
      </c>
    </row>
    <row r="67" spans="1:6" ht="47.25" x14ac:dyDescent="0.25">
      <c r="A67" s="354" t="s">
        <v>302</v>
      </c>
      <c r="B67" s="354" t="s">
        <v>1181</v>
      </c>
      <c r="C67" s="354" t="s">
        <v>1183</v>
      </c>
      <c r="D67" s="47" t="s">
        <v>1069</v>
      </c>
      <c r="E67" s="20" t="s">
        <v>1070</v>
      </c>
      <c r="F67" s="47" t="s">
        <v>1071</v>
      </c>
    </row>
    <row r="68" spans="1:6" ht="31.5" x14ac:dyDescent="0.25">
      <c r="A68" s="354" t="s">
        <v>302</v>
      </c>
      <c r="B68" s="354" t="s">
        <v>1083</v>
      </c>
      <c r="C68" s="354" t="s">
        <v>1184</v>
      </c>
      <c r="D68" s="47" t="s">
        <v>1069</v>
      </c>
      <c r="E68" s="20" t="s">
        <v>1070</v>
      </c>
      <c r="F68" s="47" t="s">
        <v>1071</v>
      </c>
    </row>
    <row r="69" spans="1:6" ht="47.25" x14ac:dyDescent="0.25">
      <c r="A69" s="354" t="s">
        <v>302</v>
      </c>
      <c r="B69" s="354" t="s">
        <v>1181</v>
      </c>
      <c r="C69" s="354" t="s">
        <v>1185</v>
      </c>
      <c r="D69" s="47" t="s">
        <v>372</v>
      </c>
      <c r="E69" s="20" t="s">
        <v>1070</v>
      </c>
      <c r="F69" s="47" t="s">
        <v>1071</v>
      </c>
    </row>
    <row r="70" spans="1:6" ht="31.5" x14ac:dyDescent="0.25">
      <c r="A70" s="354" t="s">
        <v>302</v>
      </c>
      <c r="B70" s="354" t="s">
        <v>1083</v>
      </c>
      <c r="C70" s="354" t="s">
        <v>1186</v>
      </c>
      <c r="D70" s="47" t="s">
        <v>1069</v>
      </c>
      <c r="E70" s="20" t="s">
        <v>1070</v>
      </c>
      <c r="F70" s="47" t="s">
        <v>1071</v>
      </c>
    </row>
    <row r="71" spans="1:6" ht="31.5" x14ac:dyDescent="0.25">
      <c r="A71" s="354" t="s">
        <v>302</v>
      </c>
      <c r="B71" s="354" t="s">
        <v>1083</v>
      </c>
      <c r="C71" s="354" t="s">
        <v>1187</v>
      </c>
      <c r="D71" s="47" t="s">
        <v>1069</v>
      </c>
      <c r="E71" s="20" t="s">
        <v>1070</v>
      </c>
      <c r="F71" s="47" t="s">
        <v>1071</v>
      </c>
    </row>
    <row r="72" spans="1:6" x14ac:dyDescent="0.25">
      <c r="A72" s="354" t="s">
        <v>302</v>
      </c>
      <c r="B72" s="354" t="s">
        <v>1132</v>
      </c>
      <c r="C72" s="354" t="s">
        <v>1188</v>
      </c>
      <c r="D72" s="47" t="s">
        <v>1189</v>
      </c>
      <c r="E72" s="20" t="s">
        <v>1070</v>
      </c>
      <c r="F72" s="47" t="s">
        <v>1071</v>
      </c>
    </row>
    <row r="73" spans="1:6" ht="31.5" x14ac:dyDescent="0.25">
      <c r="A73" s="354" t="s">
        <v>1190</v>
      </c>
      <c r="B73" s="354" t="s">
        <v>1124</v>
      </c>
      <c r="C73" s="354" t="s">
        <v>1191</v>
      </c>
      <c r="D73" s="47" t="s">
        <v>1189</v>
      </c>
      <c r="E73" s="20" t="s">
        <v>1070</v>
      </c>
      <c r="F73" s="47" t="s">
        <v>1071</v>
      </c>
    </row>
    <row r="74" spans="1:6" ht="31.5" x14ac:dyDescent="0.25">
      <c r="A74" s="354" t="s">
        <v>1192</v>
      </c>
      <c r="B74" s="354" t="s">
        <v>1139</v>
      </c>
      <c r="C74" s="354" t="s">
        <v>1152</v>
      </c>
      <c r="D74" s="47" t="s">
        <v>1189</v>
      </c>
      <c r="E74" s="20" t="s">
        <v>1070</v>
      </c>
      <c r="F74" s="47" t="s">
        <v>1071</v>
      </c>
    </row>
    <row r="75" spans="1:6" ht="31.5" x14ac:dyDescent="0.25">
      <c r="A75" s="354" t="s">
        <v>1193</v>
      </c>
      <c r="B75" s="354" t="s">
        <v>1105</v>
      </c>
      <c r="C75" s="354" t="s">
        <v>1194</v>
      </c>
      <c r="D75" s="47" t="s">
        <v>372</v>
      </c>
      <c r="E75" s="20" t="s">
        <v>1195</v>
      </c>
      <c r="F75" s="47" t="s">
        <v>1071</v>
      </c>
    </row>
    <row r="76" spans="1:6" x14ac:dyDescent="0.25">
      <c r="A76" s="354" t="s">
        <v>1193</v>
      </c>
      <c r="B76" s="354" t="s">
        <v>1196</v>
      </c>
      <c r="C76" s="354" t="s">
        <v>1197</v>
      </c>
      <c r="D76" s="47" t="s">
        <v>372</v>
      </c>
      <c r="E76" s="20" t="s">
        <v>1070</v>
      </c>
      <c r="F76" s="47" t="s">
        <v>1071</v>
      </c>
    </row>
    <row r="77" spans="1:6" x14ac:dyDescent="0.25">
      <c r="A77" s="354" t="s">
        <v>1193</v>
      </c>
      <c r="B77" s="354" t="s">
        <v>1198</v>
      </c>
      <c r="C77" s="354" t="s">
        <v>1199</v>
      </c>
      <c r="D77" s="47" t="s">
        <v>1069</v>
      </c>
      <c r="E77" s="20" t="s">
        <v>1070</v>
      </c>
      <c r="F77" s="47" t="s">
        <v>1071</v>
      </c>
    </row>
    <row r="78" spans="1:6" ht="31.5" x14ac:dyDescent="0.25">
      <c r="A78" s="354" t="s">
        <v>1193</v>
      </c>
      <c r="B78" s="354" t="s">
        <v>1108</v>
      </c>
      <c r="C78" s="354" t="s">
        <v>1200</v>
      </c>
      <c r="D78" s="47" t="s">
        <v>1069</v>
      </c>
      <c r="E78" s="20" t="s">
        <v>1070</v>
      </c>
      <c r="F78" s="47" t="s">
        <v>1071</v>
      </c>
    </row>
    <row r="79" spans="1:6" x14ac:dyDescent="0.25">
      <c r="A79" s="354" t="s">
        <v>1193</v>
      </c>
      <c r="B79" s="354" t="s">
        <v>1201</v>
      </c>
      <c r="C79" s="354" t="s">
        <v>1202</v>
      </c>
      <c r="D79" s="47" t="s">
        <v>372</v>
      </c>
      <c r="E79" s="20" t="s">
        <v>1070</v>
      </c>
      <c r="F79" s="47" t="s">
        <v>1071</v>
      </c>
    </row>
    <row r="80" spans="1:6" ht="31.5" x14ac:dyDescent="0.25">
      <c r="A80" s="354" t="s">
        <v>1193</v>
      </c>
      <c r="B80" s="354" t="s">
        <v>1083</v>
      </c>
      <c r="C80" s="354" t="s">
        <v>1203</v>
      </c>
      <c r="D80" s="47" t="s">
        <v>1069</v>
      </c>
      <c r="E80" s="20" t="s">
        <v>1123</v>
      </c>
      <c r="F80" s="47" t="s">
        <v>1071</v>
      </c>
    </row>
    <row r="81" spans="1:6" ht="47.25" x14ac:dyDescent="0.25">
      <c r="A81" s="354" t="s">
        <v>1193</v>
      </c>
      <c r="B81" s="354" t="s">
        <v>1181</v>
      </c>
      <c r="C81" s="354" t="s">
        <v>1204</v>
      </c>
      <c r="D81" s="47" t="s">
        <v>372</v>
      </c>
      <c r="E81" s="20" t="s">
        <v>1070</v>
      </c>
      <c r="F81" s="47" t="s">
        <v>1071</v>
      </c>
    </row>
    <row r="82" spans="1:6" ht="47.25" x14ac:dyDescent="0.25">
      <c r="A82" s="354" t="s">
        <v>1193</v>
      </c>
      <c r="B82" s="354" t="s">
        <v>1181</v>
      </c>
      <c r="C82" s="354" t="s">
        <v>1205</v>
      </c>
      <c r="D82" s="47" t="s">
        <v>372</v>
      </c>
      <c r="E82" s="20" t="s">
        <v>1070</v>
      </c>
      <c r="F82" s="47" t="s">
        <v>1071</v>
      </c>
    </row>
    <row r="83" spans="1:6" ht="47.25" x14ac:dyDescent="0.25">
      <c r="A83" s="354" t="s">
        <v>1193</v>
      </c>
      <c r="B83" s="354" t="s">
        <v>1091</v>
      </c>
      <c r="C83" s="354" t="s">
        <v>1206</v>
      </c>
      <c r="D83" s="47" t="s">
        <v>1069</v>
      </c>
      <c r="E83" s="20" t="s">
        <v>1070</v>
      </c>
      <c r="F83" s="47" t="s">
        <v>1071</v>
      </c>
    </row>
    <row r="84" spans="1:6" ht="31.5" x14ac:dyDescent="0.25">
      <c r="A84" s="354" t="s">
        <v>1193</v>
      </c>
      <c r="B84" s="354" t="s">
        <v>1083</v>
      </c>
      <c r="C84" s="354" t="s">
        <v>1207</v>
      </c>
      <c r="D84" s="47" t="s">
        <v>372</v>
      </c>
      <c r="E84" s="20" t="s">
        <v>1123</v>
      </c>
      <c r="F84" s="47" t="s">
        <v>1115</v>
      </c>
    </row>
    <row r="85" spans="1:6" ht="47.25" x14ac:dyDescent="0.25">
      <c r="A85" s="354" t="s">
        <v>1193</v>
      </c>
      <c r="B85" s="354" t="s">
        <v>1181</v>
      </c>
      <c r="C85" s="354" t="s">
        <v>1208</v>
      </c>
      <c r="D85" s="47" t="s">
        <v>372</v>
      </c>
      <c r="E85" s="20" t="s">
        <v>1070</v>
      </c>
      <c r="F85" s="47" t="s">
        <v>1071</v>
      </c>
    </row>
    <row r="86" spans="1:6" ht="31.5" x14ac:dyDescent="0.25">
      <c r="A86" s="354" t="s">
        <v>1193</v>
      </c>
      <c r="B86" s="354" t="s">
        <v>1083</v>
      </c>
      <c r="C86" s="354" t="s">
        <v>1209</v>
      </c>
      <c r="D86" s="47" t="s">
        <v>372</v>
      </c>
      <c r="E86" s="20" t="s">
        <v>1070</v>
      </c>
      <c r="F86" s="47" t="s">
        <v>1210</v>
      </c>
    </row>
    <row r="87" spans="1:6" ht="31.5" x14ac:dyDescent="0.25">
      <c r="A87" s="354" t="s">
        <v>1193</v>
      </c>
      <c r="B87" s="354" t="s">
        <v>1083</v>
      </c>
      <c r="C87" s="354" t="s">
        <v>1211</v>
      </c>
      <c r="D87" s="47" t="s">
        <v>372</v>
      </c>
      <c r="E87" s="20" t="s">
        <v>1070</v>
      </c>
      <c r="F87" s="47" t="s">
        <v>1071</v>
      </c>
    </row>
    <row r="88" spans="1:6" ht="47.25" x14ac:dyDescent="0.25">
      <c r="A88" s="354" t="s">
        <v>1193</v>
      </c>
      <c r="B88" s="354" t="s">
        <v>1091</v>
      </c>
      <c r="C88" s="354" t="s">
        <v>1212</v>
      </c>
      <c r="D88" s="47" t="s">
        <v>372</v>
      </c>
      <c r="E88" s="20" t="s">
        <v>1070</v>
      </c>
      <c r="F88" s="47" t="s">
        <v>1071</v>
      </c>
    </row>
    <row r="89" spans="1:6" ht="47.25" x14ac:dyDescent="0.25">
      <c r="A89" s="354" t="s">
        <v>1193</v>
      </c>
      <c r="B89" s="354" t="s">
        <v>1181</v>
      </c>
      <c r="C89" s="354" t="s">
        <v>1213</v>
      </c>
      <c r="D89" s="47" t="s">
        <v>372</v>
      </c>
      <c r="E89" s="20" t="s">
        <v>1070</v>
      </c>
      <c r="F89" s="47" t="s">
        <v>1071</v>
      </c>
    </row>
    <row r="90" spans="1:6" ht="47.25" x14ac:dyDescent="0.25">
      <c r="A90" s="354" t="s">
        <v>1193</v>
      </c>
      <c r="B90" s="354" t="s">
        <v>1181</v>
      </c>
      <c r="C90" s="354" t="s">
        <v>1214</v>
      </c>
      <c r="D90" s="47" t="s">
        <v>372</v>
      </c>
      <c r="E90" s="20" t="s">
        <v>1070</v>
      </c>
      <c r="F90" s="47" t="s">
        <v>1071</v>
      </c>
    </row>
    <row r="91" spans="1:6" x14ac:dyDescent="0.25">
      <c r="A91" s="42"/>
      <c r="B91" s="42"/>
      <c r="C91" s="42"/>
      <c r="D91" s="404"/>
      <c r="E91" s="405"/>
      <c r="F91" s="404"/>
    </row>
    <row r="92" spans="1:6" ht="13.5" customHeight="1" x14ac:dyDescent="0.25">
      <c r="A92" s="533" t="s">
        <v>1215</v>
      </c>
      <c r="B92" s="533"/>
      <c r="C92" s="533"/>
      <c r="D92" s="34"/>
      <c r="E92" s="25"/>
      <c r="F92" s="34"/>
    </row>
    <row r="93" spans="1:6" ht="16.5" thickBot="1" x14ac:dyDescent="0.3">
      <c r="A93" s="406" t="s">
        <v>49</v>
      </c>
      <c r="B93" s="401"/>
      <c r="C93" s="401"/>
      <c r="D93" s="65"/>
      <c r="E93" s="81"/>
      <c r="F93" s="65"/>
    </row>
    <row r="94" spans="1:6" ht="32.25" thickBot="1" x14ac:dyDescent="0.3">
      <c r="A94" s="83" t="s">
        <v>51</v>
      </c>
      <c r="B94" s="100" t="s">
        <v>78</v>
      </c>
      <c r="C94" s="100" t="s">
        <v>130</v>
      </c>
      <c r="D94" s="100" t="s">
        <v>126</v>
      </c>
      <c r="E94" s="100" t="s">
        <v>105</v>
      </c>
      <c r="F94" s="101" t="s">
        <v>106</v>
      </c>
    </row>
    <row r="95" spans="1:6" x14ac:dyDescent="0.25">
      <c r="A95" s="401" t="s">
        <v>1066</v>
      </c>
      <c r="B95" s="401" t="s">
        <v>1067</v>
      </c>
      <c r="C95" s="401" t="s">
        <v>1068</v>
      </c>
      <c r="D95" s="65" t="s">
        <v>1069</v>
      </c>
      <c r="E95" s="65" t="s">
        <v>1070</v>
      </c>
      <c r="F95" s="65" t="s">
        <v>1216</v>
      </c>
    </row>
    <row r="96" spans="1:6" x14ac:dyDescent="0.25">
      <c r="A96" s="401" t="s">
        <v>1066</v>
      </c>
      <c r="B96" s="354" t="s">
        <v>1217</v>
      </c>
      <c r="C96" s="354" t="s">
        <v>315</v>
      </c>
      <c r="D96" s="65" t="s">
        <v>1069</v>
      </c>
      <c r="E96" s="65" t="s">
        <v>1070</v>
      </c>
      <c r="F96" s="65" t="s">
        <v>1216</v>
      </c>
    </row>
    <row r="97" spans="1:6" ht="31.5" x14ac:dyDescent="0.25">
      <c r="A97" s="401" t="s">
        <v>1066</v>
      </c>
      <c r="B97" s="354" t="s">
        <v>1073</v>
      </c>
      <c r="C97" s="354" t="s">
        <v>1074</v>
      </c>
      <c r="D97" s="65" t="s">
        <v>1069</v>
      </c>
      <c r="E97" s="65" t="s">
        <v>1070</v>
      </c>
      <c r="F97" s="65" t="s">
        <v>1216</v>
      </c>
    </row>
    <row r="98" spans="1:6" x14ac:dyDescent="0.25">
      <c r="A98" s="401" t="s">
        <v>1066</v>
      </c>
      <c r="B98" s="354" t="s">
        <v>1075</v>
      </c>
      <c r="C98" s="354" t="s">
        <v>1218</v>
      </c>
      <c r="D98" s="65" t="s">
        <v>1069</v>
      </c>
      <c r="E98" s="65" t="s">
        <v>1070</v>
      </c>
      <c r="F98" s="65" t="s">
        <v>1216</v>
      </c>
    </row>
    <row r="99" spans="1:6" x14ac:dyDescent="0.25">
      <c r="A99" s="401" t="s">
        <v>1066</v>
      </c>
      <c r="B99" s="354" t="s">
        <v>1077</v>
      </c>
      <c r="C99" s="354" t="s">
        <v>1219</v>
      </c>
      <c r="D99" s="65" t="s">
        <v>1069</v>
      </c>
      <c r="E99" s="65" t="s">
        <v>1070</v>
      </c>
      <c r="F99" s="65" t="s">
        <v>1216</v>
      </c>
    </row>
    <row r="100" spans="1:6" ht="31.5" x14ac:dyDescent="0.25">
      <c r="A100" s="401" t="s">
        <v>1066</v>
      </c>
      <c r="B100" s="354" t="s">
        <v>1079</v>
      </c>
      <c r="C100" s="354" t="s">
        <v>1080</v>
      </c>
      <c r="D100" s="65" t="s">
        <v>1069</v>
      </c>
      <c r="E100" s="65" t="s">
        <v>1070</v>
      </c>
      <c r="F100" s="65" t="s">
        <v>1216</v>
      </c>
    </row>
    <row r="101" spans="1:6" ht="31.5" x14ac:dyDescent="0.25">
      <c r="A101" s="401" t="s">
        <v>1066</v>
      </c>
      <c r="B101" s="402" t="s">
        <v>1083</v>
      </c>
      <c r="C101" s="402" t="s">
        <v>1084</v>
      </c>
      <c r="D101" s="403" t="s">
        <v>372</v>
      </c>
      <c r="E101" s="403" t="s">
        <v>1070</v>
      </c>
      <c r="F101" s="403" t="s">
        <v>1216</v>
      </c>
    </row>
    <row r="102" spans="1:6" ht="31.5" x14ac:dyDescent="0.25">
      <c r="A102" s="401" t="s">
        <v>1066</v>
      </c>
      <c r="B102" s="402" t="s">
        <v>1083</v>
      </c>
      <c r="C102" s="397" t="s">
        <v>1085</v>
      </c>
      <c r="D102" s="403" t="s">
        <v>372</v>
      </c>
      <c r="E102" s="403" t="s">
        <v>1070</v>
      </c>
      <c r="F102" s="403" t="s">
        <v>1216</v>
      </c>
    </row>
    <row r="103" spans="1:6" ht="31.5" x14ac:dyDescent="0.25">
      <c r="A103" s="401" t="s">
        <v>1066</v>
      </c>
      <c r="B103" s="402" t="s">
        <v>1083</v>
      </c>
      <c r="C103" s="397" t="s">
        <v>1086</v>
      </c>
      <c r="D103" s="403" t="s">
        <v>372</v>
      </c>
      <c r="E103" s="403" t="s">
        <v>1070</v>
      </c>
      <c r="F103" s="403" t="s">
        <v>1216</v>
      </c>
    </row>
    <row r="104" spans="1:6" ht="31.5" x14ac:dyDescent="0.25">
      <c r="A104" s="401" t="s">
        <v>1066</v>
      </c>
      <c r="B104" s="402" t="s">
        <v>1083</v>
      </c>
      <c r="C104" s="397" t="s">
        <v>1087</v>
      </c>
      <c r="D104" s="403" t="s">
        <v>372</v>
      </c>
      <c r="E104" s="403" t="s">
        <v>1070</v>
      </c>
      <c r="F104" s="403" t="s">
        <v>1216</v>
      </c>
    </row>
    <row r="105" spans="1:6" ht="31.5" x14ac:dyDescent="0.25">
      <c r="A105" s="401" t="s">
        <v>1066</v>
      </c>
      <c r="B105" s="402" t="s">
        <v>1083</v>
      </c>
      <c r="C105" s="397" t="s">
        <v>1088</v>
      </c>
      <c r="D105" s="403" t="s">
        <v>372</v>
      </c>
      <c r="E105" s="403" t="s">
        <v>1070</v>
      </c>
      <c r="F105" s="403" t="s">
        <v>1216</v>
      </c>
    </row>
    <row r="106" spans="1:6" ht="31.5" x14ac:dyDescent="0.25">
      <c r="A106" s="401" t="s">
        <v>1066</v>
      </c>
      <c r="B106" s="402" t="s">
        <v>1083</v>
      </c>
      <c r="C106" s="397" t="s">
        <v>1089</v>
      </c>
      <c r="D106" s="403" t="s">
        <v>372</v>
      </c>
      <c r="E106" s="403" t="s">
        <v>1070</v>
      </c>
      <c r="F106" s="403" t="s">
        <v>1216</v>
      </c>
    </row>
    <row r="107" spans="1:6" ht="31.5" x14ac:dyDescent="0.25">
      <c r="A107" s="401" t="s">
        <v>1066</v>
      </c>
      <c r="B107" s="402" t="s">
        <v>1083</v>
      </c>
      <c r="C107" s="397" t="s">
        <v>1090</v>
      </c>
      <c r="D107" s="403" t="s">
        <v>372</v>
      </c>
      <c r="E107" s="403" t="s">
        <v>1070</v>
      </c>
      <c r="F107" s="403" t="s">
        <v>1216</v>
      </c>
    </row>
    <row r="108" spans="1:6" ht="31.5" x14ac:dyDescent="0.25">
      <c r="A108" s="401" t="s">
        <v>1093</v>
      </c>
      <c r="B108" s="401" t="s">
        <v>1098</v>
      </c>
      <c r="C108" s="354" t="s">
        <v>1220</v>
      </c>
      <c r="D108" s="65" t="s">
        <v>1069</v>
      </c>
      <c r="E108" s="65" t="s">
        <v>1070</v>
      </c>
      <c r="F108" s="65" t="s">
        <v>1216</v>
      </c>
    </row>
    <row r="109" spans="1:6" ht="31.5" x14ac:dyDescent="0.25">
      <c r="A109" s="401" t="s">
        <v>1093</v>
      </c>
      <c r="B109" s="401" t="s">
        <v>1096</v>
      </c>
      <c r="C109" s="354" t="s">
        <v>1097</v>
      </c>
      <c r="D109" s="65" t="s">
        <v>372</v>
      </c>
      <c r="E109" s="65" t="s">
        <v>1070</v>
      </c>
      <c r="F109" s="65" t="s">
        <v>1216</v>
      </c>
    </row>
    <row r="110" spans="1:6" ht="31.5" x14ac:dyDescent="0.25">
      <c r="A110" s="401" t="s">
        <v>1093</v>
      </c>
      <c r="B110" s="401" t="s">
        <v>1221</v>
      </c>
      <c r="C110" s="354" t="s">
        <v>1101</v>
      </c>
      <c r="D110" s="65" t="s">
        <v>1069</v>
      </c>
      <c r="E110" s="65" t="s">
        <v>1070</v>
      </c>
      <c r="F110" s="65" t="s">
        <v>1216</v>
      </c>
    </row>
    <row r="111" spans="1:6" ht="31.5" x14ac:dyDescent="0.25">
      <c r="A111" s="401" t="s">
        <v>1222</v>
      </c>
      <c r="B111" s="401" t="s">
        <v>1121</v>
      </c>
      <c r="C111" s="354" t="s">
        <v>1223</v>
      </c>
      <c r="D111" s="65" t="s">
        <v>372</v>
      </c>
      <c r="E111" s="81" t="s">
        <v>1110</v>
      </c>
      <c r="F111" s="65" t="s">
        <v>1224</v>
      </c>
    </row>
    <row r="112" spans="1:6" ht="31.5" x14ac:dyDescent="0.25">
      <c r="A112" s="401" t="s">
        <v>1222</v>
      </c>
      <c r="B112" s="401" t="s">
        <v>1225</v>
      </c>
      <c r="C112" s="354" t="s">
        <v>1226</v>
      </c>
      <c r="D112" s="65" t="s">
        <v>372</v>
      </c>
      <c r="E112" s="81" t="s">
        <v>1110</v>
      </c>
      <c r="F112" s="65" t="s">
        <v>1224</v>
      </c>
    </row>
    <row r="113" spans="1:6" ht="31.5" x14ac:dyDescent="0.25">
      <c r="A113" s="401" t="s">
        <v>1222</v>
      </c>
      <c r="B113" s="401" t="s">
        <v>1227</v>
      </c>
      <c r="C113" s="354" t="s">
        <v>1112</v>
      </c>
      <c r="D113" s="65" t="s">
        <v>372</v>
      </c>
      <c r="E113" s="81" t="s">
        <v>1110</v>
      </c>
      <c r="F113" s="65" t="s">
        <v>1224</v>
      </c>
    </row>
    <row r="114" spans="1:6" ht="47.25" x14ac:dyDescent="0.25">
      <c r="A114" s="401" t="s">
        <v>1222</v>
      </c>
      <c r="B114" s="401" t="s">
        <v>1225</v>
      </c>
      <c r="C114" s="354" t="s">
        <v>1228</v>
      </c>
      <c r="D114" s="65" t="s">
        <v>372</v>
      </c>
      <c r="E114" s="81" t="s">
        <v>1117</v>
      </c>
      <c r="F114" s="65" t="s">
        <v>1224</v>
      </c>
    </row>
    <row r="115" spans="1:6" ht="31.5" x14ac:dyDescent="0.25">
      <c r="A115" s="401" t="s">
        <v>1222</v>
      </c>
      <c r="B115" s="401" t="s">
        <v>1229</v>
      </c>
      <c r="C115" s="354" t="s">
        <v>1230</v>
      </c>
      <c r="D115" s="65" t="s">
        <v>372</v>
      </c>
      <c r="E115" s="81" t="s">
        <v>1110</v>
      </c>
      <c r="F115" s="65" t="s">
        <v>1224</v>
      </c>
    </row>
    <row r="116" spans="1:6" ht="31.5" x14ac:dyDescent="0.25">
      <c r="A116" s="401" t="s">
        <v>1222</v>
      </c>
      <c r="B116" s="401" t="s">
        <v>1083</v>
      </c>
      <c r="C116" s="354" t="s">
        <v>1231</v>
      </c>
      <c r="D116" s="65" t="s">
        <v>372</v>
      </c>
      <c r="E116" s="81" t="s">
        <v>1110</v>
      </c>
      <c r="F116" s="65" t="s">
        <v>1224</v>
      </c>
    </row>
    <row r="117" spans="1:6" ht="31.5" x14ac:dyDescent="0.25">
      <c r="A117" s="401" t="s">
        <v>1232</v>
      </c>
      <c r="B117" s="401" t="s">
        <v>1121</v>
      </c>
      <c r="C117" s="354" t="s">
        <v>1233</v>
      </c>
      <c r="D117" s="65" t="s">
        <v>1069</v>
      </c>
      <c r="E117" s="407" t="s">
        <v>1123</v>
      </c>
      <c r="F117" s="65" t="s">
        <v>1224</v>
      </c>
    </row>
    <row r="118" spans="1:6" ht="31.5" x14ac:dyDescent="0.25">
      <c r="A118" s="401" t="s">
        <v>1232</v>
      </c>
      <c r="B118" s="401" t="s">
        <v>1124</v>
      </c>
      <c r="C118" s="354" t="s">
        <v>1234</v>
      </c>
      <c r="D118" s="65" t="s">
        <v>1069</v>
      </c>
      <c r="E118" s="407" t="s">
        <v>1070</v>
      </c>
      <c r="F118" s="65" t="s">
        <v>1224</v>
      </c>
    </row>
    <row r="119" spans="1:6" x14ac:dyDescent="0.25">
      <c r="A119" s="401" t="s">
        <v>1232</v>
      </c>
      <c r="B119" s="401" t="s">
        <v>1126</v>
      </c>
      <c r="C119" s="354" t="s">
        <v>1127</v>
      </c>
      <c r="D119" s="65" t="s">
        <v>372</v>
      </c>
      <c r="E119" s="407" t="s">
        <v>1070</v>
      </c>
      <c r="F119" s="65" t="s">
        <v>1224</v>
      </c>
    </row>
    <row r="120" spans="1:6" x14ac:dyDescent="0.25">
      <c r="A120" s="401" t="s">
        <v>1232</v>
      </c>
      <c r="B120" s="401" t="s">
        <v>1235</v>
      </c>
      <c r="C120" s="354" t="s">
        <v>1236</v>
      </c>
      <c r="D120" s="65" t="s">
        <v>1069</v>
      </c>
      <c r="E120" s="407" t="s">
        <v>1070</v>
      </c>
      <c r="F120" s="65" t="s">
        <v>1224</v>
      </c>
    </row>
    <row r="121" spans="1:6" ht="31.5" x14ac:dyDescent="0.25">
      <c r="A121" s="401" t="s">
        <v>1232</v>
      </c>
      <c r="B121" s="401" t="s">
        <v>1237</v>
      </c>
      <c r="C121" s="354" t="s">
        <v>1238</v>
      </c>
      <c r="D121" s="65" t="s">
        <v>1069</v>
      </c>
      <c r="E121" s="407" t="s">
        <v>1070</v>
      </c>
      <c r="F121" s="65" t="s">
        <v>1224</v>
      </c>
    </row>
    <row r="122" spans="1:6" x14ac:dyDescent="0.25">
      <c r="A122" s="401" t="s">
        <v>1232</v>
      </c>
      <c r="B122" s="401" t="s">
        <v>1130</v>
      </c>
      <c r="C122" s="354" t="s">
        <v>1131</v>
      </c>
      <c r="D122" s="65" t="s">
        <v>372</v>
      </c>
      <c r="E122" s="407" t="s">
        <v>1070</v>
      </c>
      <c r="F122" s="65" t="s">
        <v>1224</v>
      </c>
    </row>
    <row r="123" spans="1:6" x14ac:dyDescent="0.25">
      <c r="A123" s="401" t="s">
        <v>1232</v>
      </c>
      <c r="B123" s="401" t="s">
        <v>1132</v>
      </c>
      <c r="C123" s="354" t="s">
        <v>1133</v>
      </c>
      <c r="D123" s="65" t="s">
        <v>1069</v>
      </c>
      <c r="E123" s="407" t="s">
        <v>1070</v>
      </c>
      <c r="F123" s="65" t="s">
        <v>1224</v>
      </c>
    </row>
    <row r="124" spans="1:6" x14ac:dyDescent="0.25">
      <c r="A124" s="401" t="s">
        <v>1232</v>
      </c>
      <c r="B124" s="401" t="s">
        <v>1136</v>
      </c>
      <c r="C124" s="354" t="s">
        <v>323</v>
      </c>
      <c r="D124" s="65" t="s">
        <v>372</v>
      </c>
      <c r="E124" s="407" t="s">
        <v>1070</v>
      </c>
      <c r="F124" s="65" t="s">
        <v>1224</v>
      </c>
    </row>
    <row r="125" spans="1:6" x14ac:dyDescent="0.25">
      <c r="A125" s="401" t="s">
        <v>1232</v>
      </c>
      <c r="B125" s="401" t="s">
        <v>1137</v>
      </c>
      <c r="C125" s="354" t="s">
        <v>1138</v>
      </c>
      <c r="D125" s="65" t="s">
        <v>1069</v>
      </c>
      <c r="E125" s="407" t="s">
        <v>1070</v>
      </c>
      <c r="F125" s="65" t="s">
        <v>1224</v>
      </c>
    </row>
    <row r="126" spans="1:6" x14ac:dyDescent="0.25">
      <c r="A126" s="401" t="s">
        <v>1232</v>
      </c>
      <c r="B126" s="401" t="s">
        <v>1239</v>
      </c>
      <c r="C126" s="354" t="s">
        <v>1140</v>
      </c>
      <c r="D126" s="65" t="s">
        <v>1069</v>
      </c>
      <c r="E126" s="407" t="s">
        <v>1070</v>
      </c>
      <c r="F126" s="65" t="s">
        <v>1224</v>
      </c>
    </row>
    <row r="127" spans="1:6" x14ac:dyDescent="0.25">
      <c r="A127" s="401" t="s">
        <v>1232</v>
      </c>
      <c r="B127" s="401" t="s">
        <v>1235</v>
      </c>
      <c r="C127" s="354" t="s">
        <v>1142</v>
      </c>
      <c r="D127" s="65" t="s">
        <v>1069</v>
      </c>
      <c r="E127" s="407" t="s">
        <v>1070</v>
      </c>
      <c r="F127" s="65" t="s">
        <v>1224</v>
      </c>
    </row>
    <row r="128" spans="1:6" x14ac:dyDescent="0.25">
      <c r="A128" s="401" t="s">
        <v>1232</v>
      </c>
      <c r="B128" s="401" t="s">
        <v>1145</v>
      </c>
      <c r="C128" s="354" t="s">
        <v>1146</v>
      </c>
      <c r="D128" s="65" t="s">
        <v>1069</v>
      </c>
      <c r="E128" s="407" t="s">
        <v>1070</v>
      </c>
      <c r="F128" s="65" t="s">
        <v>1224</v>
      </c>
    </row>
    <row r="129" spans="1:6" x14ac:dyDescent="0.25">
      <c r="A129" s="401" t="s">
        <v>1232</v>
      </c>
      <c r="B129" s="401" t="s">
        <v>1134</v>
      </c>
      <c r="C129" s="354" t="s">
        <v>1149</v>
      </c>
      <c r="D129" s="65" t="s">
        <v>1069</v>
      </c>
      <c r="E129" s="407" t="s">
        <v>1070</v>
      </c>
      <c r="F129" s="65" t="s">
        <v>1224</v>
      </c>
    </row>
    <row r="130" spans="1:6" x14ac:dyDescent="0.25">
      <c r="A130" s="401" t="s">
        <v>1232</v>
      </c>
      <c r="B130" s="401" t="s">
        <v>1239</v>
      </c>
      <c r="C130" s="354" t="s">
        <v>1152</v>
      </c>
      <c r="D130" s="65" t="s">
        <v>1069</v>
      </c>
      <c r="E130" s="403" t="s">
        <v>1070</v>
      </c>
      <c r="F130" s="65" t="s">
        <v>1224</v>
      </c>
    </row>
    <row r="131" spans="1:6" ht="31.5" x14ac:dyDescent="0.25">
      <c r="A131" s="401" t="s">
        <v>1232</v>
      </c>
      <c r="B131" s="401" t="s">
        <v>1240</v>
      </c>
      <c r="C131" s="354" t="s">
        <v>1156</v>
      </c>
      <c r="D131" s="65" t="s">
        <v>372</v>
      </c>
      <c r="E131" s="403" t="s">
        <v>1241</v>
      </c>
      <c r="F131" s="65" t="s">
        <v>1224</v>
      </c>
    </row>
    <row r="132" spans="1:6" ht="31.5" x14ac:dyDescent="0.25">
      <c r="A132" s="401" t="s">
        <v>1232</v>
      </c>
      <c r="B132" s="401" t="s">
        <v>1237</v>
      </c>
      <c r="C132" s="354" t="s">
        <v>1242</v>
      </c>
      <c r="D132" s="65" t="s">
        <v>1069</v>
      </c>
      <c r="E132" s="403" t="s">
        <v>1070</v>
      </c>
      <c r="F132" s="65" t="s">
        <v>1224</v>
      </c>
    </row>
    <row r="133" spans="1:6" ht="31.5" x14ac:dyDescent="0.25">
      <c r="A133" s="401" t="s">
        <v>1232</v>
      </c>
      <c r="B133" s="401" t="s">
        <v>1225</v>
      </c>
      <c r="C133" s="354" t="s">
        <v>1243</v>
      </c>
      <c r="D133" s="65" t="s">
        <v>1069</v>
      </c>
      <c r="E133" s="65" t="s">
        <v>1160</v>
      </c>
      <c r="F133" s="65" t="s">
        <v>1224</v>
      </c>
    </row>
    <row r="134" spans="1:6" x14ac:dyDescent="0.25">
      <c r="A134" s="401" t="s">
        <v>1232</v>
      </c>
      <c r="B134" s="401" t="s">
        <v>1163</v>
      </c>
      <c r="C134" s="354" t="s">
        <v>1244</v>
      </c>
      <c r="D134" s="65" t="s">
        <v>1069</v>
      </c>
      <c r="E134" s="403" t="s">
        <v>1070</v>
      </c>
      <c r="F134" s="65" t="s">
        <v>1224</v>
      </c>
    </row>
    <row r="135" spans="1:6" ht="31.5" x14ac:dyDescent="0.25">
      <c r="A135" s="401" t="s">
        <v>1232</v>
      </c>
      <c r="B135" s="401" t="s">
        <v>1227</v>
      </c>
      <c r="C135" s="354" t="s">
        <v>1245</v>
      </c>
      <c r="D135" s="65" t="s">
        <v>372</v>
      </c>
      <c r="E135" s="403" t="s">
        <v>1123</v>
      </c>
      <c r="F135" s="65" t="s">
        <v>1224</v>
      </c>
    </row>
    <row r="136" spans="1:6" ht="31.5" x14ac:dyDescent="0.25">
      <c r="A136" s="401" t="s">
        <v>1232</v>
      </c>
      <c r="B136" s="401" t="s">
        <v>1227</v>
      </c>
      <c r="C136" s="354" t="s">
        <v>1167</v>
      </c>
      <c r="D136" s="65" t="s">
        <v>372</v>
      </c>
      <c r="E136" s="403" t="s">
        <v>1168</v>
      </c>
      <c r="F136" s="65" t="s">
        <v>1224</v>
      </c>
    </row>
    <row r="137" spans="1:6" ht="31.5" x14ac:dyDescent="0.25">
      <c r="A137" s="401" t="s">
        <v>1232</v>
      </c>
      <c r="B137" s="401" t="s">
        <v>1227</v>
      </c>
      <c r="C137" s="354" t="s">
        <v>1169</v>
      </c>
      <c r="D137" s="65" t="s">
        <v>372</v>
      </c>
      <c r="E137" s="403" t="s">
        <v>1148</v>
      </c>
      <c r="F137" s="65" t="s">
        <v>1224</v>
      </c>
    </row>
    <row r="138" spans="1:6" ht="31.5" x14ac:dyDescent="0.25">
      <c r="A138" s="401" t="s">
        <v>1232</v>
      </c>
      <c r="B138" s="401" t="s">
        <v>1227</v>
      </c>
      <c r="C138" s="354" t="s">
        <v>1170</v>
      </c>
      <c r="D138" s="65" t="s">
        <v>372</v>
      </c>
      <c r="E138" s="403" t="s">
        <v>1246</v>
      </c>
      <c r="F138" s="65" t="s">
        <v>1224</v>
      </c>
    </row>
    <row r="139" spans="1:6" ht="31.5" x14ac:dyDescent="0.25">
      <c r="A139" s="401" t="s">
        <v>1232</v>
      </c>
      <c r="B139" s="401" t="s">
        <v>1227</v>
      </c>
      <c r="C139" s="354" t="s">
        <v>1172</v>
      </c>
      <c r="D139" s="65" t="s">
        <v>372</v>
      </c>
      <c r="E139" s="403" t="s">
        <v>1070</v>
      </c>
      <c r="F139" s="65" t="s">
        <v>1224</v>
      </c>
    </row>
    <row r="140" spans="1:6" ht="31.5" x14ac:dyDescent="0.25">
      <c r="A140" s="401" t="s">
        <v>1232</v>
      </c>
      <c r="B140" s="401" t="s">
        <v>1083</v>
      </c>
      <c r="C140" s="354" t="s">
        <v>1173</v>
      </c>
      <c r="D140" s="65" t="s">
        <v>372</v>
      </c>
      <c r="E140" s="403" t="s">
        <v>1123</v>
      </c>
      <c r="F140" s="65" t="s">
        <v>1224</v>
      </c>
    </row>
    <row r="141" spans="1:6" ht="31.5" x14ac:dyDescent="0.25">
      <c r="A141" s="401" t="s">
        <v>1232</v>
      </c>
      <c r="B141" s="401" t="s">
        <v>1083</v>
      </c>
      <c r="C141" s="354" t="s">
        <v>1174</v>
      </c>
      <c r="D141" s="65" t="s">
        <v>372</v>
      </c>
      <c r="E141" s="403" t="s">
        <v>1168</v>
      </c>
      <c r="F141" s="65" t="s">
        <v>1224</v>
      </c>
    </row>
    <row r="142" spans="1:6" ht="31.5" x14ac:dyDescent="0.25">
      <c r="A142" s="401" t="s">
        <v>1232</v>
      </c>
      <c r="B142" s="401" t="s">
        <v>1083</v>
      </c>
      <c r="C142" s="354" t="s">
        <v>1247</v>
      </c>
      <c r="D142" s="65" t="s">
        <v>1069</v>
      </c>
      <c r="E142" s="403" t="s">
        <v>1148</v>
      </c>
      <c r="F142" s="65" t="s">
        <v>1224</v>
      </c>
    </row>
    <row r="143" spans="1:6" ht="31.5" x14ac:dyDescent="0.25">
      <c r="A143" s="401" t="s">
        <v>1232</v>
      </c>
      <c r="B143" s="401" t="s">
        <v>1083</v>
      </c>
      <c r="C143" s="354" t="s">
        <v>1176</v>
      </c>
      <c r="D143" s="65" t="s">
        <v>372</v>
      </c>
      <c r="E143" s="403" t="s">
        <v>1246</v>
      </c>
      <c r="F143" s="65" t="s">
        <v>1224</v>
      </c>
    </row>
    <row r="144" spans="1:6" ht="31.5" x14ac:dyDescent="0.25">
      <c r="A144" s="401" t="s">
        <v>1232</v>
      </c>
      <c r="B144" s="401" t="s">
        <v>1083</v>
      </c>
      <c r="C144" s="354" t="s">
        <v>1177</v>
      </c>
      <c r="D144" s="65" t="s">
        <v>372</v>
      </c>
      <c r="E144" s="403" t="s">
        <v>1178</v>
      </c>
      <c r="F144" s="65" t="s">
        <v>1224</v>
      </c>
    </row>
    <row r="145" spans="1:6" ht="31.5" x14ac:dyDescent="0.25">
      <c r="A145" s="401" t="s">
        <v>1232</v>
      </c>
      <c r="B145" s="401" t="s">
        <v>1083</v>
      </c>
      <c r="C145" s="354" t="s">
        <v>1179</v>
      </c>
      <c r="D145" s="65" t="s">
        <v>372</v>
      </c>
      <c r="E145" s="65" t="s">
        <v>1180</v>
      </c>
      <c r="F145" s="65" t="s">
        <v>1224</v>
      </c>
    </row>
    <row r="146" spans="1:6" ht="47.25" x14ac:dyDescent="0.25">
      <c r="A146" s="401" t="s">
        <v>1232</v>
      </c>
      <c r="B146" s="401" t="s">
        <v>1181</v>
      </c>
      <c r="C146" s="354" t="s">
        <v>1182</v>
      </c>
      <c r="D146" s="65" t="s">
        <v>372</v>
      </c>
      <c r="E146" s="403" t="s">
        <v>1070</v>
      </c>
      <c r="F146" s="65" t="s">
        <v>1224</v>
      </c>
    </row>
    <row r="147" spans="1:6" ht="47.25" x14ac:dyDescent="0.25">
      <c r="A147" s="401" t="s">
        <v>1232</v>
      </c>
      <c r="B147" s="401" t="s">
        <v>1181</v>
      </c>
      <c r="C147" s="354" t="s">
        <v>1248</v>
      </c>
      <c r="D147" s="65" t="s">
        <v>372</v>
      </c>
      <c r="E147" s="403" t="s">
        <v>1070</v>
      </c>
      <c r="F147" s="65" t="s">
        <v>1224</v>
      </c>
    </row>
    <row r="148" spans="1:6" ht="31.5" x14ac:dyDescent="0.25">
      <c r="A148" s="401" t="s">
        <v>1232</v>
      </c>
      <c r="B148" s="401" t="s">
        <v>1083</v>
      </c>
      <c r="C148" s="354" t="s">
        <v>1184</v>
      </c>
      <c r="D148" s="65" t="s">
        <v>1069</v>
      </c>
      <c r="E148" s="403" t="s">
        <v>1070</v>
      </c>
      <c r="F148" s="65" t="s">
        <v>1224</v>
      </c>
    </row>
    <row r="149" spans="1:6" ht="47.25" x14ac:dyDescent="0.25">
      <c r="A149" s="401" t="s">
        <v>1232</v>
      </c>
      <c r="B149" s="401" t="s">
        <v>1181</v>
      </c>
      <c r="C149" s="354" t="s">
        <v>1185</v>
      </c>
      <c r="D149" s="65" t="s">
        <v>372</v>
      </c>
      <c r="E149" s="403" t="s">
        <v>1070</v>
      </c>
      <c r="F149" s="65" t="s">
        <v>1224</v>
      </c>
    </row>
    <row r="150" spans="1:6" ht="31.5" x14ac:dyDescent="0.25">
      <c r="A150" s="401" t="s">
        <v>1232</v>
      </c>
      <c r="B150" s="401" t="s">
        <v>1083</v>
      </c>
      <c r="C150" s="354" t="s">
        <v>1186</v>
      </c>
      <c r="D150" s="65" t="s">
        <v>1069</v>
      </c>
      <c r="E150" s="403" t="s">
        <v>1070</v>
      </c>
      <c r="F150" s="65" t="s">
        <v>1224</v>
      </c>
    </row>
    <row r="151" spans="1:6" ht="31.5" x14ac:dyDescent="0.25">
      <c r="A151" s="401" t="s">
        <v>1232</v>
      </c>
      <c r="B151" s="401" t="s">
        <v>1083</v>
      </c>
      <c r="C151" s="354" t="s">
        <v>1187</v>
      </c>
      <c r="D151" s="65" t="s">
        <v>1069</v>
      </c>
      <c r="E151" s="403" t="s">
        <v>1070</v>
      </c>
      <c r="F151" s="65" t="s">
        <v>1224</v>
      </c>
    </row>
    <row r="152" spans="1:6" ht="31.5" x14ac:dyDescent="0.25">
      <c r="A152" s="401" t="s">
        <v>304</v>
      </c>
      <c r="B152" s="401" t="s">
        <v>1225</v>
      </c>
      <c r="C152" s="354" t="s">
        <v>1194</v>
      </c>
      <c r="D152" s="65" t="s">
        <v>372</v>
      </c>
      <c r="E152" s="403" t="s">
        <v>1123</v>
      </c>
      <c r="F152" s="65" t="s">
        <v>1224</v>
      </c>
    </row>
    <row r="153" spans="1:6" x14ac:dyDescent="0.25">
      <c r="A153" s="401" t="s">
        <v>304</v>
      </c>
      <c r="B153" s="408" t="s">
        <v>1196</v>
      </c>
      <c r="C153" s="354" t="s">
        <v>1197</v>
      </c>
      <c r="D153" s="65" t="s">
        <v>372</v>
      </c>
      <c r="E153" s="403" t="s">
        <v>1070</v>
      </c>
      <c r="F153" s="65" t="s">
        <v>1224</v>
      </c>
    </row>
    <row r="154" spans="1:6" x14ac:dyDescent="0.25">
      <c r="A154" s="401" t="s">
        <v>304</v>
      </c>
      <c r="B154" s="401" t="s">
        <v>1198</v>
      </c>
      <c r="C154" s="354" t="s">
        <v>1199</v>
      </c>
      <c r="D154" s="65" t="s">
        <v>1069</v>
      </c>
      <c r="E154" s="403" t="s">
        <v>1070</v>
      </c>
      <c r="F154" s="65" t="s">
        <v>1224</v>
      </c>
    </row>
    <row r="155" spans="1:6" x14ac:dyDescent="0.25">
      <c r="A155" s="401" t="s">
        <v>304</v>
      </c>
      <c r="B155" s="401" t="s">
        <v>1201</v>
      </c>
      <c r="C155" s="354" t="s">
        <v>1249</v>
      </c>
      <c r="D155" s="65" t="s">
        <v>372</v>
      </c>
      <c r="E155" s="403" t="s">
        <v>1070</v>
      </c>
      <c r="F155" s="65" t="s">
        <v>1224</v>
      </c>
    </row>
    <row r="156" spans="1:6" ht="31.5" x14ac:dyDescent="0.25">
      <c r="A156" s="401" t="s">
        <v>304</v>
      </c>
      <c r="B156" s="401" t="s">
        <v>1083</v>
      </c>
      <c r="C156" s="354" t="s">
        <v>1203</v>
      </c>
      <c r="D156" s="65" t="s">
        <v>372</v>
      </c>
      <c r="E156" s="403" t="s">
        <v>1123</v>
      </c>
      <c r="F156" s="65" t="s">
        <v>1224</v>
      </c>
    </row>
    <row r="157" spans="1:6" ht="47.25" x14ac:dyDescent="0.25">
      <c r="A157" s="401" t="s">
        <v>304</v>
      </c>
      <c r="B157" s="401" t="s">
        <v>1181</v>
      </c>
      <c r="C157" s="354" t="s">
        <v>1250</v>
      </c>
      <c r="D157" s="65" t="s">
        <v>372</v>
      </c>
      <c r="E157" s="403" t="s">
        <v>1070</v>
      </c>
      <c r="F157" s="65" t="s">
        <v>1224</v>
      </c>
    </row>
    <row r="158" spans="1:6" ht="47.25" x14ac:dyDescent="0.25">
      <c r="A158" s="401" t="s">
        <v>304</v>
      </c>
      <c r="B158" s="401" t="s">
        <v>1181</v>
      </c>
      <c r="C158" s="354" t="s">
        <v>1205</v>
      </c>
      <c r="D158" s="65" t="s">
        <v>372</v>
      </c>
      <c r="E158" s="403" t="s">
        <v>1070</v>
      </c>
      <c r="F158" s="65" t="s">
        <v>1224</v>
      </c>
    </row>
    <row r="159" spans="1:6" ht="31.5" x14ac:dyDescent="0.25">
      <c r="A159" s="401" t="s">
        <v>304</v>
      </c>
      <c r="B159" s="401" t="s">
        <v>1229</v>
      </c>
      <c r="C159" s="354" t="s">
        <v>1251</v>
      </c>
      <c r="D159" s="65" t="s">
        <v>1069</v>
      </c>
      <c r="E159" s="403" t="s">
        <v>1070</v>
      </c>
      <c r="F159" s="65" t="s">
        <v>1224</v>
      </c>
    </row>
    <row r="160" spans="1:6" ht="47.25" x14ac:dyDescent="0.25">
      <c r="A160" s="401" t="s">
        <v>304</v>
      </c>
      <c r="B160" s="401" t="s">
        <v>1181</v>
      </c>
      <c r="C160" s="354" t="s">
        <v>1208</v>
      </c>
      <c r="D160" s="65" t="s">
        <v>372</v>
      </c>
      <c r="E160" s="403" t="s">
        <v>1070</v>
      </c>
      <c r="F160" s="65" t="s">
        <v>1224</v>
      </c>
    </row>
    <row r="161" spans="1:6" ht="31.5" x14ac:dyDescent="0.25">
      <c r="A161" s="401" t="s">
        <v>304</v>
      </c>
      <c r="B161" s="401" t="s">
        <v>1083</v>
      </c>
      <c r="C161" s="354" t="s">
        <v>1209</v>
      </c>
      <c r="D161" s="65" t="s">
        <v>372</v>
      </c>
      <c r="E161" s="403" t="s">
        <v>1070</v>
      </c>
      <c r="F161" s="65" t="s">
        <v>1224</v>
      </c>
    </row>
    <row r="162" spans="1:6" ht="31.5" x14ac:dyDescent="0.25">
      <c r="A162" s="401" t="s">
        <v>304</v>
      </c>
      <c r="B162" s="401" t="s">
        <v>1083</v>
      </c>
      <c r="C162" s="354" t="s">
        <v>1211</v>
      </c>
      <c r="D162" s="65" t="s">
        <v>372</v>
      </c>
      <c r="E162" s="403" t="s">
        <v>1070</v>
      </c>
      <c r="F162" s="65" t="s">
        <v>1224</v>
      </c>
    </row>
    <row r="163" spans="1:6" ht="47.25" x14ac:dyDescent="0.25">
      <c r="A163" s="401" t="s">
        <v>304</v>
      </c>
      <c r="B163" s="401" t="s">
        <v>1252</v>
      </c>
      <c r="C163" s="354" t="s">
        <v>1212</v>
      </c>
      <c r="D163" s="65" t="s">
        <v>372</v>
      </c>
      <c r="E163" s="403" t="s">
        <v>1070</v>
      </c>
      <c r="F163" s="65" t="s">
        <v>1224</v>
      </c>
    </row>
    <row r="164" spans="1:6" ht="47.25" x14ac:dyDescent="0.25">
      <c r="A164" s="401" t="s">
        <v>304</v>
      </c>
      <c r="B164" s="401" t="s">
        <v>1181</v>
      </c>
      <c r="C164" s="354" t="s">
        <v>1213</v>
      </c>
      <c r="D164" s="65" t="s">
        <v>372</v>
      </c>
      <c r="E164" s="403" t="s">
        <v>1070</v>
      </c>
      <c r="F164" s="65" t="s">
        <v>1224</v>
      </c>
    </row>
    <row r="165" spans="1:6" ht="47.25" x14ac:dyDescent="0.25">
      <c r="A165" s="401" t="s">
        <v>304</v>
      </c>
      <c r="B165" s="401" t="s">
        <v>1181</v>
      </c>
      <c r="C165" s="354" t="s">
        <v>1214</v>
      </c>
      <c r="D165" s="47" t="s">
        <v>372</v>
      </c>
      <c r="E165" s="400" t="s">
        <v>1070</v>
      </c>
      <c r="F165" s="47" t="s">
        <v>1224</v>
      </c>
    </row>
    <row r="166" spans="1:6" x14ac:dyDescent="0.25">
      <c r="A166" s="42"/>
      <c r="B166" s="42"/>
      <c r="C166" s="409"/>
      <c r="D166" s="404"/>
      <c r="E166" s="11"/>
      <c r="F166" s="404"/>
    </row>
    <row r="167" spans="1:6" x14ac:dyDescent="0.25">
      <c r="A167" s="534" t="s">
        <v>1253</v>
      </c>
      <c r="B167" s="534"/>
      <c r="C167" s="534"/>
      <c r="D167" s="11"/>
      <c r="E167" s="11"/>
      <c r="F167" s="11"/>
    </row>
    <row r="168" spans="1:6" x14ac:dyDescent="0.25">
      <c r="A168" s="19"/>
      <c r="B168" s="19"/>
      <c r="C168" s="19"/>
      <c r="D168" s="11"/>
      <c r="E168" s="11"/>
      <c r="F168" s="11"/>
    </row>
    <row r="169" spans="1:6" x14ac:dyDescent="0.25">
      <c r="D169" s="11"/>
      <c r="E169" s="11"/>
      <c r="F169" s="11"/>
    </row>
    <row r="170" spans="1:6" ht="16.5" thickBot="1" x14ac:dyDescent="0.3">
      <c r="A170" s="410" t="s">
        <v>107</v>
      </c>
      <c r="B170" s="19"/>
      <c r="C170" s="19"/>
      <c r="D170" s="34"/>
      <c r="E170" s="34"/>
      <c r="F170" s="34"/>
    </row>
    <row r="171" spans="1:6" ht="32.25" thickBot="1" x14ac:dyDescent="0.3">
      <c r="A171" s="83" t="s">
        <v>51</v>
      </c>
      <c r="B171" s="100" t="s">
        <v>78</v>
      </c>
      <c r="C171" s="100" t="s">
        <v>130</v>
      </c>
      <c r="D171" s="100" t="s">
        <v>126</v>
      </c>
      <c r="E171" s="100" t="s">
        <v>105</v>
      </c>
      <c r="F171" s="100" t="s">
        <v>106</v>
      </c>
    </row>
    <row r="172" spans="1:6" x14ac:dyDescent="0.25">
      <c r="A172" s="195"/>
      <c r="B172" s="195"/>
      <c r="C172" s="348"/>
      <c r="D172" s="48"/>
      <c r="E172" s="48"/>
      <c r="F172" s="48"/>
    </row>
    <row r="173" spans="1:6" x14ac:dyDescent="0.25">
      <c r="A173" s="195"/>
      <c r="B173" s="195"/>
      <c r="C173" s="348"/>
      <c r="D173" s="48"/>
      <c r="E173" s="48"/>
      <c r="F173" s="48"/>
    </row>
    <row r="174" spans="1:6" x14ac:dyDescent="0.25">
      <c r="A174" s="195"/>
      <c r="B174" s="195"/>
      <c r="C174" s="195"/>
      <c r="D174" s="48"/>
      <c r="E174" s="48"/>
      <c r="F174" s="48"/>
    </row>
    <row r="176" spans="1:6" ht="16.5" thickBot="1" x14ac:dyDescent="0.3">
      <c r="A176" s="398" t="s">
        <v>50</v>
      </c>
      <c r="D176" s="34"/>
      <c r="E176" s="34"/>
      <c r="F176" s="34"/>
    </row>
    <row r="177" spans="1:6" ht="32.25" thickBot="1" x14ac:dyDescent="0.3">
      <c r="A177" s="83" t="s">
        <v>51</v>
      </c>
      <c r="B177" s="100" t="s">
        <v>78</v>
      </c>
      <c r="C177" s="100" t="s">
        <v>130</v>
      </c>
      <c r="D177" s="100" t="s">
        <v>126</v>
      </c>
      <c r="E177" s="100" t="s">
        <v>105</v>
      </c>
      <c r="F177" s="100" t="s">
        <v>106</v>
      </c>
    </row>
    <row r="178" spans="1:6" ht="31.5" x14ac:dyDescent="0.25">
      <c r="A178" s="402" t="s">
        <v>1066</v>
      </c>
      <c r="B178" s="402" t="s">
        <v>1073</v>
      </c>
      <c r="C178" s="402" t="s">
        <v>1254</v>
      </c>
      <c r="D178" s="400" t="s">
        <v>1069</v>
      </c>
      <c r="E178" s="403" t="s">
        <v>1070</v>
      </c>
      <c r="F178" s="403" t="s">
        <v>1255</v>
      </c>
    </row>
    <row r="179" spans="1:6" ht="46.5" customHeight="1" x14ac:dyDescent="0.25">
      <c r="A179" s="402" t="s">
        <v>1066</v>
      </c>
      <c r="B179" s="402" t="s">
        <v>1256</v>
      </c>
      <c r="C179" s="397" t="s">
        <v>1218</v>
      </c>
      <c r="D179" s="400" t="s">
        <v>1069</v>
      </c>
      <c r="E179" s="403" t="s">
        <v>1070</v>
      </c>
      <c r="F179" s="403" t="s">
        <v>1255</v>
      </c>
    </row>
    <row r="180" spans="1:6" x14ac:dyDescent="0.25">
      <c r="A180" s="402" t="s">
        <v>1066</v>
      </c>
      <c r="B180" s="402" t="s">
        <v>1257</v>
      </c>
      <c r="C180" s="397" t="s">
        <v>1258</v>
      </c>
      <c r="D180" s="400" t="s">
        <v>1069</v>
      </c>
      <c r="E180" s="403" t="s">
        <v>1070</v>
      </c>
      <c r="F180" s="403" t="s">
        <v>1255</v>
      </c>
    </row>
    <row r="181" spans="1:6" ht="31.5" x14ac:dyDescent="0.25">
      <c r="A181" s="402" t="s">
        <v>1066</v>
      </c>
      <c r="B181" s="402" t="s">
        <v>1259</v>
      </c>
      <c r="C181" s="397" t="s">
        <v>1260</v>
      </c>
      <c r="D181" s="400" t="s">
        <v>1069</v>
      </c>
      <c r="E181" s="403" t="s">
        <v>1070</v>
      </c>
      <c r="F181" s="403" t="s">
        <v>1255</v>
      </c>
    </row>
    <row r="182" spans="1:6" ht="31.5" x14ac:dyDescent="0.25">
      <c r="A182" s="402" t="s">
        <v>1066</v>
      </c>
      <c r="B182" s="402" t="s">
        <v>1261</v>
      </c>
      <c r="C182" s="397" t="s">
        <v>1262</v>
      </c>
      <c r="D182" s="400" t="s">
        <v>1069</v>
      </c>
      <c r="E182" s="403" t="s">
        <v>1070</v>
      </c>
      <c r="F182" s="403" t="s">
        <v>1255</v>
      </c>
    </row>
    <row r="183" spans="1:6" ht="31.5" x14ac:dyDescent="0.25">
      <c r="A183" s="402" t="s">
        <v>1066</v>
      </c>
      <c r="B183" s="402" t="s">
        <v>1263</v>
      </c>
      <c r="C183" s="397" t="s">
        <v>1264</v>
      </c>
      <c r="D183" s="400" t="s">
        <v>1069</v>
      </c>
      <c r="E183" s="403" t="s">
        <v>1070</v>
      </c>
      <c r="F183" s="403" t="s">
        <v>1255</v>
      </c>
    </row>
    <row r="184" spans="1:6" ht="47.25" x14ac:dyDescent="0.25">
      <c r="A184" s="401" t="s">
        <v>1093</v>
      </c>
      <c r="B184" s="401" t="s">
        <v>1265</v>
      </c>
      <c r="C184" s="354" t="s">
        <v>1266</v>
      </c>
      <c r="D184" s="400" t="s">
        <v>1069</v>
      </c>
      <c r="E184" s="403" t="s">
        <v>1070</v>
      </c>
      <c r="F184" s="403" t="s">
        <v>1255</v>
      </c>
    </row>
    <row r="185" spans="1:6" ht="31.5" x14ac:dyDescent="0.25">
      <c r="A185" s="401" t="s">
        <v>1093</v>
      </c>
      <c r="B185" s="401" t="s">
        <v>1098</v>
      </c>
      <c r="C185" s="354" t="s">
        <v>1099</v>
      </c>
      <c r="D185" s="47" t="s">
        <v>1069</v>
      </c>
      <c r="E185" s="81" t="s">
        <v>1070</v>
      </c>
      <c r="F185" s="65" t="s">
        <v>1255</v>
      </c>
    </row>
    <row r="186" spans="1:6" ht="47.25" x14ac:dyDescent="0.25">
      <c r="A186" s="401" t="s">
        <v>1104</v>
      </c>
      <c r="B186" s="401" t="s">
        <v>1267</v>
      </c>
      <c r="C186" s="354" t="s">
        <v>1228</v>
      </c>
      <c r="D186" s="47" t="s">
        <v>1069</v>
      </c>
      <c r="E186" s="81" t="s">
        <v>1117</v>
      </c>
      <c r="F186" s="65" t="s">
        <v>1268</v>
      </c>
    </row>
    <row r="187" spans="1:6" ht="31.5" x14ac:dyDescent="0.25">
      <c r="A187" s="401" t="s">
        <v>1104</v>
      </c>
      <c r="B187" s="401" t="s">
        <v>1269</v>
      </c>
      <c r="C187" s="354" t="s">
        <v>1270</v>
      </c>
      <c r="D187" s="47" t="s">
        <v>372</v>
      </c>
      <c r="E187" s="65" t="s">
        <v>1110</v>
      </c>
      <c r="F187" s="65" t="s">
        <v>1255</v>
      </c>
    </row>
    <row r="188" spans="1:6" ht="31.5" x14ac:dyDescent="0.25">
      <c r="A188" s="401" t="s">
        <v>1232</v>
      </c>
      <c r="B188" s="401" t="s">
        <v>1121</v>
      </c>
      <c r="C188" s="354" t="s">
        <v>1271</v>
      </c>
      <c r="D188" s="47" t="s">
        <v>372</v>
      </c>
      <c r="E188" s="65" t="s">
        <v>1123</v>
      </c>
      <c r="F188" s="65" t="s">
        <v>1255</v>
      </c>
    </row>
    <row r="189" spans="1:6" x14ac:dyDescent="0.25">
      <c r="A189" s="401" t="s">
        <v>1232</v>
      </c>
      <c r="B189" s="401" t="s">
        <v>1126</v>
      </c>
      <c r="C189" s="354" t="s">
        <v>1127</v>
      </c>
      <c r="D189" s="47" t="s">
        <v>1069</v>
      </c>
      <c r="E189" s="65" t="s">
        <v>1070</v>
      </c>
      <c r="F189" s="65" t="s">
        <v>1255</v>
      </c>
    </row>
    <row r="190" spans="1:6" x14ac:dyDescent="0.25">
      <c r="A190" s="401" t="s">
        <v>1232</v>
      </c>
      <c r="B190" s="401" t="s">
        <v>1272</v>
      </c>
      <c r="C190" s="354" t="s">
        <v>1273</v>
      </c>
      <c r="D190" s="47" t="s">
        <v>1069</v>
      </c>
      <c r="E190" s="65" t="s">
        <v>1070</v>
      </c>
      <c r="F190" s="65" t="s">
        <v>1255</v>
      </c>
    </row>
    <row r="191" spans="1:6" x14ac:dyDescent="0.25">
      <c r="A191" s="401" t="s">
        <v>1232</v>
      </c>
      <c r="B191" s="401" t="s">
        <v>1130</v>
      </c>
      <c r="C191" s="354" t="s">
        <v>1131</v>
      </c>
      <c r="D191" s="47" t="s">
        <v>1069</v>
      </c>
      <c r="E191" s="65" t="s">
        <v>1070</v>
      </c>
      <c r="F191" s="65" t="s">
        <v>1255</v>
      </c>
    </row>
    <row r="192" spans="1:6" x14ac:dyDescent="0.25">
      <c r="A192" s="401" t="s">
        <v>1232</v>
      </c>
      <c r="B192" s="401" t="s">
        <v>1124</v>
      </c>
      <c r="C192" s="354" t="s">
        <v>321</v>
      </c>
      <c r="D192" s="47" t="s">
        <v>1069</v>
      </c>
      <c r="E192" s="65" t="s">
        <v>1070</v>
      </c>
      <c r="F192" s="65" t="s">
        <v>1255</v>
      </c>
    </row>
    <row r="193" spans="1:6" x14ac:dyDescent="0.25">
      <c r="A193" s="401" t="s">
        <v>1232</v>
      </c>
      <c r="B193" s="401" t="s">
        <v>1132</v>
      </c>
      <c r="C193" s="354" t="s">
        <v>1133</v>
      </c>
      <c r="D193" s="47" t="s">
        <v>1069</v>
      </c>
      <c r="E193" s="65" t="s">
        <v>1070</v>
      </c>
      <c r="F193" s="65" t="s">
        <v>1255</v>
      </c>
    </row>
    <row r="194" spans="1:6" x14ac:dyDescent="0.25">
      <c r="A194" s="401" t="s">
        <v>1232</v>
      </c>
      <c r="B194" s="401" t="s">
        <v>1139</v>
      </c>
      <c r="C194" s="354" t="s">
        <v>1140</v>
      </c>
      <c r="D194" s="400" t="s">
        <v>1069</v>
      </c>
      <c r="E194" s="403" t="s">
        <v>1070</v>
      </c>
      <c r="F194" s="403" t="s">
        <v>1255</v>
      </c>
    </row>
    <row r="195" spans="1:6" x14ac:dyDescent="0.25">
      <c r="A195" s="401" t="s">
        <v>1232</v>
      </c>
      <c r="B195" s="401" t="s">
        <v>1269</v>
      </c>
      <c r="C195" s="354" t="s">
        <v>1274</v>
      </c>
      <c r="D195" s="400" t="s">
        <v>1069</v>
      </c>
      <c r="E195" s="65" t="s">
        <v>1070</v>
      </c>
      <c r="F195" s="65" t="s">
        <v>1268</v>
      </c>
    </row>
    <row r="196" spans="1:6" ht="47.25" x14ac:dyDescent="0.25">
      <c r="A196" s="401" t="s">
        <v>1232</v>
      </c>
      <c r="B196" s="402" t="s">
        <v>1275</v>
      </c>
      <c r="C196" s="397" t="s">
        <v>1276</v>
      </c>
      <c r="D196" s="47" t="s">
        <v>1069</v>
      </c>
      <c r="E196" s="65" t="s">
        <v>1070</v>
      </c>
      <c r="F196" s="65" t="s">
        <v>1255</v>
      </c>
    </row>
    <row r="197" spans="1:6" ht="31.5" x14ac:dyDescent="0.25">
      <c r="A197" s="401" t="s">
        <v>1232</v>
      </c>
      <c r="B197" s="401" t="s">
        <v>1240</v>
      </c>
      <c r="C197" s="354" t="s">
        <v>1277</v>
      </c>
      <c r="D197" s="47" t="s">
        <v>1069</v>
      </c>
      <c r="E197" s="65" t="s">
        <v>1070</v>
      </c>
      <c r="F197" s="65" t="s">
        <v>1255</v>
      </c>
    </row>
    <row r="198" spans="1:6" x14ac:dyDescent="0.25">
      <c r="A198" s="401" t="s">
        <v>1232</v>
      </c>
      <c r="B198" s="401" t="s">
        <v>1278</v>
      </c>
      <c r="C198" s="354" t="s">
        <v>1279</v>
      </c>
      <c r="D198" s="47" t="s">
        <v>1069</v>
      </c>
      <c r="E198" s="65" t="s">
        <v>1070</v>
      </c>
      <c r="F198" s="65" t="s">
        <v>1255</v>
      </c>
    </row>
    <row r="199" spans="1:6" ht="31.5" x14ac:dyDescent="0.25">
      <c r="A199" s="401" t="s">
        <v>1232</v>
      </c>
      <c r="B199" s="401" t="s">
        <v>1237</v>
      </c>
      <c r="C199" s="354" t="s">
        <v>1242</v>
      </c>
      <c r="D199" s="47" t="s">
        <v>1069</v>
      </c>
      <c r="E199" s="65" t="s">
        <v>1070</v>
      </c>
      <c r="F199" s="65" t="s">
        <v>1255</v>
      </c>
    </row>
    <row r="200" spans="1:6" ht="47.25" x14ac:dyDescent="0.25">
      <c r="A200" s="401" t="s">
        <v>1232</v>
      </c>
      <c r="B200" s="402" t="s">
        <v>1275</v>
      </c>
      <c r="C200" s="354" t="s">
        <v>1280</v>
      </c>
      <c r="D200" s="47" t="s">
        <v>1069</v>
      </c>
      <c r="E200" s="65" t="s">
        <v>1070</v>
      </c>
      <c r="F200" s="65" t="s">
        <v>1255</v>
      </c>
    </row>
    <row r="201" spans="1:6" ht="31.5" x14ac:dyDescent="0.25">
      <c r="A201" s="401" t="s">
        <v>1232</v>
      </c>
      <c r="B201" s="401" t="s">
        <v>1111</v>
      </c>
      <c r="C201" s="354" t="s">
        <v>1281</v>
      </c>
      <c r="D201" s="47" t="s">
        <v>1069</v>
      </c>
      <c r="E201" s="65" t="s">
        <v>1070</v>
      </c>
      <c r="F201" s="65" t="s">
        <v>1255</v>
      </c>
    </row>
    <row r="202" spans="1:6" x14ac:dyDescent="0.25">
      <c r="A202" s="402" t="s">
        <v>304</v>
      </c>
      <c r="B202" s="401" t="s">
        <v>1196</v>
      </c>
      <c r="C202" s="354" t="s">
        <v>1197</v>
      </c>
      <c r="D202" s="47" t="s">
        <v>1069</v>
      </c>
      <c r="E202" s="65" t="s">
        <v>1070</v>
      </c>
      <c r="F202" s="65" t="s">
        <v>1255</v>
      </c>
    </row>
    <row r="203" spans="1:6" ht="31.5" x14ac:dyDescent="0.25">
      <c r="A203" s="402" t="s">
        <v>304</v>
      </c>
      <c r="B203" s="401" t="s">
        <v>1269</v>
      </c>
      <c r="C203" s="354" t="s">
        <v>1282</v>
      </c>
      <c r="D203" s="47" t="s">
        <v>1069</v>
      </c>
      <c r="E203" s="65" t="s">
        <v>1070</v>
      </c>
      <c r="F203" s="65" t="s">
        <v>1255</v>
      </c>
    </row>
    <row r="204" spans="1:6" x14ac:dyDescent="0.25">
      <c r="A204" s="402" t="s">
        <v>304</v>
      </c>
      <c r="B204" s="401" t="s">
        <v>1269</v>
      </c>
      <c r="C204" s="354" t="s">
        <v>1283</v>
      </c>
      <c r="D204" s="47" t="s">
        <v>1069</v>
      </c>
      <c r="E204" s="65" t="s">
        <v>1070</v>
      </c>
      <c r="F204" s="65" t="s">
        <v>1268</v>
      </c>
    </row>
    <row r="205" spans="1:6" x14ac:dyDescent="0.25">
      <c r="A205" s="402" t="s">
        <v>304</v>
      </c>
      <c r="B205" s="401" t="s">
        <v>1269</v>
      </c>
      <c r="C205" s="354" t="s">
        <v>1284</v>
      </c>
      <c r="D205" s="47" t="s">
        <v>1069</v>
      </c>
      <c r="E205" s="65" t="s">
        <v>1123</v>
      </c>
      <c r="F205" s="65" t="s">
        <v>1255</v>
      </c>
    </row>
    <row r="206" spans="1:6" ht="31.5" x14ac:dyDescent="0.25">
      <c r="A206" s="402" t="s">
        <v>304</v>
      </c>
      <c r="B206" s="401" t="s">
        <v>1198</v>
      </c>
      <c r="C206" s="354" t="s">
        <v>1282</v>
      </c>
      <c r="D206" s="47" t="s">
        <v>1069</v>
      </c>
      <c r="E206" s="65" t="s">
        <v>1070</v>
      </c>
      <c r="F206" s="65" t="s">
        <v>1255</v>
      </c>
    </row>
    <row r="207" spans="1:6" ht="31.5" x14ac:dyDescent="0.25">
      <c r="A207" s="402" t="s">
        <v>304</v>
      </c>
      <c r="B207" s="401" t="s">
        <v>1108</v>
      </c>
      <c r="C207" s="354" t="s">
        <v>1285</v>
      </c>
      <c r="D207" s="47" t="s">
        <v>1069</v>
      </c>
      <c r="E207" s="65" t="s">
        <v>1070</v>
      </c>
      <c r="F207" s="65" t="s">
        <v>1255</v>
      </c>
    </row>
    <row r="208" spans="1:6" x14ac:dyDescent="0.25">
      <c r="A208" s="402" t="s">
        <v>304</v>
      </c>
      <c r="B208" s="401" t="s">
        <v>1286</v>
      </c>
      <c r="C208" s="354" t="s">
        <v>1287</v>
      </c>
      <c r="D208" s="47" t="s">
        <v>1069</v>
      </c>
      <c r="E208" s="65" t="s">
        <v>1070</v>
      </c>
      <c r="F208" s="65" t="s">
        <v>1255</v>
      </c>
    </row>
    <row r="209" spans="1:6" x14ac:dyDescent="0.25">
      <c r="A209" s="19"/>
      <c r="B209" s="42"/>
      <c r="C209" s="42"/>
      <c r="D209" s="404"/>
      <c r="E209" s="404"/>
      <c r="F209" s="404"/>
    </row>
    <row r="210" spans="1:6" x14ac:dyDescent="0.25">
      <c r="A210" s="534" t="s">
        <v>1288</v>
      </c>
      <c r="B210" s="534"/>
      <c r="C210" s="534"/>
    </row>
  </sheetData>
  <mergeCells count="4">
    <mergeCell ref="A1:F1"/>
    <mergeCell ref="A92:C92"/>
    <mergeCell ref="A167:C167"/>
    <mergeCell ref="A210:C210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zoomScale="130" zoomScaleNormal="130" zoomScaleSheetLayoutView="100" workbookViewId="0">
      <selection sqref="A1:H1"/>
    </sheetView>
  </sheetViews>
  <sheetFormatPr defaultRowHeight="15.75" x14ac:dyDescent="0.25"/>
  <cols>
    <col min="1" max="1" width="19.375" style="414" customWidth="1"/>
    <col min="2" max="2" width="9.25" customWidth="1"/>
    <col min="3" max="3" width="26.75" customWidth="1"/>
    <col min="4" max="4" width="43.125" customWidth="1"/>
    <col min="5" max="5" width="9.125" customWidth="1"/>
    <col min="6" max="6" width="8.25" style="1" customWidth="1"/>
    <col min="7" max="7" width="7.375" customWidth="1"/>
    <col min="8" max="8" width="12.875" customWidth="1"/>
    <col min="9" max="9" width="10.875" customWidth="1"/>
  </cols>
  <sheetData>
    <row r="1" spans="1:9" ht="45" customHeight="1" x14ac:dyDescent="0.3">
      <c r="A1" s="477" t="s">
        <v>276</v>
      </c>
      <c r="B1" s="477"/>
      <c r="C1" s="477"/>
      <c r="D1" s="477"/>
      <c r="E1" s="477"/>
      <c r="F1" s="477"/>
      <c r="G1" s="477"/>
      <c r="H1" s="477"/>
      <c r="I1" s="45"/>
    </row>
    <row r="2" spans="1:9" ht="29.25" customHeight="1" thickBot="1" x14ac:dyDescent="0.35">
      <c r="A2" s="134" t="s">
        <v>108</v>
      </c>
      <c r="B2" s="389"/>
      <c r="C2" s="389"/>
      <c r="D2" s="389"/>
      <c r="E2" s="389"/>
      <c r="F2" s="389"/>
      <c r="G2" s="389"/>
      <c r="H2" s="389"/>
      <c r="I2" s="389"/>
    </row>
    <row r="3" spans="1:9" ht="32.25" thickBot="1" x14ac:dyDescent="0.3">
      <c r="A3" s="411" t="s">
        <v>51</v>
      </c>
      <c r="B3" s="100" t="s">
        <v>47</v>
      </c>
      <c r="C3" s="100" t="s">
        <v>78</v>
      </c>
      <c r="D3" s="100" t="s">
        <v>130</v>
      </c>
      <c r="E3" s="100" t="s">
        <v>126</v>
      </c>
      <c r="F3" s="100" t="s">
        <v>105</v>
      </c>
      <c r="G3" s="100" t="s">
        <v>106</v>
      </c>
      <c r="H3" s="101" t="s">
        <v>109</v>
      </c>
      <c r="I3" s="42"/>
    </row>
    <row r="4" spans="1:9" x14ac:dyDescent="0.25">
      <c r="A4" s="340"/>
      <c r="B4" s="65"/>
      <c r="C4" s="65"/>
      <c r="D4" s="65"/>
      <c r="E4" s="65"/>
      <c r="F4" s="65"/>
      <c r="G4" s="65"/>
      <c r="H4" s="412"/>
      <c r="I4" s="42"/>
    </row>
    <row r="5" spans="1:9" x14ac:dyDescent="0.25">
      <c r="A5" s="340"/>
      <c r="B5" s="65"/>
      <c r="C5" s="65"/>
      <c r="D5" s="65"/>
      <c r="E5" s="65"/>
      <c r="F5" s="65"/>
      <c r="G5" s="65"/>
      <c r="H5" s="412"/>
      <c r="I5" s="42"/>
    </row>
    <row r="6" spans="1:9" x14ac:dyDescent="0.25">
      <c r="A6" s="340"/>
      <c r="B6" s="65"/>
      <c r="C6" s="65"/>
      <c r="D6" s="65"/>
      <c r="E6" s="65"/>
      <c r="F6" s="65"/>
      <c r="G6" s="65"/>
      <c r="H6" s="65"/>
      <c r="I6" s="42"/>
    </row>
    <row r="7" spans="1:9" x14ac:dyDescent="0.25">
      <c r="A7" s="340"/>
      <c r="B7" s="65"/>
      <c r="C7" s="65"/>
      <c r="D7" s="65"/>
      <c r="E7" s="65"/>
      <c r="F7" s="65"/>
      <c r="G7" s="65"/>
      <c r="H7" s="65"/>
      <c r="I7" s="42"/>
    </row>
    <row r="8" spans="1:9" x14ac:dyDescent="0.25">
      <c r="A8" s="341"/>
      <c r="B8" s="47"/>
      <c r="C8" s="47"/>
      <c r="D8" s="47"/>
      <c r="E8" s="47"/>
      <c r="F8" s="47"/>
      <c r="G8" s="47"/>
      <c r="H8" s="47"/>
      <c r="I8" s="42"/>
    </row>
    <row r="9" spans="1:9" x14ac:dyDescent="0.25">
      <c r="A9" s="413"/>
      <c r="B9" s="3"/>
      <c r="C9" s="3"/>
      <c r="D9" s="16"/>
      <c r="E9" s="16"/>
      <c r="F9" s="52"/>
      <c r="G9" s="3"/>
      <c r="H9" s="3"/>
      <c r="I9" s="8"/>
    </row>
    <row r="10" spans="1:9" x14ac:dyDescent="0.25">
      <c r="I10" s="8"/>
    </row>
    <row r="11" spans="1:9" x14ac:dyDescent="0.25">
      <c r="I11" s="8"/>
    </row>
    <row r="12" spans="1:9" ht="24.75" customHeight="1" thickBot="1" x14ac:dyDescent="0.3">
      <c r="A12" s="415" t="s">
        <v>147</v>
      </c>
      <c r="I12" s="8"/>
    </row>
    <row r="13" spans="1:9" ht="63.75" thickBot="1" x14ac:dyDescent="0.3">
      <c r="A13" s="411" t="s">
        <v>51</v>
      </c>
      <c r="B13" s="100" t="s">
        <v>47</v>
      </c>
      <c r="C13" s="100" t="s">
        <v>78</v>
      </c>
      <c r="D13" s="416" t="s">
        <v>130</v>
      </c>
      <c r="E13" s="100" t="s">
        <v>126</v>
      </c>
      <c r="F13" s="100" t="s">
        <v>105</v>
      </c>
      <c r="G13" s="100" t="s">
        <v>106</v>
      </c>
      <c r="H13" s="101" t="s">
        <v>146</v>
      </c>
      <c r="I13" s="34"/>
    </row>
    <row r="14" spans="1:9" ht="31.5" x14ac:dyDescent="0.25">
      <c r="A14" s="340" t="s">
        <v>1289</v>
      </c>
      <c r="B14" s="65" t="s">
        <v>1290</v>
      </c>
      <c r="C14" s="340" t="s">
        <v>1291</v>
      </c>
      <c r="D14" s="340" t="s">
        <v>1292</v>
      </c>
      <c r="E14" s="65" t="s">
        <v>295</v>
      </c>
      <c r="F14" s="65" t="s">
        <v>1070</v>
      </c>
      <c r="G14" s="65" t="s">
        <v>1115</v>
      </c>
      <c r="H14" s="65" t="s">
        <v>1293</v>
      </c>
      <c r="I14" s="34"/>
    </row>
    <row r="15" spans="1:9" ht="31.5" x14ac:dyDescent="0.25">
      <c r="A15" s="341" t="s">
        <v>1232</v>
      </c>
      <c r="B15" s="47" t="s">
        <v>1294</v>
      </c>
      <c r="C15" s="341" t="s">
        <v>1225</v>
      </c>
      <c r="D15" s="341" t="s">
        <v>1274</v>
      </c>
      <c r="E15" s="47" t="s">
        <v>1295</v>
      </c>
      <c r="F15" s="47" t="s">
        <v>1070</v>
      </c>
      <c r="G15" s="47" t="s">
        <v>1255</v>
      </c>
      <c r="H15" s="47" t="s">
        <v>1296</v>
      </c>
      <c r="I15" s="34"/>
    </row>
    <row r="16" spans="1:9" ht="31.5" x14ac:dyDescent="0.25">
      <c r="A16" s="341" t="s">
        <v>1232</v>
      </c>
      <c r="B16" s="47" t="s">
        <v>1290</v>
      </c>
      <c r="C16" s="341" t="s">
        <v>1111</v>
      </c>
      <c r="D16" s="417" t="s">
        <v>1165</v>
      </c>
      <c r="E16" s="47" t="s">
        <v>295</v>
      </c>
      <c r="F16" s="47" t="s">
        <v>1123</v>
      </c>
      <c r="G16" s="47" t="s">
        <v>1115</v>
      </c>
      <c r="H16" s="418">
        <v>42613</v>
      </c>
      <c r="I16" s="34"/>
    </row>
    <row r="17" spans="1:9" ht="31.5" x14ac:dyDescent="0.25">
      <c r="A17" s="341" t="s">
        <v>1232</v>
      </c>
      <c r="B17" s="47" t="s">
        <v>1290</v>
      </c>
      <c r="C17" s="341" t="s">
        <v>1121</v>
      </c>
      <c r="D17" s="397" t="s">
        <v>1122</v>
      </c>
      <c r="E17" s="47" t="s">
        <v>295</v>
      </c>
      <c r="F17" s="47" t="s">
        <v>1123</v>
      </c>
      <c r="G17" s="47" t="s">
        <v>1115</v>
      </c>
      <c r="H17" s="418">
        <v>42613</v>
      </c>
      <c r="I17" s="34"/>
    </row>
    <row r="18" spans="1:9" ht="14.25" customHeight="1" x14ac:dyDescent="0.25">
      <c r="A18" s="341" t="s">
        <v>1232</v>
      </c>
      <c r="B18" s="47" t="s">
        <v>1290</v>
      </c>
      <c r="C18" s="417" t="s">
        <v>1124</v>
      </c>
      <c r="D18" s="397" t="s">
        <v>1297</v>
      </c>
      <c r="E18" s="47" t="s">
        <v>295</v>
      </c>
      <c r="F18" s="47" t="s">
        <v>1070</v>
      </c>
      <c r="G18" s="47" t="s">
        <v>1115</v>
      </c>
      <c r="H18" s="418">
        <v>42613</v>
      </c>
      <c r="I18" s="8"/>
    </row>
    <row r="19" spans="1:9" s="423" customFormat="1" ht="30.75" customHeight="1" x14ac:dyDescent="0.25">
      <c r="A19" s="419" t="s">
        <v>1289</v>
      </c>
      <c r="B19" s="20" t="s">
        <v>1290</v>
      </c>
      <c r="C19" s="420" t="s">
        <v>1124</v>
      </c>
      <c r="D19" s="420" t="s">
        <v>1297</v>
      </c>
      <c r="E19" s="20" t="s">
        <v>295</v>
      </c>
      <c r="F19" s="20" t="s">
        <v>1070</v>
      </c>
      <c r="G19" s="20" t="s">
        <v>1115</v>
      </c>
      <c r="H19" s="421">
        <v>42613</v>
      </c>
      <c r="I19" s="422"/>
    </row>
    <row r="20" spans="1:9" x14ac:dyDescent="0.25">
      <c r="A20" s="419" t="s">
        <v>1232</v>
      </c>
      <c r="B20" s="20" t="s">
        <v>1290</v>
      </c>
      <c r="C20" s="424" t="s">
        <v>1124</v>
      </c>
      <c r="D20" s="424" t="s">
        <v>1298</v>
      </c>
      <c r="E20" s="20" t="s">
        <v>295</v>
      </c>
      <c r="F20" s="20" t="s">
        <v>1070</v>
      </c>
      <c r="G20" s="20" t="s">
        <v>1115</v>
      </c>
      <c r="H20" s="421">
        <v>42613</v>
      </c>
      <c r="I20" s="8"/>
    </row>
    <row r="21" spans="1:9" ht="31.5" x14ac:dyDescent="0.25">
      <c r="A21" s="419" t="s">
        <v>1299</v>
      </c>
      <c r="B21" s="20" t="s">
        <v>1290</v>
      </c>
      <c r="C21" s="424" t="s">
        <v>1124</v>
      </c>
      <c r="D21" s="424" t="s">
        <v>1298</v>
      </c>
      <c r="E21" s="20" t="s">
        <v>295</v>
      </c>
      <c r="F21" s="20" t="s">
        <v>1070</v>
      </c>
      <c r="G21" s="20" t="s">
        <v>1115</v>
      </c>
      <c r="H21" s="421">
        <v>42613</v>
      </c>
    </row>
    <row r="22" spans="1:9" ht="31.5" x14ac:dyDescent="0.25">
      <c r="A22" s="419" t="s">
        <v>1300</v>
      </c>
      <c r="B22" s="20" t="s">
        <v>1290</v>
      </c>
      <c r="C22" s="424" t="s">
        <v>1237</v>
      </c>
      <c r="D22" s="424" t="s">
        <v>1129</v>
      </c>
      <c r="E22" s="20" t="s">
        <v>295</v>
      </c>
      <c r="F22" s="20" t="s">
        <v>1070</v>
      </c>
      <c r="G22" s="20" t="s">
        <v>1115</v>
      </c>
      <c r="H22" s="421">
        <v>42613</v>
      </c>
    </row>
    <row r="23" spans="1:9" ht="31.5" x14ac:dyDescent="0.25">
      <c r="A23" s="419" t="s">
        <v>1232</v>
      </c>
      <c r="B23" s="20" t="s">
        <v>1290</v>
      </c>
      <c r="C23" s="424" t="s">
        <v>1237</v>
      </c>
      <c r="D23" s="424" t="s">
        <v>1129</v>
      </c>
      <c r="E23" s="20" t="s">
        <v>295</v>
      </c>
      <c r="F23" s="20" t="s">
        <v>1070</v>
      </c>
      <c r="G23" s="20" t="s">
        <v>1115</v>
      </c>
      <c r="H23" s="421">
        <v>42613</v>
      </c>
    </row>
    <row r="24" spans="1:9" x14ac:dyDescent="0.25">
      <c r="A24" s="419" t="s">
        <v>1232</v>
      </c>
      <c r="B24" s="20" t="s">
        <v>1290</v>
      </c>
      <c r="C24" s="424" t="s">
        <v>1130</v>
      </c>
      <c r="D24" s="424" t="s">
        <v>1131</v>
      </c>
      <c r="E24" s="20" t="s">
        <v>295</v>
      </c>
      <c r="F24" s="20" t="s">
        <v>1070</v>
      </c>
      <c r="G24" s="20" t="s">
        <v>1115</v>
      </c>
      <c r="H24" s="421">
        <v>42613</v>
      </c>
    </row>
    <row r="25" spans="1:9" x14ac:dyDescent="0.25">
      <c r="A25" s="419" t="s">
        <v>1232</v>
      </c>
      <c r="B25" s="20" t="s">
        <v>1290</v>
      </c>
      <c r="C25" s="424" t="s">
        <v>1124</v>
      </c>
      <c r="D25" s="424" t="s">
        <v>321</v>
      </c>
      <c r="E25" s="20" t="s">
        <v>295</v>
      </c>
      <c r="F25" s="20" t="s">
        <v>1070</v>
      </c>
      <c r="G25" s="20" t="s">
        <v>1115</v>
      </c>
      <c r="H25" s="421">
        <v>42613</v>
      </c>
    </row>
    <row r="26" spans="1:9" x14ac:dyDescent="0.25">
      <c r="A26" s="419" t="s">
        <v>1232</v>
      </c>
      <c r="B26" s="20" t="s">
        <v>1290</v>
      </c>
      <c r="C26" s="424" t="s">
        <v>1132</v>
      </c>
      <c r="D26" s="424" t="s">
        <v>1133</v>
      </c>
      <c r="E26" s="20" t="s">
        <v>295</v>
      </c>
      <c r="F26" s="20" t="s">
        <v>1070</v>
      </c>
      <c r="G26" s="20" t="s">
        <v>1115</v>
      </c>
      <c r="H26" s="421">
        <v>42613</v>
      </c>
    </row>
    <row r="27" spans="1:9" x14ac:dyDescent="0.25">
      <c r="A27" s="419" t="s">
        <v>1232</v>
      </c>
      <c r="B27" s="20" t="s">
        <v>1290</v>
      </c>
      <c r="C27" s="424" t="s">
        <v>1134</v>
      </c>
      <c r="D27" s="424" t="s">
        <v>1301</v>
      </c>
      <c r="E27" s="20" t="s">
        <v>295</v>
      </c>
      <c r="F27" s="20" t="s">
        <v>1070</v>
      </c>
      <c r="G27" s="20" t="s">
        <v>1115</v>
      </c>
      <c r="H27" s="421">
        <v>42613</v>
      </c>
    </row>
    <row r="28" spans="1:9" x14ac:dyDescent="0.25">
      <c r="A28" s="419" t="s">
        <v>1232</v>
      </c>
      <c r="B28" s="20" t="s">
        <v>1290</v>
      </c>
      <c r="C28" s="424" t="s">
        <v>1136</v>
      </c>
      <c r="D28" s="424" t="s">
        <v>323</v>
      </c>
      <c r="E28" s="20" t="s">
        <v>295</v>
      </c>
      <c r="F28" s="20" t="s">
        <v>1070</v>
      </c>
      <c r="G28" s="20" t="s">
        <v>1115</v>
      </c>
      <c r="H28" s="421">
        <v>42613</v>
      </c>
    </row>
    <row r="29" spans="1:9" ht="31.5" x14ac:dyDescent="0.25">
      <c r="A29" s="419" t="s">
        <v>1232</v>
      </c>
      <c r="B29" s="20" t="s">
        <v>1290</v>
      </c>
      <c r="C29" s="424" t="s">
        <v>1111</v>
      </c>
      <c r="D29" s="424" t="s">
        <v>1167</v>
      </c>
      <c r="E29" s="20" t="s">
        <v>295</v>
      </c>
      <c r="F29" s="20" t="s">
        <v>1168</v>
      </c>
      <c r="G29" s="20" t="s">
        <v>1115</v>
      </c>
      <c r="H29" s="421">
        <v>42613</v>
      </c>
    </row>
    <row r="30" spans="1:9" s="423" customFormat="1" ht="31.5" x14ac:dyDescent="0.25">
      <c r="A30" s="419" t="s">
        <v>1232</v>
      </c>
      <c r="B30" s="20" t="s">
        <v>1290</v>
      </c>
      <c r="C30" s="424" t="s">
        <v>1111</v>
      </c>
      <c r="D30" s="420" t="s">
        <v>1169</v>
      </c>
      <c r="E30" s="20" t="s">
        <v>295</v>
      </c>
      <c r="F30" s="20" t="s">
        <v>1148</v>
      </c>
      <c r="G30" s="20" t="s">
        <v>1115</v>
      </c>
      <c r="H30" s="421">
        <v>42613</v>
      </c>
    </row>
    <row r="31" spans="1:9" s="423" customFormat="1" ht="31.5" x14ac:dyDescent="0.25">
      <c r="A31" s="419" t="s">
        <v>1232</v>
      </c>
      <c r="B31" s="20" t="s">
        <v>1290</v>
      </c>
      <c r="C31" s="424" t="s">
        <v>1111</v>
      </c>
      <c r="D31" s="420" t="s">
        <v>1170</v>
      </c>
      <c r="E31" s="20" t="s">
        <v>295</v>
      </c>
      <c r="F31" s="20" t="s">
        <v>1246</v>
      </c>
      <c r="G31" s="20" t="s">
        <v>1115</v>
      </c>
      <c r="H31" s="421">
        <v>42613</v>
      </c>
    </row>
    <row r="32" spans="1:9" x14ac:dyDescent="0.25">
      <c r="A32" s="341" t="s">
        <v>1232</v>
      </c>
      <c r="B32" s="47" t="s">
        <v>1290</v>
      </c>
      <c r="C32" s="397" t="s">
        <v>1137</v>
      </c>
      <c r="D32" s="397" t="s">
        <v>1138</v>
      </c>
      <c r="E32" s="47" t="s">
        <v>295</v>
      </c>
      <c r="F32" s="47" t="s">
        <v>1070</v>
      </c>
      <c r="G32" s="47" t="s">
        <v>1115</v>
      </c>
      <c r="H32" s="418">
        <v>42613</v>
      </c>
    </row>
    <row r="33" spans="1:8" x14ac:dyDescent="0.25">
      <c r="A33" s="341" t="s">
        <v>1232</v>
      </c>
      <c r="B33" s="47" t="s">
        <v>1290</v>
      </c>
      <c r="C33" s="397" t="s">
        <v>1132</v>
      </c>
      <c r="D33" s="397" t="s">
        <v>1188</v>
      </c>
      <c r="E33" s="47" t="s">
        <v>295</v>
      </c>
      <c r="F33" s="47" t="s">
        <v>1070</v>
      </c>
      <c r="G33" s="47" t="s">
        <v>1115</v>
      </c>
      <c r="H33" s="418">
        <v>42613</v>
      </c>
    </row>
    <row r="34" spans="1:8" x14ac:dyDescent="0.25">
      <c r="A34" s="341" t="s">
        <v>1232</v>
      </c>
      <c r="B34" s="47" t="s">
        <v>1290</v>
      </c>
      <c r="C34" s="397" t="s">
        <v>1139</v>
      </c>
      <c r="D34" s="397" t="s">
        <v>1140</v>
      </c>
      <c r="E34" s="47" t="s">
        <v>295</v>
      </c>
      <c r="F34" s="47" t="s">
        <v>1070</v>
      </c>
      <c r="G34" s="47" t="s">
        <v>1115</v>
      </c>
      <c r="H34" s="418">
        <v>42613</v>
      </c>
    </row>
    <row r="35" spans="1:8" x14ac:dyDescent="0.25">
      <c r="A35" s="341" t="s">
        <v>1232</v>
      </c>
      <c r="B35" s="47" t="s">
        <v>1290</v>
      </c>
      <c r="C35" s="397" t="s">
        <v>1139</v>
      </c>
      <c r="D35" s="397" t="s">
        <v>1302</v>
      </c>
      <c r="E35" s="47" t="s">
        <v>295</v>
      </c>
      <c r="F35" s="47" t="s">
        <v>1070</v>
      </c>
      <c r="G35" s="47" t="s">
        <v>1115</v>
      </c>
      <c r="H35" s="418">
        <v>42613</v>
      </c>
    </row>
    <row r="36" spans="1:8" ht="31.5" x14ac:dyDescent="0.25">
      <c r="A36" s="341" t="s">
        <v>1289</v>
      </c>
      <c r="B36" s="47" t="s">
        <v>1290</v>
      </c>
      <c r="C36" s="397" t="s">
        <v>1139</v>
      </c>
      <c r="D36" s="397" t="s">
        <v>1303</v>
      </c>
      <c r="E36" s="47" t="s">
        <v>295</v>
      </c>
      <c r="F36" s="47" t="s">
        <v>1070</v>
      </c>
      <c r="G36" s="47" t="s">
        <v>1115</v>
      </c>
      <c r="H36" s="418">
        <v>42613</v>
      </c>
    </row>
    <row r="37" spans="1:8" x14ac:dyDescent="0.25">
      <c r="A37" s="341" t="s">
        <v>1232</v>
      </c>
      <c r="B37" s="47" t="s">
        <v>1290</v>
      </c>
      <c r="C37" s="397" t="s">
        <v>1139</v>
      </c>
      <c r="D37" s="397" t="s">
        <v>1303</v>
      </c>
      <c r="E37" s="47" t="s">
        <v>295</v>
      </c>
      <c r="F37" s="47" t="s">
        <v>1070</v>
      </c>
      <c r="G37" s="47" t="s">
        <v>1115</v>
      </c>
      <c r="H37" s="418">
        <v>42613</v>
      </c>
    </row>
    <row r="38" spans="1:8" s="423" customFormat="1" ht="31.5" x14ac:dyDescent="0.25">
      <c r="A38" s="419" t="s">
        <v>1192</v>
      </c>
      <c r="B38" s="20" t="s">
        <v>1290</v>
      </c>
      <c r="C38" s="420" t="s">
        <v>1139</v>
      </c>
      <c r="D38" s="420" t="s">
        <v>1303</v>
      </c>
      <c r="E38" s="20" t="s">
        <v>295</v>
      </c>
      <c r="F38" s="20" t="s">
        <v>1070</v>
      </c>
      <c r="G38" s="20" t="s">
        <v>1115</v>
      </c>
      <c r="H38" s="421">
        <v>42613</v>
      </c>
    </row>
    <row r="39" spans="1:8" x14ac:dyDescent="0.25">
      <c r="A39" s="341" t="s">
        <v>1232</v>
      </c>
      <c r="B39" s="47" t="s">
        <v>1290</v>
      </c>
      <c r="C39" s="397" t="s">
        <v>1291</v>
      </c>
      <c r="D39" s="397" t="s">
        <v>1142</v>
      </c>
      <c r="E39" s="47" t="s">
        <v>295</v>
      </c>
      <c r="F39" s="47" t="s">
        <v>1070</v>
      </c>
      <c r="G39" s="47" t="s">
        <v>1115</v>
      </c>
      <c r="H39" s="418">
        <v>42613</v>
      </c>
    </row>
    <row r="40" spans="1:8" x14ac:dyDescent="0.25">
      <c r="A40" s="341" t="s">
        <v>1232</v>
      </c>
      <c r="B40" s="47" t="s">
        <v>1290</v>
      </c>
      <c r="C40" s="397" t="s">
        <v>1304</v>
      </c>
      <c r="D40" s="397" t="s">
        <v>1305</v>
      </c>
      <c r="E40" s="47" t="s">
        <v>295</v>
      </c>
      <c r="F40" s="47" t="s">
        <v>1070</v>
      </c>
      <c r="G40" s="47" t="s">
        <v>1115</v>
      </c>
      <c r="H40" s="418">
        <v>42613</v>
      </c>
    </row>
    <row r="41" spans="1:8" x14ac:dyDescent="0.25">
      <c r="A41" s="341" t="s">
        <v>1232</v>
      </c>
      <c r="B41" s="47" t="s">
        <v>1290</v>
      </c>
      <c r="C41" s="397" t="s">
        <v>1145</v>
      </c>
      <c r="D41" s="397" t="s">
        <v>1146</v>
      </c>
      <c r="E41" s="47" t="s">
        <v>295</v>
      </c>
      <c r="F41" s="47" t="s">
        <v>1070</v>
      </c>
      <c r="G41" s="47" t="s">
        <v>1115</v>
      </c>
      <c r="H41" s="418">
        <v>42613</v>
      </c>
    </row>
    <row r="42" spans="1:8" x14ac:dyDescent="0.25">
      <c r="A42" s="341" t="s">
        <v>1232</v>
      </c>
      <c r="B42" s="47" t="s">
        <v>1290</v>
      </c>
      <c r="C42" s="397" t="s">
        <v>1132</v>
      </c>
      <c r="D42" s="397" t="s">
        <v>1306</v>
      </c>
      <c r="E42" s="47" t="s">
        <v>295</v>
      </c>
      <c r="F42" s="47" t="s">
        <v>1070</v>
      </c>
      <c r="G42" s="47" t="s">
        <v>1115</v>
      </c>
      <c r="H42" s="418">
        <v>42613</v>
      </c>
    </row>
    <row r="43" spans="1:8" x14ac:dyDescent="0.25">
      <c r="A43" s="341" t="s">
        <v>1232</v>
      </c>
      <c r="B43" s="47" t="s">
        <v>1290</v>
      </c>
      <c r="C43" s="397" t="s">
        <v>1134</v>
      </c>
      <c r="D43" s="397" t="s">
        <v>1149</v>
      </c>
      <c r="E43" s="47" t="s">
        <v>295</v>
      </c>
      <c r="F43" s="47" t="s">
        <v>1070</v>
      </c>
      <c r="G43" s="47" t="s">
        <v>1115</v>
      </c>
      <c r="H43" s="418">
        <v>42613</v>
      </c>
    </row>
    <row r="44" spans="1:8" ht="31.5" x14ac:dyDescent="0.25">
      <c r="A44" s="341" t="s">
        <v>1232</v>
      </c>
      <c r="B44" s="47" t="s">
        <v>1290</v>
      </c>
      <c r="C44" s="397" t="s">
        <v>1240</v>
      </c>
      <c r="D44" s="397" t="s">
        <v>1156</v>
      </c>
      <c r="E44" s="47" t="s">
        <v>295</v>
      </c>
      <c r="F44" s="47" t="s">
        <v>1246</v>
      </c>
      <c r="G44" s="47" t="s">
        <v>1115</v>
      </c>
      <c r="H44" s="418">
        <v>42613</v>
      </c>
    </row>
    <row r="45" spans="1:8" ht="31.5" x14ac:dyDescent="0.25">
      <c r="A45" s="341" t="s">
        <v>1232</v>
      </c>
      <c r="B45" s="47" t="s">
        <v>1290</v>
      </c>
      <c r="C45" s="397" t="s">
        <v>1237</v>
      </c>
      <c r="D45" s="397" t="s">
        <v>1242</v>
      </c>
      <c r="E45" s="47" t="s">
        <v>295</v>
      </c>
      <c r="F45" s="47" t="s">
        <v>1070</v>
      </c>
      <c r="G45" s="47" t="s">
        <v>1115</v>
      </c>
      <c r="H45" s="418">
        <v>42613</v>
      </c>
    </row>
    <row r="46" spans="1:8" x14ac:dyDescent="0.25">
      <c r="A46" s="341" t="s">
        <v>1232</v>
      </c>
      <c r="B46" s="47" t="s">
        <v>1290</v>
      </c>
      <c r="C46" s="397" t="s">
        <v>1225</v>
      </c>
      <c r="D46" s="397" t="s">
        <v>1159</v>
      </c>
      <c r="E46" s="47" t="s">
        <v>295</v>
      </c>
      <c r="F46" s="47" t="s">
        <v>1180</v>
      </c>
      <c r="G46" s="47" t="s">
        <v>1115</v>
      </c>
      <c r="H46" s="418">
        <v>42613</v>
      </c>
    </row>
    <row r="47" spans="1:8" ht="31.5" x14ac:dyDescent="0.25">
      <c r="A47" s="341" t="s">
        <v>1232</v>
      </c>
      <c r="B47" s="47" t="s">
        <v>1290</v>
      </c>
      <c r="C47" s="425" t="s">
        <v>1083</v>
      </c>
      <c r="D47" s="397" t="s">
        <v>1307</v>
      </c>
      <c r="E47" s="47" t="s">
        <v>295</v>
      </c>
      <c r="F47" s="47" t="s">
        <v>1123</v>
      </c>
      <c r="G47" s="47" t="s">
        <v>1115</v>
      </c>
      <c r="H47" s="418">
        <v>42613</v>
      </c>
    </row>
    <row r="48" spans="1:8" ht="47.25" x14ac:dyDescent="0.25">
      <c r="A48" s="341" t="s">
        <v>1232</v>
      </c>
      <c r="B48" s="47" t="s">
        <v>1290</v>
      </c>
      <c r="C48" s="426" t="s">
        <v>1181</v>
      </c>
      <c r="D48" s="397" t="s">
        <v>1308</v>
      </c>
      <c r="E48" s="47" t="s">
        <v>295</v>
      </c>
      <c r="F48" s="47" t="s">
        <v>1070</v>
      </c>
      <c r="G48" s="47" t="s">
        <v>1115</v>
      </c>
      <c r="H48" s="418">
        <v>42613</v>
      </c>
    </row>
    <row r="49" spans="1:8" ht="47.25" x14ac:dyDescent="0.25">
      <c r="A49" s="341" t="s">
        <v>1232</v>
      </c>
      <c r="B49" s="47" t="s">
        <v>1290</v>
      </c>
      <c r="C49" s="426" t="s">
        <v>1181</v>
      </c>
      <c r="D49" s="397" t="s">
        <v>1309</v>
      </c>
      <c r="E49" s="47" t="s">
        <v>295</v>
      </c>
      <c r="F49" s="47" t="s">
        <v>1070</v>
      </c>
      <c r="G49" s="47" t="s">
        <v>1115</v>
      </c>
      <c r="H49" s="418">
        <v>42613</v>
      </c>
    </row>
    <row r="50" spans="1:8" ht="31.5" x14ac:dyDescent="0.25">
      <c r="A50" s="341" t="s">
        <v>1232</v>
      </c>
      <c r="B50" s="47" t="s">
        <v>1290</v>
      </c>
      <c r="C50" s="425" t="s">
        <v>1083</v>
      </c>
      <c r="D50" s="397" t="s">
        <v>1310</v>
      </c>
      <c r="E50" s="47" t="s">
        <v>295</v>
      </c>
      <c r="F50" s="47" t="s">
        <v>1168</v>
      </c>
      <c r="G50" s="47" t="s">
        <v>1115</v>
      </c>
      <c r="H50" s="418">
        <v>42613</v>
      </c>
    </row>
    <row r="51" spans="1:8" ht="31.5" x14ac:dyDescent="0.25">
      <c r="A51" s="341" t="s">
        <v>1232</v>
      </c>
      <c r="B51" s="47" t="s">
        <v>1290</v>
      </c>
      <c r="C51" s="425" t="s">
        <v>1083</v>
      </c>
      <c r="D51" s="397" t="s">
        <v>1311</v>
      </c>
      <c r="E51" s="47" t="s">
        <v>295</v>
      </c>
      <c r="F51" s="47" t="s">
        <v>1070</v>
      </c>
      <c r="G51" s="47" t="s">
        <v>1115</v>
      </c>
      <c r="H51" s="418">
        <v>42613</v>
      </c>
    </row>
    <row r="52" spans="1:8" ht="47.25" x14ac:dyDescent="0.25">
      <c r="A52" s="341" t="s">
        <v>1232</v>
      </c>
      <c r="B52" s="47" t="s">
        <v>1290</v>
      </c>
      <c r="C52" s="426" t="s">
        <v>1181</v>
      </c>
      <c r="D52" s="397" t="s">
        <v>1312</v>
      </c>
      <c r="E52" s="47" t="s">
        <v>295</v>
      </c>
      <c r="F52" s="47" t="s">
        <v>1070</v>
      </c>
      <c r="G52" s="47" t="s">
        <v>1115</v>
      </c>
      <c r="H52" s="418">
        <v>42613</v>
      </c>
    </row>
    <row r="53" spans="1:8" ht="31.5" x14ac:dyDescent="0.25">
      <c r="A53" s="341" t="s">
        <v>1232</v>
      </c>
      <c r="B53" s="47" t="s">
        <v>1290</v>
      </c>
      <c r="C53" s="425" t="s">
        <v>1083</v>
      </c>
      <c r="D53" s="397" t="s">
        <v>1313</v>
      </c>
      <c r="E53" s="47" t="s">
        <v>295</v>
      </c>
      <c r="F53" s="47" t="s">
        <v>1148</v>
      </c>
      <c r="G53" s="47" t="s">
        <v>1115</v>
      </c>
      <c r="H53" s="418">
        <v>42613</v>
      </c>
    </row>
    <row r="54" spans="1:8" ht="31.5" x14ac:dyDescent="0.25">
      <c r="A54" s="341" t="s">
        <v>1232</v>
      </c>
      <c r="B54" s="47" t="s">
        <v>1290</v>
      </c>
      <c r="C54" s="425" t="s">
        <v>1083</v>
      </c>
      <c r="D54" s="397" t="s">
        <v>1314</v>
      </c>
      <c r="E54" s="47" t="s">
        <v>295</v>
      </c>
      <c r="F54" s="47" t="s">
        <v>1246</v>
      </c>
      <c r="G54" s="47" t="s">
        <v>1115</v>
      </c>
      <c r="H54" s="418">
        <v>42613</v>
      </c>
    </row>
    <row r="55" spans="1:8" ht="31.5" x14ac:dyDescent="0.25">
      <c r="A55" s="341" t="s">
        <v>1232</v>
      </c>
      <c r="B55" s="47" t="s">
        <v>1290</v>
      </c>
      <c r="C55" s="425" t="s">
        <v>1083</v>
      </c>
      <c r="D55" s="397" t="s">
        <v>1315</v>
      </c>
      <c r="E55" s="47" t="s">
        <v>295</v>
      </c>
      <c r="F55" s="47" t="s">
        <v>1070</v>
      </c>
      <c r="G55" s="47" t="s">
        <v>1115</v>
      </c>
      <c r="H55" s="418">
        <v>42613</v>
      </c>
    </row>
    <row r="56" spans="1:8" ht="31.5" x14ac:dyDescent="0.25">
      <c r="A56" s="341" t="s">
        <v>1232</v>
      </c>
      <c r="B56" s="47" t="s">
        <v>1290</v>
      </c>
      <c r="C56" s="425" t="s">
        <v>1083</v>
      </c>
      <c r="D56" s="397" t="s">
        <v>1316</v>
      </c>
      <c r="E56" s="47" t="s">
        <v>295</v>
      </c>
      <c r="F56" s="47" t="s">
        <v>1178</v>
      </c>
      <c r="G56" s="47" t="s">
        <v>1115</v>
      </c>
      <c r="H56" s="418">
        <v>42613</v>
      </c>
    </row>
    <row r="57" spans="1:8" ht="31.5" x14ac:dyDescent="0.25">
      <c r="A57" s="341" t="s">
        <v>1232</v>
      </c>
      <c r="B57" s="47" t="s">
        <v>1290</v>
      </c>
      <c r="C57" s="425" t="s">
        <v>1083</v>
      </c>
      <c r="D57" s="397" t="s">
        <v>1317</v>
      </c>
      <c r="E57" s="47" t="s">
        <v>295</v>
      </c>
      <c r="F57" s="47" t="s">
        <v>1180</v>
      </c>
      <c r="G57" s="47" t="s">
        <v>1115</v>
      </c>
      <c r="H57" s="418">
        <v>42613</v>
      </c>
    </row>
    <row r="58" spans="1:8" ht="31.5" x14ac:dyDescent="0.25">
      <c r="A58" s="341" t="s">
        <v>1232</v>
      </c>
      <c r="B58" s="47" t="s">
        <v>1290</v>
      </c>
      <c r="C58" s="425" t="s">
        <v>1083</v>
      </c>
      <c r="D58" s="397" t="s">
        <v>1318</v>
      </c>
      <c r="E58" s="47" t="s">
        <v>295</v>
      </c>
      <c r="F58" s="47" t="s">
        <v>1070</v>
      </c>
      <c r="G58" s="47" t="s">
        <v>1115</v>
      </c>
      <c r="H58" s="418">
        <v>42613</v>
      </c>
    </row>
    <row r="59" spans="1:8" x14ac:dyDescent="0.25">
      <c r="A59" s="341" t="s">
        <v>1232</v>
      </c>
      <c r="B59" s="47" t="s">
        <v>1290</v>
      </c>
      <c r="C59" s="397" t="s">
        <v>1163</v>
      </c>
      <c r="D59" s="397" t="s">
        <v>1164</v>
      </c>
      <c r="E59" s="47" t="s">
        <v>295</v>
      </c>
      <c r="F59" s="47" t="s">
        <v>1070</v>
      </c>
      <c r="G59" s="47" t="s">
        <v>1115</v>
      </c>
      <c r="H59" s="418">
        <v>42613</v>
      </c>
    </row>
    <row r="60" spans="1:8" s="423" customFormat="1" ht="31.5" x14ac:dyDescent="0.25">
      <c r="A60" s="419" t="s">
        <v>1232</v>
      </c>
      <c r="B60" s="20" t="s">
        <v>1319</v>
      </c>
      <c r="C60" s="420" t="s">
        <v>1111</v>
      </c>
      <c r="D60" s="420" t="s">
        <v>1165</v>
      </c>
      <c r="E60" s="20" t="s">
        <v>295</v>
      </c>
      <c r="F60" s="20" t="s">
        <v>1123</v>
      </c>
      <c r="G60" s="20" t="s">
        <v>1216</v>
      </c>
      <c r="H60" s="421">
        <v>42613</v>
      </c>
    </row>
    <row r="61" spans="1:8" s="423" customFormat="1" ht="31.5" x14ac:dyDescent="0.25">
      <c r="A61" s="419" t="s">
        <v>1232</v>
      </c>
      <c r="B61" s="20" t="s">
        <v>1319</v>
      </c>
      <c r="C61" s="420" t="s">
        <v>1111</v>
      </c>
      <c r="D61" s="420" t="s">
        <v>1169</v>
      </c>
      <c r="E61" s="20" t="s">
        <v>295</v>
      </c>
      <c r="F61" s="20" t="s">
        <v>1148</v>
      </c>
      <c r="G61" s="20" t="s">
        <v>1216</v>
      </c>
      <c r="H61" s="421">
        <v>42613</v>
      </c>
    </row>
    <row r="62" spans="1:8" s="423" customFormat="1" ht="31.5" x14ac:dyDescent="0.25">
      <c r="A62" s="419" t="s">
        <v>1232</v>
      </c>
      <c r="B62" s="20" t="s">
        <v>1319</v>
      </c>
      <c r="C62" s="420" t="s">
        <v>1111</v>
      </c>
      <c r="D62" s="420" t="s">
        <v>1170</v>
      </c>
      <c r="E62" s="20" t="s">
        <v>295</v>
      </c>
      <c r="F62" s="20" t="s">
        <v>1246</v>
      </c>
      <c r="G62" s="20" t="s">
        <v>1216</v>
      </c>
      <c r="H62" s="421">
        <v>42613</v>
      </c>
    </row>
    <row r="63" spans="1:8" ht="31.5" x14ac:dyDescent="0.25">
      <c r="A63" s="341" t="s">
        <v>1232</v>
      </c>
      <c r="B63" s="20" t="s">
        <v>1320</v>
      </c>
      <c r="C63" s="354" t="s">
        <v>1121</v>
      </c>
      <c r="D63" s="397" t="s">
        <v>1233</v>
      </c>
      <c r="E63" s="47" t="s">
        <v>295</v>
      </c>
      <c r="F63" s="47" t="s">
        <v>1123</v>
      </c>
      <c r="G63" s="20" t="s">
        <v>1216</v>
      </c>
      <c r="H63" s="418">
        <v>42613</v>
      </c>
    </row>
    <row r="64" spans="1:8" ht="31.5" x14ac:dyDescent="0.25">
      <c r="A64" s="341" t="s">
        <v>1232</v>
      </c>
      <c r="B64" s="20" t="s">
        <v>1320</v>
      </c>
      <c r="C64" s="354" t="s">
        <v>1124</v>
      </c>
      <c r="D64" s="397" t="s">
        <v>1321</v>
      </c>
      <c r="E64" s="47" t="s">
        <v>295</v>
      </c>
      <c r="F64" s="47" t="s">
        <v>1070</v>
      </c>
      <c r="G64" s="20" t="s">
        <v>1216</v>
      </c>
      <c r="H64" s="418">
        <v>42613</v>
      </c>
    </row>
    <row r="65" spans="1:8" s="423" customFormat="1" ht="31.5" x14ac:dyDescent="0.25">
      <c r="A65" s="419" t="s">
        <v>1232</v>
      </c>
      <c r="B65" s="20" t="s">
        <v>1319</v>
      </c>
      <c r="C65" s="420" t="s">
        <v>1237</v>
      </c>
      <c r="D65" s="420" t="s">
        <v>1129</v>
      </c>
      <c r="E65" s="20" t="s">
        <v>295</v>
      </c>
      <c r="F65" s="20" t="s">
        <v>1070</v>
      </c>
      <c r="G65" s="20" t="s">
        <v>1216</v>
      </c>
      <c r="H65" s="421">
        <v>42613</v>
      </c>
    </row>
    <row r="66" spans="1:8" x14ac:dyDescent="0.25">
      <c r="A66" s="341" t="s">
        <v>1232</v>
      </c>
      <c r="B66" s="20" t="s">
        <v>1320</v>
      </c>
      <c r="C66" s="354" t="s">
        <v>1130</v>
      </c>
      <c r="D66" s="397" t="s">
        <v>1131</v>
      </c>
      <c r="E66" s="47" t="s">
        <v>295</v>
      </c>
      <c r="F66" s="47" t="s">
        <v>1070</v>
      </c>
      <c r="G66" s="20" t="s">
        <v>1216</v>
      </c>
      <c r="H66" s="418">
        <v>42613</v>
      </c>
    </row>
    <row r="67" spans="1:8" x14ac:dyDescent="0.25">
      <c r="A67" s="341" t="s">
        <v>1232</v>
      </c>
      <c r="B67" s="20" t="s">
        <v>1320</v>
      </c>
      <c r="C67" s="354" t="s">
        <v>1132</v>
      </c>
      <c r="D67" s="397" t="s">
        <v>1133</v>
      </c>
      <c r="E67" s="47" t="s">
        <v>295</v>
      </c>
      <c r="F67" s="47" t="s">
        <v>1070</v>
      </c>
      <c r="G67" s="20" t="s">
        <v>1216</v>
      </c>
      <c r="H67" s="418">
        <v>42613</v>
      </c>
    </row>
    <row r="68" spans="1:8" x14ac:dyDescent="0.25">
      <c r="A68" s="341" t="s">
        <v>1232</v>
      </c>
      <c r="B68" s="20" t="s">
        <v>1320</v>
      </c>
      <c r="C68" s="354" t="s">
        <v>1136</v>
      </c>
      <c r="D68" s="397" t="s">
        <v>323</v>
      </c>
      <c r="E68" s="47" t="s">
        <v>295</v>
      </c>
      <c r="F68" s="47" t="s">
        <v>1070</v>
      </c>
      <c r="G68" s="20" t="s">
        <v>1216</v>
      </c>
      <c r="H68" s="418">
        <v>42613</v>
      </c>
    </row>
    <row r="69" spans="1:8" x14ac:dyDescent="0.25">
      <c r="A69" s="341" t="s">
        <v>1232</v>
      </c>
      <c r="B69" s="20" t="s">
        <v>1320</v>
      </c>
      <c r="C69" s="354" t="s">
        <v>1137</v>
      </c>
      <c r="D69" s="397" t="s">
        <v>1138</v>
      </c>
      <c r="E69" s="47" t="s">
        <v>295</v>
      </c>
      <c r="F69" s="47" t="s">
        <v>1070</v>
      </c>
      <c r="G69" s="20" t="s">
        <v>1216</v>
      </c>
      <c r="H69" s="418">
        <v>42613</v>
      </c>
    </row>
    <row r="70" spans="1:8" x14ac:dyDescent="0.25">
      <c r="A70" s="341" t="s">
        <v>1232</v>
      </c>
      <c r="B70" s="20" t="s">
        <v>1320</v>
      </c>
      <c r="C70" s="354" t="s">
        <v>1139</v>
      </c>
      <c r="D70" s="397" t="s">
        <v>1140</v>
      </c>
      <c r="E70" s="47" t="s">
        <v>295</v>
      </c>
      <c r="F70" s="47" t="s">
        <v>1070</v>
      </c>
      <c r="G70" s="20" t="s">
        <v>1216</v>
      </c>
      <c r="H70" s="418">
        <v>42613</v>
      </c>
    </row>
    <row r="71" spans="1:8" x14ac:dyDescent="0.25">
      <c r="A71" s="341" t="s">
        <v>1232</v>
      </c>
      <c r="B71" s="20" t="s">
        <v>1320</v>
      </c>
      <c r="C71" s="354" t="s">
        <v>1139</v>
      </c>
      <c r="D71" s="397" t="s">
        <v>1303</v>
      </c>
      <c r="E71" s="47" t="s">
        <v>295</v>
      </c>
      <c r="F71" s="47" t="s">
        <v>1070</v>
      </c>
      <c r="G71" s="20" t="s">
        <v>1216</v>
      </c>
      <c r="H71" s="418">
        <v>42613</v>
      </c>
    </row>
    <row r="72" spans="1:8" x14ac:dyDescent="0.25">
      <c r="A72" s="341" t="s">
        <v>1232</v>
      </c>
      <c r="B72" s="20" t="s">
        <v>1320</v>
      </c>
      <c r="C72" s="354" t="s">
        <v>1141</v>
      </c>
      <c r="D72" s="397" t="s">
        <v>1142</v>
      </c>
      <c r="E72" s="47" t="s">
        <v>295</v>
      </c>
      <c r="F72" s="47" t="s">
        <v>1070</v>
      </c>
      <c r="G72" s="20" t="s">
        <v>1216</v>
      </c>
      <c r="H72" s="418">
        <v>42613</v>
      </c>
    </row>
    <row r="73" spans="1:8" x14ac:dyDescent="0.25">
      <c r="A73" s="341" t="s">
        <v>1232</v>
      </c>
      <c r="B73" s="20" t="s">
        <v>1320</v>
      </c>
      <c r="C73" s="354" t="s">
        <v>1145</v>
      </c>
      <c r="D73" s="397" t="s">
        <v>1146</v>
      </c>
      <c r="E73" s="47" t="s">
        <v>295</v>
      </c>
      <c r="F73" s="47" t="s">
        <v>1070</v>
      </c>
      <c r="G73" s="20" t="s">
        <v>1216</v>
      </c>
      <c r="H73" s="418">
        <v>42613</v>
      </c>
    </row>
    <row r="74" spans="1:8" ht="31.5" x14ac:dyDescent="0.25">
      <c r="A74" s="341" t="s">
        <v>1232</v>
      </c>
      <c r="B74" s="20" t="s">
        <v>1320</v>
      </c>
      <c r="C74" s="354" t="s">
        <v>1237</v>
      </c>
      <c r="D74" s="397" t="s">
        <v>1242</v>
      </c>
      <c r="E74" s="47" t="s">
        <v>295</v>
      </c>
      <c r="F74" s="47" t="s">
        <v>1070</v>
      </c>
      <c r="G74" s="20" t="s">
        <v>1216</v>
      </c>
      <c r="H74" s="418">
        <v>42613</v>
      </c>
    </row>
    <row r="75" spans="1:8" x14ac:dyDescent="0.25">
      <c r="A75" s="341" t="s">
        <v>1232</v>
      </c>
      <c r="B75" s="20" t="s">
        <v>1320</v>
      </c>
      <c r="C75" s="354" t="s">
        <v>1225</v>
      </c>
      <c r="D75" s="397" t="s">
        <v>1159</v>
      </c>
      <c r="E75" s="47" t="s">
        <v>295</v>
      </c>
      <c r="F75" s="47" t="s">
        <v>1180</v>
      </c>
      <c r="G75" s="20" t="s">
        <v>1216</v>
      </c>
      <c r="H75" s="418">
        <v>42613</v>
      </c>
    </row>
    <row r="76" spans="1:8" ht="31.5" x14ac:dyDescent="0.25">
      <c r="A76" s="341" t="s">
        <v>1232</v>
      </c>
      <c r="B76" s="20" t="s">
        <v>1320</v>
      </c>
      <c r="C76" s="354" t="s">
        <v>1083</v>
      </c>
      <c r="D76" s="397" t="s">
        <v>1307</v>
      </c>
      <c r="E76" s="47" t="s">
        <v>295</v>
      </c>
      <c r="F76" s="47" t="s">
        <v>1123</v>
      </c>
      <c r="G76" s="20" t="s">
        <v>1216</v>
      </c>
      <c r="H76" s="418">
        <v>42613</v>
      </c>
    </row>
    <row r="77" spans="1:8" ht="47.25" x14ac:dyDescent="0.25">
      <c r="A77" s="341" t="s">
        <v>1232</v>
      </c>
      <c r="B77" s="20" t="s">
        <v>1320</v>
      </c>
      <c r="C77" s="354" t="s">
        <v>1181</v>
      </c>
      <c r="D77" s="397" t="s">
        <v>1308</v>
      </c>
      <c r="E77" s="47" t="s">
        <v>295</v>
      </c>
      <c r="F77" s="47" t="s">
        <v>1070</v>
      </c>
      <c r="G77" s="20" t="s">
        <v>1216</v>
      </c>
      <c r="H77" s="418">
        <v>42613</v>
      </c>
    </row>
    <row r="78" spans="1:8" ht="47.25" x14ac:dyDescent="0.25">
      <c r="A78" s="341" t="s">
        <v>1232</v>
      </c>
      <c r="B78" s="20" t="s">
        <v>1320</v>
      </c>
      <c r="C78" s="354" t="s">
        <v>1181</v>
      </c>
      <c r="D78" s="397" t="s">
        <v>1309</v>
      </c>
      <c r="E78" s="47" t="s">
        <v>295</v>
      </c>
      <c r="F78" s="47" t="s">
        <v>1070</v>
      </c>
      <c r="G78" s="20" t="s">
        <v>1216</v>
      </c>
      <c r="H78" s="418">
        <v>42613</v>
      </c>
    </row>
    <row r="79" spans="1:8" ht="31.5" x14ac:dyDescent="0.25">
      <c r="A79" s="341" t="s">
        <v>1232</v>
      </c>
      <c r="B79" s="20" t="s">
        <v>1320</v>
      </c>
      <c r="C79" s="354" t="s">
        <v>1083</v>
      </c>
      <c r="D79" s="397" t="s">
        <v>1310</v>
      </c>
      <c r="E79" s="47" t="s">
        <v>295</v>
      </c>
      <c r="F79" s="47" t="s">
        <v>1168</v>
      </c>
      <c r="G79" s="20" t="s">
        <v>1216</v>
      </c>
      <c r="H79" s="418">
        <v>42613</v>
      </c>
    </row>
    <row r="80" spans="1:8" ht="31.5" x14ac:dyDescent="0.25">
      <c r="A80" s="341" t="s">
        <v>1232</v>
      </c>
      <c r="B80" s="20" t="s">
        <v>1320</v>
      </c>
      <c r="C80" s="354" t="s">
        <v>1083</v>
      </c>
      <c r="D80" s="397" t="s">
        <v>1311</v>
      </c>
      <c r="E80" s="47" t="s">
        <v>295</v>
      </c>
      <c r="F80" s="47" t="s">
        <v>1070</v>
      </c>
      <c r="G80" s="20" t="s">
        <v>1216</v>
      </c>
      <c r="H80" s="418">
        <v>42613</v>
      </c>
    </row>
    <row r="81" spans="1:8" ht="47.25" x14ac:dyDescent="0.25">
      <c r="A81" s="341" t="s">
        <v>1232</v>
      </c>
      <c r="B81" s="20" t="s">
        <v>1320</v>
      </c>
      <c r="C81" s="354" t="s">
        <v>1181</v>
      </c>
      <c r="D81" s="397" t="s">
        <v>1312</v>
      </c>
      <c r="E81" s="47" t="s">
        <v>295</v>
      </c>
      <c r="F81" s="47" t="s">
        <v>1070</v>
      </c>
      <c r="G81" s="20" t="s">
        <v>1216</v>
      </c>
      <c r="H81" s="418">
        <v>42613</v>
      </c>
    </row>
    <row r="82" spans="1:8" ht="31.5" x14ac:dyDescent="0.25">
      <c r="A82" s="341" t="s">
        <v>1232</v>
      </c>
      <c r="B82" s="20" t="s">
        <v>1320</v>
      </c>
      <c r="C82" s="354" t="s">
        <v>1083</v>
      </c>
      <c r="D82" s="397" t="s">
        <v>1313</v>
      </c>
      <c r="E82" s="47" t="s">
        <v>295</v>
      </c>
      <c r="F82" s="47" t="s">
        <v>1148</v>
      </c>
      <c r="G82" s="20" t="s">
        <v>1216</v>
      </c>
      <c r="H82" s="418">
        <v>42613</v>
      </c>
    </row>
    <row r="83" spans="1:8" ht="31.5" x14ac:dyDescent="0.25">
      <c r="A83" s="341" t="s">
        <v>1232</v>
      </c>
      <c r="B83" s="20" t="s">
        <v>1320</v>
      </c>
      <c r="C83" s="354" t="s">
        <v>1083</v>
      </c>
      <c r="D83" s="397" t="s">
        <v>1314</v>
      </c>
      <c r="E83" s="47" t="s">
        <v>295</v>
      </c>
      <c r="F83" s="47" t="s">
        <v>1246</v>
      </c>
      <c r="G83" s="20" t="s">
        <v>1216</v>
      </c>
      <c r="H83" s="418">
        <v>42613</v>
      </c>
    </row>
    <row r="84" spans="1:8" ht="31.5" x14ac:dyDescent="0.25">
      <c r="A84" s="341" t="s">
        <v>1232</v>
      </c>
      <c r="B84" s="20" t="s">
        <v>1320</v>
      </c>
      <c r="C84" s="354" t="s">
        <v>1083</v>
      </c>
      <c r="D84" s="397" t="s">
        <v>1315</v>
      </c>
      <c r="E84" s="47" t="s">
        <v>295</v>
      </c>
      <c r="F84" s="47" t="s">
        <v>1070</v>
      </c>
      <c r="G84" s="20" t="s">
        <v>1216</v>
      </c>
      <c r="H84" s="418">
        <v>42613</v>
      </c>
    </row>
    <row r="85" spans="1:8" ht="31.5" x14ac:dyDescent="0.25">
      <c r="A85" s="341" t="s">
        <v>1232</v>
      </c>
      <c r="B85" s="20" t="s">
        <v>1320</v>
      </c>
      <c r="C85" s="354" t="s">
        <v>1083</v>
      </c>
      <c r="D85" s="397" t="s">
        <v>1316</v>
      </c>
      <c r="E85" s="47" t="s">
        <v>295</v>
      </c>
      <c r="F85" s="47" t="s">
        <v>1178</v>
      </c>
      <c r="G85" s="20" t="s">
        <v>1216</v>
      </c>
      <c r="H85" s="418">
        <v>42613</v>
      </c>
    </row>
    <row r="86" spans="1:8" ht="31.5" x14ac:dyDescent="0.25">
      <c r="A86" s="341" t="s">
        <v>1232</v>
      </c>
      <c r="B86" s="20" t="s">
        <v>1320</v>
      </c>
      <c r="C86" s="354" t="s">
        <v>1083</v>
      </c>
      <c r="D86" s="397" t="s">
        <v>1317</v>
      </c>
      <c r="E86" s="47" t="s">
        <v>295</v>
      </c>
      <c r="F86" s="47" t="s">
        <v>1180</v>
      </c>
      <c r="G86" s="20" t="s">
        <v>1216</v>
      </c>
      <c r="H86" s="418">
        <v>42613</v>
      </c>
    </row>
    <row r="87" spans="1:8" ht="31.5" x14ac:dyDescent="0.25">
      <c r="A87" s="341" t="s">
        <v>1232</v>
      </c>
      <c r="B87" s="20" t="s">
        <v>1320</v>
      </c>
      <c r="C87" s="354" t="s">
        <v>1083</v>
      </c>
      <c r="D87" s="397" t="s">
        <v>1318</v>
      </c>
      <c r="E87" s="47" t="s">
        <v>295</v>
      </c>
      <c r="F87" s="47" t="s">
        <v>1070</v>
      </c>
      <c r="G87" s="20" t="s">
        <v>1216</v>
      </c>
      <c r="H87" s="418">
        <v>42613</v>
      </c>
    </row>
    <row r="88" spans="1:8" x14ac:dyDescent="0.25">
      <c r="A88" s="341" t="s">
        <v>1232</v>
      </c>
      <c r="B88" s="20" t="s">
        <v>1320</v>
      </c>
      <c r="C88" s="354" t="s">
        <v>1163</v>
      </c>
      <c r="D88" s="397" t="s">
        <v>1164</v>
      </c>
      <c r="E88" s="47" t="s">
        <v>295</v>
      </c>
      <c r="F88" s="47" t="s">
        <v>1070</v>
      </c>
      <c r="G88" s="20" t="s">
        <v>1216</v>
      </c>
      <c r="H88" s="418">
        <v>42613</v>
      </c>
    </row>
    <row r="89" spans="1:8" ht="31.5" x14ac:dyDescent="0.25">
      <c r="A89" s="341" t="s">
        <v>1232</v>
      </c>
      <c r="B89" s="20" t="s">
        <v>1294</v>
      </c>
      <c r="C89" s="354" t="s">
        <v>1121</v>
      </c>
      <c r="D89" s="397" t="s">
        <v>1122</v>
      </c>
      <c r="E89" s="47" t="s">
        <v>295</v>
      </c>
      <c r="F89" s="47" t="s">
        <v>1123</v>
      </c>
      <c r="G89" s="20" t="s">
        <v>1255</v>
      </c>
      <c r="H89" s="418">
        <v>42613</v>
      </c>
    </row>
    <row r="90" spans="1:8" x14ac:dyDescent="0.25">
      <c r="A90" s="341" t="s">
        <v>1232</v>
      </c>
      <c r="B90" s="20" t="s">
        <v>1294</v>
      </c>
      <c r="C90" s="354" t="s">
        <v>1126</v>
      </c>
      <c r="D90" s="397" t="s">
        <v>1127</v>
      </c>
      <c r="E90" s="47" t="s">
        <v>295</v>
      </c>
      <c r="F90" s="47" t="s">
        <v>1070</v>
      </c>
      <c r="G90" s="20" t="s">
        <v>1255</v>
      </c>
      <c r="H90" s="418">
        <v>42613</v>
      </c>
    </row>
    <row r="91" spans="1:8" x14ac:dyDescent="0.25">
      <c r="A91" s="341" t="s">
        <v>1232</v>
      </c>
      <c r="B91" s="20" t="s">
        <v>1294</v>
      </c>
      <c r="C91" s="354" t="s">
        <v>1272</v>
      </c>
      <c r="D91" s="397" t="s">
        <v>1273</v>
      </c>
      <c r="E91" s="47" t="s">
        <v>295</v>
      </c>
      <c r="F91" s="47" t="s">
        <v>1070</v>
      </c>
      <c r="G91" s="20" t="s">
        <v>1255</v>
      </c>
      <c r="H91" s="418">
        <v>42613</v>
      </c>
    </row>
    <row r="92" spans="1:8" x14ac:dyDescent="0.25">
      <c r="A92" s="341" t="s">
        <v>1232</v>
      </c>
      <c r="B92" s="20" t="s">
        <v>1294</v>
      </c>
      <c r="C92" s="354" t="s">
        <v>1130</v>
      </c>
      <c r="D92" s="397" t="s">
        <v>1131</v>
      </c>
      <c r="E92" s="47" t="s">
        <v>295</v>
      </c>
      <c r="F92" s="47" t="s">
        <v>1070</v>
      </c>
      <c r="G92" s="20" t="s">
        <v>1255</v>
      </c>
      <c r="H92" s="418">
        <v>42613</v>
      </c>
    </row>
    <row r="93" spans="1:8" x14ac:dyDescent="0.25">
      <c r="A93" s="341" t="s">
        <v>1232</v>
      </c>
      <c r="B93" s="20" t="s">
        <v>1294</v>
      </c>
      <c r="C93" s="354" t="s">
        <v>1124</v>
      </c>
      <c r="D93" s="397" t="s">
        <v>321</v>
      </c>
      <c r="E93" s="47" t="s">
        <v>295</v>
      </c>
      <c r="F93" s="47" t="s">
        <v>1070</v>
      </c>
      <c r="G93" s="20" t="s">
        <v>1255</v>
      </c>
      <c r="H93" s="418">
        <v>42613</v>
      </c>
    </row>
    <row r="94" spans="1:8" x14ac:dyDescent="0.25">
      <c r="A94" s="341" t="s">
        <v>1232</v>
      </c>
      <c r="B94" s="20" t="s">
        <v>1294</v>
      </c>
      <c r="C94" s="354" t="s">
        <v>1132</v>
      </c>
      <c r="D94" s="397" t="s">
        <v>1133</v>
      </c>
      <c r="E94" s="47" t="s">
        <v>295</v>
      </c>
      <c r="F94" s="47" t="s">
        <v>1070</v>
      </c>
      <c r="G94" s="20" t="s">
        <v>1255</v>
      </c>
      <c r="H94" s="418">
        <v>42613</v>
      </c>
    </row>
    <row r="95" spans="1:8" x14ac:dyDescent="0.25">
      <c r="A95" s="341" t="s">
        <v>1232</v>
      </c>
      <c r="B95" s="20" t="s">
        <v>1294</v>
      </c>
      <c r="C95" s="354" t="s">
        <v>1139</v>
      </c>
      <c r="D95" s="397" t="s">
        <v>1140</v>
      </c>
      <c r="E95" s="47" t="s">
        <v>295</v>
      </c>
      <c r="F95" s="47" t="s">
        <v>1070</v>
      </c>
      <c r="G95" s="20" t="s">
        <v>1255</v>
      </c>
      <c r="H95" s="418">
        <v>42613</v>
      </c>
    </row>
    <row r="96" spans="1:8" x14ac:dyDescent="0.25">
      <c r="A96" s="341" t="s">
        <v>1232</v>
      </c>
      <c r="B96" s="20" t="s">
        <v>1294</v>
      </c>
      <c r="C96" s="354" t="s">
        <v>1141</v>
      </c>
      <c r="D96" s="397" t="s">
        <v>1142</v>
      </c>
      <c r="E96" s="47" t="s">
        <v>295</v>
      </c>
      <c r="F96" s="47" t="s">
        <v>1070</v>
      </c>
      <c r="G96" s="20" t="s">
        <v>1255</v>
      </c>
      <c r="H96" s="418">
        <v>42613</v>
      </c>
    </row>
    <row r="97" spans="1:8" ht="31.5" x14ac:dyDescent="0.25">
      <c r="A97" s="341" t="s">
        <v>1232</v>
      </c>
      <c r="B97" s="20" t="s">
        <v>1294</v>
      </c>
      <c r="C97" s="354" t="s">
        <v>1275</v>
      </c>
      <c r="D97" s="397" t="s">
        <v>1276</v>
      </c>
      <c r="E97" s="47" t="s">
        <v>295</v>
      </c>
      <c r="F97" s="47" t="s">
        <v>1070</v>
      </c>
      <c r="G97" s="20" t="s">
        <v>1255</v>
      </c>
      <c r="H97" s="418">
        <v>42613</v>
      </c>
    </row>
    <row r="98" spans="1:8" x14ac:dyDescent="0.25">
      <c r="A98" s="341" t="s">
        <v>1232</v>
      </c>
      <c r="B98" s="20" t="s">
        <v>1294</v>
      </c>
      <c r="C98" s="354" t="s">
        <v>1322</v>
      </c>
      <c r="D98" s="397" t="s">
        <v>1149</v>
      </c>
      <c r="E98" s="47" t="s">
        <v>295</v>
      </c>
      <c r="F98" s="47" t="s">
        <v>1070</v>
      </c>
      <c r="G98" s="20" t="s">
        <v>1255</v>
      </c>
      <c r="H98" s="418">
        <v>42613</v>
      </c>
    </row>
    <row r="99" spans="1:8" ht="31.5" x14ac:dyDescent="0.25">
      <c r="A99" s="341" t="s">
        <v>1232</v>
      </c>
      <c r="B99" s="20" t="s">
        <v>1294</v>
      </c>
      <c r="C99" s="354" t="s">
        <v>1240</v>
      </c>
      <c r="D99" s="397" t="s">
        <v>1323</v>
      </c>
      <c r="E99" s="47" t="s">
        <v>295</v>
      </c>
      <c r="F99" s="47" t="s">
        <v>1246</v>
      </c>
      <c r="G99" s="20" t="s">
        <v>1255</v>
      </c>
      <c r="H99" s="418">
        <v>42613</v>
      </c>
    </row>
    <row r="100" spans="1:8" x14ac:dyDescent="0.25">
      <c r="A100" s="341" t="s">
        <v>1232</v>
      </c>
      <c r="B100" s="20" t="s">
        <v>1294</v>
      </c>
      <c r="C100" s="354" t="s">
        <v>1278</v>
      </c>
      <c r="D100" s="397" t="s">
        <v>1279</v>
      </c>
      <c r="E100" s="47" t="s">
        <v>295</v>
      </c>
      <c r="F100" s="47" t="s">
        <v>1070</v>
      </c>
      <c r="G100" s="20" t="s">
        <v>1255</v>
      </c>
      <c r="H100" s="418">
        <v>42613</v>
      </c>
    </row>
    <row r="101" spans="1:8" ht="31.5" x14ac:dyDescent="0.25">
      <c r="A101" s="341" t="s">
        <v>1232</v>
      </c>
      <c r="B101" s="20" t="s">
        <v>1294</v>
      </c>
      <c r="C101" s="354" t="s">
        <v>1237</v>
      </c>
      <c r="D101" s="397" t="s">
        <v>1242</v>
      </c>
      <c r="E101" s="47" t="s">
        <v>295</v>
      </c>
      <c r="F101" s="47" t="s">
        <v>1070</v>
      </c>
      <c r="G101" s="20" t="s">
        <v>1255</v>
      </c>
      <c r="H101" s="418">
        <v>42613</v>
      </c>
    </row>
    <row r="102" spans="1:8" x14ac:dyDescent="0.25">
      <c r="A102" s="341" t="s">
        <v>1232</v>
      </c>
      <c r="B102" s="20" t="s">
        <v>1294</v>
      </c>
      <c r="C102" s="354" t="s">
        <v>1324</v>
      </c>
      <c r="D102" s="397" t="s">
        <v>1325</v>
      </c>
      <c r="E102" s="47" t="s">
        <v>295</v>
      </c>
      <c r="F102" s="47" t="s">
        <v>1070</v>
      </c>
      <c r="G102" s="20" t="s">
        <v>1255</v>
      </c>
      <c r="H102" s="418">
        <v>42613</v>
      </c>
    </row>
    <row r="103" spans="1:8" ht="31.5" x14ac:dyDescent="0.25">
      <c r="A103" s="341" t="s">
        <v>1232</v>
      </c>
      <c r="B103" s="20" t="s">
        <v>1294</v>
      </c>
      <c r="C103" s="354" t="s">
        <v>1275</v>
      </c>
      <c r="D103" s="397" t="s">
        <v>1326</v>
      </c>
      <c r="E103" s="47" t="s">
        <v>295</v>
      </c>
      <c r="F103" s="47" t="s">
        <v>1070</v>
      </c>
      <c r="G103" s="20" t="s">
        <v>1255</v>
      </c>
      <c r="H103" s="418">
        <v>42613</v>
      </c>
    </row>
    <row r="104" spans="1:8" ht="31.5" x14ac:dyDescent="0.25">
      <c r="A104" s="341" t="s">
        <v>1232</v>
      </c>
      <c r="B104" s="20" t="s">
        <v>1294</v>
      </c>
      <c r="C104" s="354" t="s">
        <v>1111</v>
      </c>
      <c r="D104" s="397" t="s">
        <v>1327</v>
      </c>
      <c r="E104" s="47" t="s">
        <v>295</v>
      </c>
      <c r="F104" s="47" t="s">
        <v>1070</v>
      </c>
      <c r="G104" s="20" t="s">
        <v>1255</v>
      </c>
      <c r="H104" s="418">
        <v>42613</v>
      </c>
    </row>
    <row r="105" spans="1:8" x14ac:dyDescent="0.25">
      <c r="A105" s="419" t="s">
        <v>1066</v>
      </c>
      <c r="B105" s="20" t="s">
        <v>1328</v>
      </c>
      <c r="C105" s="354" t="s">
        <v>1067</v>
      </c>
      <c r="D105" s="397" t="s">
        <v>1068</v>
      </c>
      <c r="E105" s="47" t="s">
        <v>295</v>
      </c>
      <c r="F105" s="47" t="s">
        <v>1070</v>
      </c>
      <c r="G105" s="20" t="s">
        <v>1115</v>
      </c>
      <c r="H105" s="418">
        <v>42613</v>
      </c>
    </row>
    <row r="106" spans="1:8" x14ac:dyDescent="0.25">
      <c r="A106" s="419" t="s">
        <v>1066</v>
      </c>
      <c r="B106" s="20" t="s">
        <v>1328</v>
      </c>
      <c r="C106" s="354" t="s">
        <v>1217</v>
      </c>
      <c r="D106" s="397" t="s">
        <v>315</v>
      </c>
      <c r="E106" s="47" t="s">
        <v>295</v>
      </c>
      <c r="F106" s="47" t="s">
        <v>1070</v>
      </c>
      <c r="G106" s="20" t="s">
        <v>1115</v>
      </c>
      <c r="H106" s="418">
        <v>42613</v>
      </c>
    </row>
    <row r="107" spans="1:8" ht="31.5" x14ac:dyDescent="0.25">
      <c r="A107" s="419" t="s">
        <v>1066</v>
      </c>
      <c r="B107" s="20" t="s">
        <v>1328</v>
      </c>
      <c r="C107" s="354" t="s">
        <v>1073</v>
      </c>
      <c r="D107" s="397" t="s">
        <v>1074</v>
      </c>
      <c r="E107" s="47" t="s">
        <v>295</v>
      </c>
      <c r="F107" s="47" t="s">
        <v>1070</v>
      </c>
      <c r="G107" s="20" t="s">
        <v>1115</v>
      </c>
      <c r="H107" s="418">
        <v>42613</v>
      </c>
    </row>
    <row r="108" spans="1:8" x14ac:dyDescent="0.25">
      <c r="A108" s="419" t="s">
        <v>1066</v>
      </c>
      <c r="B108" s="20" t="s">
        <v>1328</v>
      </c>
      <c r="C108" s="354" t="s">
        <v>1075</v>
      </c>
      <c r="D108" s="397" t="s">
        <v>1218</v>
      </c>
      <c r="E108" s="47" t="s">
        <v>295</v>
      </c>
      <c r="F108" s="47" t="s">
        <v>1070</v>
      </c>
      <c r="G108" s="20" t="s">
        <v>1115</v>
      </c>
      <c r="H108" s="418">
        <v>42613</v>
      </c>
    </row>
    <row r="109" spans="1:8" x14ac:dyDescent="0.25">
      <c r="A109" s="419" t="s">
        <v>1066</v>
      </c>
      <c r="B109" s="20" t="s">
        <v>1328</v>
      </c>
      <c r="C109" s="354" t="s">
        <v>1077</v>
      </c>
      <c r="D109" s="397" t="s">
        <v>1078</v>
      </c>
      <c r="E109" s="47" t="s">
        <v>295</v>
      </c>
      <c r="F109" s="47" t="s">
        <v>1070</v>
      </c>
      <c r="G109" s="20" t="s">
        <v>1115</v>
      </c>
      <c r="H109" s="418">
        <v>42613</v>
      </c>
    </row>
    <row r="110" spans="1:8" x14ac:dyDescent="0.25">
      <c r="A110" s="419" t="s">
        <v>1066</v>
      </c>
      <c r="B110" s="20" t="s">
        <v>1328</v>
      </c>
      <c r="C110" s="354" t="s">
        <v>1329</v>
      </c>
      <c r="D110" s="397" t="s">
        <v>1330</v>
      </c>
      <c r="E110" s="47" t="s">
        <v>295</v>
      </c>
      <c r="F110" s="47" t="s">
        <v>1070</v>
      </c>
      <c r="G110" s="20" t="s">
        <v>1115</v>
      </c>
      <c r="H110" s="418">
        <v>42613</v>
      </c>
    </row>
    <row r="111" spans="1:8" s="5" customFormat="1" ht="31.5" x14ac:dyDescent="0.25">
      <c r="A111" s="419" t="s">
        <v>1066</v>
      </c>
      <c r="B111" s="20" t="s">
        <v>1328</v>
      </c>
      <c r="C111" s="354" t="s">
        <v>1331</v>
      </c>
      <c r="D111" s="397" t="s">
        <v>1332</v>
      </c>
      <c r="E111" s="47" t="s">
        <v>295</v>
      </c>
      <c r="F111" s="47" t="s">
        <v>1070</v>
      </c>
      <c r="G111" s="20" t="s">
        <v>1115</v>
      </c>
      <c r="H111" s="418">
        <v>42613</v>
      </c>
    </row>
    <row r="112" spans="1:8" x14ac:dyDescent="0.25">
      <c r="A112" s="419" t="s">
        <v>1066</v>
      </c>
      <c r="B112" s="20" t="s">
        <v>1328</v>
      </c>
      <c r="C112" s="354" t="s">
        <v>1077</v>
      </c>
      <c r="D112" s="397" t="s">
        <v>1333</v>
      </c>
      <c r="E112" s="47" t="s">
        <v>295</v>
      </c>
      <c r="F112" s="47" t="s">
        <v>1070</v>
      </c>
      <c r="G112" s="20" t="s">
        <v>1115</v>
      </c>
      <c r="H112" s="418">
        <v>42613</v>
      </c>
    </row>
    <row r="113" spans="1:8" x14ac:dyDescent="0.25">
      <c r="A113" s="419" t="s">
        <v>1066</v>
      </c>
      <c r="B113" s="20" t="s">
        <v>1328</v>
      </c>
      <c r="C113" s="426" t="s">
        <v>1334</v>
      </c>
      <c r="D113" s="397" t="s">
        <v>1082</v>
      </c>
      <c r="E113" s="47" t="s">
        <v>295</v>
      </c>
      <c r="F113" s="47" t="s">
        <v>1070</v>
      </c>
      <c r="G113" s="20" t="s">
        <v>1115</v>
      </c>
      <c r="H113" s="418">
        <v>42613</v>
      </c>
    </row>
    <row r="114" spans="1:8" ht="31.5" x14ac:dyDescent="0.25">
      <c r="A114" s="419" t="s">
        <v>1066</v>
      </c>
      <c r="B114" s="20" t="s">
        <v>1328</v>
      </c>
      <c r="C114" s="354" t="s">
        <v>1083</v>
      </c>
      <c r="D114" s="397" t="s">
        <v>1335</v>
      </c>
      <c r="E114" s="47" t="s">
        <v>295</v>
      </c>
      <c r="F114" s="47" t="s">
        <v>1070</v>
      </c>
      <c r="G114" s="20" t="s">
        <v>1115</v>
      </c>
      <c r="H114" s="418">
        <v>42613</v>
      </c>
    </row>
    <row r="115" spans="1:8" ht="31.5" x14ac:dyDescent="0.25">
      <c r="A115" s="419" t="s">
        <v>1066</v>
      </c>
      <c r="B115" s="20" t="s">
        <v>1328</v>
      </c>
      <c r="C115" s="354" t="s">
        <v>1083</v>
      </c>
      <c r="D115" s="397" t="s">
        <v>1336</v>
      </c>
      <c r="E115" s="47" t="s">
        <v>295</v>
      </c>
      <c r="F115" s="47" t="s">
        <v>1070</v>
      </c>
      <c r="G115" s="20" t="s">
        <v>1115</v>
      </c>
      <c r="H115" s="418">
        <v>42613</v>
      </c>
    </row>
    <row r="116" spans="1:8" ht="31.5" x14ac:dyDescent="0.25">
      <c r="A116" s="419" t="s">
        <v>1066</v>
      </c>
      <c r="B116" s="20" t="s">
        <v>1328</v>
      </c>
      <c r="C116" s="354" t="s">
        <v>1083</v>
      </c>
      <c r="D116" s="397" t="s">
        <v>1337</v>
      </c>
      <c r="E116" s="47" t="s">
        <v>295</v>
      </c>
      <c r="F116" s="47" t="s">
        <v>1070</v>
      </c>
      <c r="G116" s="20" t="s">
        <v>1115</v>
      </c>
      <c r="H116" s="418">
        <v>42613</v>
      </c>
    </row>
    <row r="117" spans="1:8" ht="31.5" x14ac:dyDescent="0.25">
      <c r="A117" s="419" t="s">
        <v>1066</v>
      </c>
      <c r="B117" s="20" t="s">
        <v>1328</v>
      </c>
      <c r="C117" s="354" t="s">
        <v>1083</v>
      </c>
      <c r="D117" s="397" t="s">
        <v>1338</v>
      </c>
      <c r="E117" s="47" t="s">
        <v>295</v>
      </c>
      <c r="F117" s="47" t="s">
        <v>1070</v>
      </c>
      <c r="G117" s="20" t="s">
        <v>1115</v>
      </c>
      <c r="H117" s="418">
        <v>42613</v>
      </c>
    </row>
    <row r="118" spans="1:8" ht="31.5" x14ac:dyDescent="0.25">
      <c r="A118" s="419" t="s">
        <v>1066</v>
      </c>
      <c r="B118" s="20" t="s">
        <v>1328</v>
      </c>
      <c r="C118" s="354" t="s">
        <v>1083</v>
      </c>
      <c r="D118" s="397" t="s">
        <v>1339</v>
      </c>
      <c r="E118" s="47" t="s">
        <v>295</v>
      </c>
      <c r="F118" s="47" t="s">
        <v>1070</v>
      </c>
      <c r="G118" s="20" t="s">
        <v>1115</v>
      </c>
      <c r="H118" s="418">
        <v>42613</v>
      </c>
    </row>
    <row r="119" spans="1:8" ht="31.5" x14ac:dyDescent="0.25">
      <c r="A119" s="419" t="s">
        <v>1066</v>
      </c>
      <c r="B119" s="20" t="s">
        <v>1328</v>
      </c>
      <c r="C119" s="354" t="s">
        <v>1083</v>
      </c>
      <c r="D119" s="397" t="s">
        <v>1340</v>
      </c>
      <c r="E119" s="47" t="s">
        <v>295</v>
      </c>
      <c r="F119" s="47" t="s">
        <v>1070</v>
      </c>
      <c r="G119" s="20" t="s">
        <v>1115</v>
      </c>
      <c r="H119" s="418">
        <v>42613</v>
      </c>
    </row>
    <row r="120" spans="1:8" ht="31.5" x14ac:dyDescent="0.25">
      <c r="A120" s="419" t="s">
        <v>1066</v>
      </c>
      <c r="B120" s="20" t="s">
        <v>1328</v>
      </c>
      <c r="C120" s="354" t="s">
        <v>1083</v>
      </c>
      <c r="D120" s="397" t="s">
        <v>1341</v>
      </c>
      <c r="E120" s="47" t="s">
        <v>295</v>
      </c>
      <c r="F120" s="47" t="s">
        <v>1070</v>
      </c>
      <c r="G120" s="20" t="s">
        <v>1115</v>
      </c>
      <c r="H120" s="418">
        <v>42613</v>
      </c>
    </row>
    <row r="121" spans="1:8" x14ac:dyDescent="0.25">
      <c r="A121" s="419" t="s">
        <v>1066</v>
      </c>
      <c r="B121" s="20" t="s">
        <v>1319</v>
      </c>
      <c r="C121" s="354" t="s">
        <v>1067</v>
      </c>
      <c r="D121" s="397" t="s">
        <v>1068</v>
      </c>
      <c r="E121" s="47" t="s">
        <v>295</v>
      </c>
      <c r="F121" s="47" t="s">
        <v>1070</v>
      </c>
      <c r="G121" s="20" t="s">
        <v>1216</v>
      </c>
      <c r="H121" s="418">
        <v>42613</v>
      </c>
    </row>
    <row r="122" spans="1:8" ht="31.5" x14ac:dyDescent="0.25">
      <c r="A122" s="419" t="s">
        <v>1066</v>
      </c>
      <c r="B122" s="20" t="s">
        <v>1319</v>
      </c>
      <c r="C122" s="354" t="s">
        <v>1073</v>
      </c>
      <c r="D122" s="397" t="s">
        <v>1074</v>
      </c>
      <c r="E122" s="47" t="s">
        <v>295</v>
      </c>
      <c r="F122" s="47" t="s">
        <v>1070</v>
      </c>
      <c r="G122" s="20" t="s">
        <v>1216</v>
      </c>
      <c r="H122" s="418">
        <v>42613</v>
      </c>
    </row>
    <row r="123" spans="1:8" x14ac:dyDescent="0.25">
      <c r="A123" s="419" t="s">
        <v>1066</v>
      </c>
      <c r="B123" s="20" t="s">
        <v>1319</v>
      </c>
      <c r="C123" s="354" t="s">
        <v>1075</v>
      </c>
      <c r="D123" s="397" t="s">
        <v>1218</v>
      </c>
      <c r="E123" s="47" t="s">
        <v>295</v>
      </c>
      <c r="F123" s="47" t="s">
        <v>1070</v>
      </c>
      <c r="G123" s="20" t="s">
        <v>1216</v>
      </c>
      <c r="H123" s="418">
        <v>42613</v>
      </c>
    </row>
    <row r="124" spans="1:8" x14ac:dyDescent="0.25">
      <c r="A124" s="419" t="s">
        <v>1066</v>
      </c>
      <c r="B124" s="20" t="s">
        <v>1319</v>
      </c>
      <c r="C124" s="354" t="s">
        <v>1077</v>
      </c>
      <c r="D124" s="397" t="s">
        <v>1342</v>
      </c>
      <c r="E124" s="47" t="s">
        <v>295</v>
      </c>
      <c r="F124" s="47" t="s">
        <v>1070</v>
      </c>
      <c r="G124" s="20" t="s">
        <v>1216</v>
      </c>
      <c r="H124" s="418">
        <v>42613</v>
      </c>
    </row>
    <row r="125" spans="1:8" ht="31.5" x14ac:dyDescent="0.25">
      <c r="A125" s="419" t="s">
        <v>1066</v>
      </c>
      <c r="B125" s="20" t="s">
        <v>1319</v>
      </c>
      <c r="C125" s="354" t="s">
        <v>1079</v>
      </c>
      <c r="D125" s="397" t="s">
        <v>1343</v>
      </c>
      <c r="E125" s="47" t="s">
        <v>295</v>
      </c>
      <c r="F125" s="47" t="s">
        <v>1070</v>
      </c>
      <c r="G125" s="20" t="s">
        <v>1216</v>
      </c>
      <c r="H125" s="418">
        <v>42613</v>
      </c>
    </row>
    <row r="126" spans="1:8" ht="31.5" x14ac:dyDescent="0.25">
      <c r="A126" s="419" t="s">
        <v>1066</v>
      </c>
      <c r="B126" s="20" t="s">
        <v>1319</v>
      </c>
      <c r="C126" s="354" t="s">
        <v>1083</v>
      </c>
      <c r="D126" s="397" t="s">
        <v>1335</v>
      </c>
      <c r="E126" s="47" t="s">
        <v>295</v>
      </c>
      <c r="F126" s="47" t="s">
        <v>1070</v>
      </c>
      <c r="G126" s="20" t="s">
        <v>1216</v>
      </c>
      <c r="H126" s="418">
        <v>42613</v>
      </c>
    </row>
    <row r="127" spans="1:8" ht="31.5" x14ac:dyDescent="0.25">
      <c r="A127" s="419" t="s">
        <v>1066</v>
      </c>
      <c r="B127" s="20" t="s">
        <v>1319</v>
      </c>
      <c r="C127" s="354" t="s">
        <v>1083</v>
      </c>
      <c r="D127" s="397" t="s">
        <v>1336</v>
      </c>
      <c r="E127" s="47" t="s">
        <v>295</v>
      </c>
      <c r="F127" s="47" t="s">
        <v>1070</v>
      </c>
      <c r="G127" s="20" t="s">
        <v>1216</v>
      </c>
      <c r="H127" s="418">
        <v>42613</v>
      </c>
    </row>
    <row r="128" spans="1:8" ht="31.5" x14ac:dyDescent="0.25">
      <c r="A128" s="419" t="s">
        <v>1066</v>
      </c>
      <c r="B128" s="20" t="s">
        <v>1319</v>
      </c>
      <c r="C128" s="354" t="s">
        <v>1083</v>
      </c>
      <c r="D128" s="397" t="s">
        <v>1337</v>
      </c>
      <c r="E128" s="47" t="s">
        <v>295</v>
      </c>
      <c r="F128" s="47" t="s">
        <v>1070</v>
      </c>
      <c r="G128" s="20" t="s">
        <v>1216</v>
      </c>
      <c r="H128" s="418">
        <v>42613</v>
      </c>
    </row>
    <row r="129" spans="1:8" ht="31.5" x14ac:dyDescent="0.25">
      <c r="A129" s="419" t="s">
        <v>1066</v>
      </c>
      <c r="B129" s="20" t="s">
        <v>1319</v>
      </c>
      <c r="C129" s="354" t="s">
        <v>1083</v>
      </c>
      <c r="D129" s="397" t="s">
        <v>1338</v>
      </c>
      <c r="E129" s="47" t="s">
        <v>295</v>
      </c>
      <c r="F129" s="47" t="s">
        <v>1070</v>
      </c>
      <c r="G129" s="20" t="s">
        <v>1216</v>
      </c>
      <c r="H129" s="418">
        <v>42613</v>
      </c>
    </row>
    <row r="130" spans="1:8" ht="31.5" x14ac:dyDescent="0.25">
      <c r="A130" s="419" t="s">
        <v>1066</v>
      </c>
      <c r="B130" s="20" t="s">
        <v>1319</v>
      </c>
      <c r="C130" s="354" t="s">
        <v>1083</v>
      </c>
      <c r="D130" s="397" t="s">
        <v>1339</v>
      </c>
      <c r="E130" s="47" t="s">
        <v>295</v>
      </c>
      <c r="F130" s="47" t="s">
        <v>1070</v>
      </c>
      <c r="G130" s="20" t="s">
        <v>1216</v>
      </c>
      <c r="H130" s="418">
        <v>42613</v>
      </c>
    </row>
    <row r="131" spans="1:8" ht="31.5" x14ac:dyDescent="0.25">
      <c r="A131" s="419" t="s">
        <v>1066</v>
      </c>
      <c r="B131" s="20" t="s">
        <v>1319</v>
      </c>
      <c r="C131" s="354" t="s">
        <v>1083</v>
      </c>
      <c r="D131" s="397" t="s">
        <v>1340</v>
      </c>
      <c r="E131" s="47" t="s">
        <v>295</v>
      </c>
      <c r="F131" s="47" t="s">
        <v>1070</v>
      </c>
      <c r="G131" s="20" t="s">
        <v>1216</v>
      </c>
      <c r="H131" s="418">
        <v>42613</v>
      </c>
    </row>
    <row r="132" spans="1:8" ht="31.5" x14ac:dyDescent="0.25">
      <c r="A132" s="419" t="s">
        <v>1066</v>
      </c>
      <c r="B132" s="20" t="s">
        <v>1319</v>
      </c>
      <c r="C132" s="354" t="s">
        <v>1083</v>
      </c>
      <c r="D132" s="397" t="s">
        <v>1341</v>
      </c>
      <c r="E132" s="47" t="s">
        <v>295</v>
      </c>
      <c r="F132" s="47" t="s">
        <v>1070</v>
      </c>
      <c r="G132" s="20" t="s">
        <v>1216</v>
      </c>
      <c r="H132" s="418">
        <v>42613</v>
      </c>
    </row>
    <row r="133" spans="1:8" ht="31.5" x14ac:dyDescent="0.25">
      <c r="A133" s="419" t="s">
        <v>1066</v>
      </c>
      <c r="B133" s="20" t="s">
        <v>1294</v>
      </c>
      <c r="C133" s="354" t="s">
        <v>1344</v>
      </c>
      <c r="D133" s="397" t="s">
        <v>1345</v>
      </c>
      <c r="E133" s="47" t="s">
        <v>295</v>
      </c>
      <c r="F133" s="47" t="s">
        <v>1070</v>
      </c>
      <c r="G133" s="20" t="s">
        <v>1255</v>
      </c>
      <c r="H133" s="418">
        <v>42613</v>
      </c>
    </row>
    <row r="134" spans="1:8" ht="31.5" x14ac:dyDescent="0.25">
      <c r="A134" s="419" t="s">
        <v>1066</v>
      </c>
      <c r="B134" s="20" t="s">
        <v>1294</v>
      </c>
      <c r="C134" s="354" t="s">
        <v>1073</v>
      </c>
      <c r="D134" s="397" t="s">
        <v>1074</v>
      </c>
      <c r="E134" s="47" t="s">
        <v>295</v>
      </c>
      <c r="F134" s="47" t="s">
        <v>1070</v>
      </c>
      <c r="G134" s="20" t="s">
        <v>1255</v>
      </c>
      <c r="H134" s="418">
        <v>42613</v>
      </c>
    </row>
    <row r="135" spans="1:8" ht="31.5" x14ac:dyDescent="0.25">
      <c r="A135" s="419" t="s">
        <v>1066</v>
      </c>
      <c r="B135" s="20" t="s">
        <v>1294</v>
      </c>
      <c r="C135" s="354" t="s">
        <v>1256</v>
      </c>
      <c r="D135" s="397" t="s">
        <v>1218</v>
      </c>
      <c r="E135" s="47" t="s">
        <v>295</v>
      </c>
      <c r="F135" s="47" t="s">
        <v>1070</v>
      </c>
      <c r="G135" s="20" t="s">
        <v>1255</v>
      </c>
      <c r="H135" s="418">
        <v>42613</v>
      </c>
    </row>
    <row r="136" spans="1:8" x14ac:dyDescent="0.25">
      <c r="A136" s="419" t="s">
        <v>1066</v>
      </c>
      <c r="B136" s="20" t="s">
        <v>1294</v>
      </c>
      <c r="C136" s="354" t="s">
        <v>1259</v>
      </c>
      <c r="D136" s="397" t="s">
        <v>1260</v>
      </c>
      <c r="E136" s="47" t="s">
        <v>295</v>
      </c>
      <c r="F136" s="47" t="s">
        <v>1070</v>
      </c>
      <c r="G136" s="20" t="s">
        <v>1255</v>
      </c>
      <c r="H136" s="418">
        <v>42613</v>
      </c>
    </row>
    <row r="137" spans="1:8" ht="31.5" x14ac:dyDescent="0.25">
      <c r="A137" s="419" t="s">
        <v>1066</v>
      </c>
      <c r="B137" s="20" t="s">
        <v>1294</v>
      </c>
      <c r="C137" s="354" t="s">
        <v>1261</v>
      </c>
      <c r="D137" s="397" t="s">
        <v>1262</v>
      </c>
      <c r="E137" s="47" t="s">
        <v>295</v>
      </c>
      <c r="F137" s="47" t="s">
        <v>1070</v>
      </c>
      <c r="G137" s="20" t="s">
        <v>1255</v>
      </c>
      <c r="H137" s="418">
        <v>42613</v>
      </c>
    </row>
    <row r="138" spans="1:8" ht="31.5" x14ac:dyDescent="0.25">
      <c r="A138" s="419" t="s">
        <v>1093</v>
      </c>
      <c r="B138" s="20" t="s">
        <v>1328</v>
      </c>
      <c r="C138" s="354" t="s">
        <v>1346</v>
      </c>
      <c r="D138" s="397" t="s">
        <v>1347</v>
      </c>
      <c r="E138" s="47" t="s">
        <v>295</v>
      </c>
      <c r="F138" s="47" t="s">
        <v>1070</v>
      </c>
      <c r="G138" s="20" t="s">
        <v>1115</v>
      </c>
      <c r="H138" s="418">
        <v>42613</v>
      </c>
    </row>
    <row r="139" spans="1:8" ht="31.5" x14ac:dyDescent="0.25">
      <c r="A139" s="419" t="s">
        <v>1093</v>
      </c>
      <c r="B139" s="20" t="s">
        <v>1328</v>
      </c>
      <c r="C139" s="354" t="s">
        <v>1096</v>
      </c>
      <c r="D139" s="397" t="s">
        <v>1348</v>
      </c>
      <c r="E139" s="47" t="s">
        <v>295</v>
      </c>
      <c r="F139" s="47" t="s">
        <v>1070</v>
      </c>
      <c r="G139" s="20" t="s">
        <v>1115</v>
      </c>
      <c r="H139" s="418">
        <v>42613</v>
      </c>
    </row>
    <row r="140" spans="1:8" ht="31.5" x14ac:dyDescent="0.25">
      <c r="A140" s="419" t="s">
        <v>1093</v>
      </c>
      <c r="B140" s="20" t="s">
        <v>1328</v>
      </c>
      <c r="C140" s="354" t="s">
        <v>1094</v>
      </c>
      <c r="D140" s="397" t="s">
        <v>1095</v>
      </c>
      <c r="E140" s="47" t="s">
        <v>295</v>
      </c>
      <c r="F140" s="47" t="s">
        <v>1070</v>
      </c>
      <c r="G140" s="20" t="s">
        <v>1115</v>
      </c>
      <c r="H140" s="418">
        <v>42613</v>
      </c>
    </row>
    <row r="141" spans="1:8" ht="31.5" x14ac:dyDescent="0.25">
      <c r="A141" s="419" t="s">
        <v>1093</v>
      </c>
      <c r="B141" s="20" t="s">
        <v>1328</v>
      </c>
      <c r="C141" s="354" t="s">
        <v>1098</v>
      </c>
      <c r="D141" s="397" t="s">
        <v>1099</v>
      </c>
      <c r="E141" s="47" t="s">
        <v>295</v>
      </c>
      <c r="F141" s="47" t="s">
        <v>1070</v>
      </c>
      <c r="G141" s="20" t="s">
        <v>1115</v>
      </c>
      <c r="H141" s="418">
        <v>42613</v>
      </c>
    </row>
    <row r="142" spans="1:8" ht="31.5" x14ac:dyDescent="0.25">
      <c r="A142" s="419" t="s">
        <v>1093</v>
      </c>
      <c r="B142" s="20" t="s">
        <v>1328</v>
      </c>
      <c r="C142" s="354" t="s">
        <v>1100</v>
      </c>
      <c r="D142" s="397" t="s">
        <v>1101</v>
      </c>
      <c r="E142" s="47" t="s">
        <v>295</v>
      </c>
      <c r="F142" s="47" t="s">
        <v>1070</v>
      </c>
      <c r="G142" s="20" t="s">
        <v>1115</v>
      </c>
      <c r="H142" s="418">
        <v>42613</v>
      </c>
    </row>
    <row r="143" spans="1:8" ht="31.5" x14ac:dyDescent="0.25">
      <c r="A143" s="419" t="s">
        <v>1093</v>
      </c>
      <c r="B143" s="20" t="s">
        <v>1328</v>
      </c>
      <c r="C143" s="354" t="s">
        <v>1102</v>
      </c>
      <c r="D143" s="397" t="s">
        <v>1103</v>
      </c>
      <c r="E143" s="47" t="s">
        <v>295</v>
      </c>
      <c r="F143" s="47" t="s">
        <v>1070</v>
      </c>
      <c r="G143" s="20" t="s">
        <v>1115</v>
      </c>
      <c r="H143" s="418">
        <v>42613</v>
      </c>
    </row>
    <row r="144" spans="1:8" ht="31.5" x14ac:dyDescent="0.25">
      <c r="A144" s="419" t="s">
        <v>1093</v>
      </c>
      <c r="B144" s="20" t="s">
        <v>1319</v>
      </c>
      <c r="C144" s="354" t="s">
        <v>1098</v>
      </c>
      <c r="D144" s="397" t="s">
        <v>1220</v>
      </c>
      <c r="E144" s="47" t="s">
        <v>295</v>
      </c>
      <c r="F144" s="47" t="s">
        <v>1070</v>
      </c>
      <c r="G144" s="20" t="s">
        <v>1224</v>
      </c>
      <c r="H144" s="418">
        <v>42613</v>
      </c>
    </row>
    <row r="145" spans="1:8" ht="31.5" x14ac:dyDescent="0.25">
      <c r="A145" s="419" t="s">
        <v>1093</v>
      </c>
      <c r="B145" s="20" t="s">
        <v>1319</v>
      </c>
      <c r="C145" s="354" t="s">
        <v>1094</v>
      </c>
      <c r="D145" s="397" t="s">
        <v>1095</v>
      </c>
      <c r="E145" s="47" t="s">
        <v>295</v>
      </c>
      <c r="F145" s="47" t="s">
        <v>1070</v>
      </c>
      <c r="G145" s="20" t="s">
        <v>1224</v>
      </c>
      <c r="H145" s="418">
        <v>42613</v>
      </c>
    </row>
    <row r="146" spans="1:8" ht="31.5" x14ac:dyDescent="0.25">
      <c r="A146" s="419" t="s">
        <v>1093</v>
      </c>
      <c r="B146" s="20" t="s">
        <v>1320</v>
      </c>
      <c r="C146" s="354" t="s">
        <v>1100</v>
      </c>
      <c r="D146" s="397" t="s">
        <v>1101</v>
      </c>
      <c r="E146" s="47" t="s">
        <v>295</v>
      </c>
      <c r="F146" s="47" t="s">
        <v>1070</v>
      </c>
      <c r="G146" s="20" t="s">
        <v>1224</v>
      </c>
      <c r="H146" s="418">
        <v>42613</v>
      </c>
    </row>
    <row r="147" spans="1:8" ht="31.5" x14ac:dyDescent="0.25">
      <c r="A147" s="419" t="s">
        <v>1093</v>
      </c>
      <c r="B147" s="20" t="s">
        <v>1294</v>
      </c>
      <c r="C147" s="354" t="s">
        <v>1265</v>
      </c>
      <c r="D147" s="397" t="s">
        <v>1266</v>
      </c>
      <c r="E147" s="47" t="s">
        <v>295</v>
      </c>
      <c r="F147" s="47" t="s">
        <v>1070</v>
      </c>
      <c r="G147" s="20" t="s">
        <v>1255</v>
      </c>
      <c r="H147" s="418">
        <v>42613</v>
      </c>
    </row>
    <row r="148" spans="1:8" ht="31.5" x14ac:dyDescent="0.25">
      <c r="A148" s="419" t="s">
        <v>1093</v>
      </c>
      <c r="B148" s="20" t="s">
        <v>1294</v>
      </c>
      <c r="C148" s="354" t="s">
        <v>1098</v>
      </c>
      <c r="D148" s="397" t="s">
        <v>1099</v>
      </c>
      <c r="E148" s="47" t="s">
        <v>295</v>
      </c>
      <c r="F148" s="47" t="s">
        <v>1070</v>
      </c>
      <c r="G148" s="20" t="s">
        <v>1255</v>
      </c>
      <c r="H148" s="418">
        <v>42613</v>
      </c>
    </row>
    <row r="149" spans="1:8" ht="31.5" x14ac:dyDescent="0.25">
      <c r="A149" s="419" t="s">
        <v>1093</v>
      </c>
      <c r="B149" s="20" t="s">
        <v>1294</v>
      </c>
      <c r="C149" s="354" t="s">
        <v>1100</v>
      </c>
      <c r="D149" s="397" t="s">
        <v>1101</v>
      </c>
      <c r="E149" s="47" t="s">
        <v>295</v>
      </c>
      <c r="F149" s="47" t="s">
        <v>1070</v>
      </c>
      <c r="G149" s="20" t="s">
        <v>1255</v>
      </c>
      <c r="H149" s="418">
        <v>42613</v>
      </c>
    </row>
    <row r="150" spans="1:8" ht="31.5" x14ac:dyDescent="0.25">
      <c r="A150" s="419" t="s">
        <v>1104</v>
      </c>
      <c r="B150" s="20" t="s">
        <v>1290</v>
      </c>
      <c r="C150" s="354" t="s">
        <v>1240</v>
      </c>
      <c r="D150" s="397" t="s">
        <v>1349</v>
      </c>
      <c r="E150" s="47" t="s">
        <v>295</v>
      </c>
      <c r="F150" s="47" t="s">
        <v>1350</v>
      </c>
      <c r="G150" s="20" t="s">
        <v>1115</v>
      </c>
      <c r="H150" s="418">
        <v>42613</v>
      </c>
    </row>
    <row r="151" spans="1:8" ht="31.5" x14ac:dyDescent="0.25">
      <c r="A151" s="419" t="s">
        <v>1104</v>
      </c>
      <c r="B151" s="20" t="s">
        <v>1290</v>
      </c>
      <c r="C151" s="354" t="s">
        <v>1121</v>
      </c>
      <c r="D151" s="397" t="s">
        <v>1223</v>
      </c>
      <c r="E151" s="47" t="s">
        <v>295</v>
      </c>
      <c r="F151" s="47" t="s">
        <v>1110</v>
      </c>
      <c r="G151" s="20" t="s">
        <v>1115</v>
      </c>
      <c r="H151" s="418">
        <v>42613</v>
      </c>
    </row>
    <row r="152" spans="1:8" ht="31.5" x14ac:dyDescent="0.25">
      <c r="A152" s="419" t="s">
        <v>1104</v>
      </c>
      <c r="B152" s="20" t="s">
        <v>1290</v>
      </c>
      <c r="C152" s="354" t="s">
        <v>1225</v>
      </c>
      <c r="D152" s="397" t="s">
        <v>1106</v>
      </c>
      <c r="E152" s="47" t="s">
        <v>295</v>
      </c>
      <c r="F152" s="47" t="s">
        <v>1110</v>
      </c>
      <c r="G152" s="20" t="s">
        <v>1115</v>
      </c>
      <c r="H152" s="418">
        <v>42613</v>
      </c>
    </row>
    <row r="153" spans="1:8" ht="31.5" x14ac:dyDescent="0.25">
      <c r="A153" s="419" t="s">
        <v>1104</v>
      </c>
      <c r="B153" s="20" t="s">
        <v>1290</v>
      </c>
      <c r="C153" s="354" t="s">
        <v>1108</v>
      </c>
      <c r="D153" s="397" t="s">
        <v>1109</v>
      </c>
      <c r="E153" s="47" t="s">
        <v>295</v>
      </c>
      <c r="F153" s="47" t="s">
        <v>1110</v>
      </c>
      <c r="G153" s="20" t="s">
        <v>1115</v>
      </c>
      <c r="H153" s="418">
        <v>42613</v>
      </c>
    </row>
    <row r="154" spans="1:8" ht="31.5" x14ac:dyDescent="0.25">
      <c r="A154" s="419" t="s">
        <v>1104</v>
      </c>
      <c r="B154" s="20" t="s">
        <v>1290</v>
      </c>
      <c r="C154" s="354" t="s">
        <v>1113</v>
      </c>
      <c r="D154" s="397" t="s">
        <v>1351</v>
      </c>
      <c r="E154" s="47" t="s">
        <v>295</v>
      </c>
      <c r="F154" s="47" t="s">
        <v>1070</v>
      </c>
      <c r="G154" s="20" t="s">
        <v>1115</v>
      </c>
      <c r="H154" s="418">
        <v>42613</v>
      </c>
    </row>
    <row r="155" spans="1:8" ht="31.5" x14ac:dyDescent="0.25">
      <c r="A155" s="419" t="s">
        <v>1104</v>
      </c>
      <c r="B155" s="20" t="s">
        <v>1290</v>
      </c>
      <c r="C155" s="354" t="s">
        <v>1225</v>
      </c>
      <c r="D155" s="397" t="s">
        <v>1116</v>
      </c>
      <c r="E155" s="47" t="s">
        <v>295</v>
      </c>
      <c r="F155" s="47" t="s">
        <v>1070</v>
      </c>
      <c r="G155" s="20" t="s">
        <v>1115</v>
      </c>
      <c r="H155" s="418">
        <v>42613</v>
      </c>
    </row>
    <row r="156" spans="1:8" ht="31.5" x14ac:dyDescent="0.25">
      <c r="A156" s="419" t="s">
        <v>1104</v>
      </c>
      <c r="B156" s="20" t="s">
        <v>1290</v>
      </c>
      <c r="C156" s="354" t="s">
        <v>1083</v>
      </c>
      <c r="D156" s="397" t="s">
        <v>1352</v>
      </c>
      <c r="E156" s="47" t="s">
        <v>295</v>
      </c>
      <c r="F156" s="47" t="s">
        <v>1110</v>
      </c>
      <c r="G156" s="20" t="s">
        <v>1115</v>
      </c>
      <c r="H156" s="418">
        <v>42613</v>
      </c>
    </row>
    <row r="157" spans="1:8" ht="31.5" x14ac:dyDescent="0.25">
      <c r="A157" s="419" t="s">
        <v>1104</v>
      </c>
      <c r="B157" s="20" t="s">
        <v>1290</v>
      </c>
      <c r="C157" s="354" t="s">
        <v>1225</v>
      </c>
      <c r="D157" s="397" t="s">
        <v>1118</v>
      </c>
      <c r="E157" s="47" t="s">
        <v>295</v>
      </c>
      <c r="F157" s="47" t="s">
        <v>1353</v>
      </c>
      <c r="G157" s="20" t="s">
        <v>1115</v>
      </c>
      <c r="H157" s="418">
        <v>42613</v>
      </c>
    </row>
    <row r="158" spans="1:8" ht="31.5" x14ac:dyDescent="0.25">
      <c r="A158" s="419" t="s">
        <v>1104</v>
      </c>
      <c r="B158" s="20" t="s">
        <v>1319</v>
      </c>
      <c r="C158" s="354" t="s">
        <v>1121</v>
      </c>
      <c r="D158" s="397" t="s">
        <v>1223</v>
      </c>
      <c r="E158" s="47" t="s">
        <v>295</v>
      </c>
      <c r="F158" s="47" t="s">
        <v>1110</v>
      </c>
      <c r="G158" s="20" t="s">
        <v>1216</v>
      </c>
      <c r="H158" s="418">
        <v>42613</v>
      </c>
    </row>
    <row r="159" spans="1:8" ht="31.5" x14ac:dyDescent="0.25">
      <c r="A159" s="419" t="s">
        <v>1104</v>
      </c>
      <c r="B159" s="20" t="s">
        <v>1319</v>
      </c>
      <c r="C159" s="354" t="s">
        <v>1111</v>
      </c>
      <c r="D159" s="397" t="s">
        <v>1354</v>
      </c>
      <c r="E159" s="47" t="s">
        <v>295</v>
      </c>
      <c r="F159" s="47" t="s">
        <v>1110</v>
      </c>
      <c r="G159" s="20" t="s">
        <v>1216</v>
      </c>
      <c r="H159" s="418">
        <v>42613</v>
      </c>
    </row>
    <row r="160" spans="1:8" ht="31.5" x14ac:dyDescent="0.25">
      <c r="A160" s="419" t="s">
        <v>1104</v>
      </c>
      <c r="B160" s="20" t="s">
        <v>1319</v>
      </c>
      <c r="C160" s="354" t="s">
        <v>1225</v>
      </c>
      <c r="D160" s="397" t="s">
        <v>1116</v>
      </c>
      <c r="E160" s="47" t="s">
        <v>295</v>
      </c>
      <c r="F160" s="47" t="s">
        <v>1070</v>
      </c>
      <c r="G160" s="20" t="s">
        <v>1216</v>
      </c>
      <c r="H160" s="418">
        <v>42613</v>
      </c>
    </row>
    <row r="161" spans="1:8" ht="31.5" x14ac:dyDescent="0.25">
      <c r="A161" s="419" t="s">
        <v>1104</v>
      </c>
      <c r="B161" s="20" t="s">
        <v>1319</v>
      </c>
      <c r="C161" s="354" t="s">
        <v>1083</v>
      </c>
      <c r="D161" s="397" t="s">
        <v>1352</v>
      </c>
      <c r="E161" s="47" t="s">
        <v>295</v>
      </c>
      <c r="F161" s="47" t="s">
        <v>1110</v>
      </c>
      <c r="G161" s="20" t="s">
        <v>1216</v>
      </c>
      <c r="H161" s="418">
        <v>42613</v>
      </c>
    </row>
    <row r="162" spans="1:8" ht="31.5" x14ac:dyDescent="0.25">
      <c r="A162" s="419" t="s">
        <v>1104</v>
      </c>
      <c r="B162" s="20" t="s">
        <v>1319</v>
      </c>
      <c r="C162" s="354" t="s">
        <v>1108</v>
      </c>
      <c r="D162" s="397" t="s">
        <v>1355</v>
      </c>
      <c r="E162" s="47" t="s">
        <v>295</v>
      </c>
      <c r="F162" s="47" t="s">
        <v>1110</v>
      </c>
      <c r="G162" s="20" t="s">
        <v>1216</v>
      </c>
      <c r="H162" s="418">
        <v>42613</v>
      </c>
    </row>
    <row r="163" spans="1:8" ht="31.5" x14ac:dyDescent="0.25">
      <c r="A163" s="419" t="s">
        <v>1104</v>
      </c>
      <c r="B163" s="20" t="s">
        <v>1294</v>
      </c>
      <c r="C163" s="354" t="s">
        <v>1121</v>
      </c>
      <c r="D163" s="397" t="s">
        <v>1223</v>
      </c>
      <c r="E163" s="47" t="s">
        <v>295</v>
      </c>
      <c r="F163" s="47" t="s">
        <v>1110</v>
      </c>
      <c r="G163" s="20" t="s">
        <v>1255</v>
      </c>
      <c r="H163" s="418">
        <v>42613</v>
      </c>
    </row>
    <row r="164" spans="1:8" ht="31.5" x14ac:dyDescent="0.25">
      <c r="A164" s="419" t="s">
        <v>1104</v>
      </c>
      <c r="B164" s="20" t="s">
        <v>1294</v>
      </c>
      <c r="C164" s="354" t="s">
        <v>1269</v>
      </c>
      <c r="D164" s="397" t="s">
        <v>1356</v>
      </c>
      <c r="E164" s="47" t="s">
        <v>295</v>
      </c>
      <c r="F164" s="47" t="s">
        <v>1110</v>
      </c>
      <c r="G164" s="20" t="s">
        <v>1255</v>
      </c>
      <c r="H164" s="418">
        <v>42613</v>
      </c>
    </row>
    <row r="165" spans="1:8" x14ac:dyDescent="0.25">
      <c r="A165" s="419" t="s">
        <v>304</v>
      </c>
      <c r="B165" s="20" t="s">
        <v>1290</v>
      </c>
      <c r="C165" s="354" t="s">
        <v>1196</v>
      </c>
      <c r="D165" s="397" t="s">
        <v>1197</v>
      </c>
      <c r="E165" s="47" t="s">
        <v>295</v>
      </c>
      <c r="F165" s="47" t="s">
        <v>1070</v>
      </c>
      <c r="G165" s="20" t="s">
        <v>1115</v>
      </c>
      <c r="H165" s="418">
        <v>42613</v>
      </c>
    </row>
    <row r="166" spans="1:8" ht="31.5" x14ac:dyDescent="0.25">
      <c r="A166" s="419" t="s">
        <v>304</v>
      </c>
      <c r="B166" s="20" t="s">
        <v>1290</v>
      </c>
      <c r="C166" s="354" t="s">
        <v>1357</v>
      </c>
      <c r="D166" s="397" t="s">
        <v>1358</v>
      </c>
      <c r="E166" s="47" t="s">
        <v>295</v>
      </c>
      <c r="F166" s="47" t="s">
        <v>1070</v>
      </c>
      <c r="G166" s="20" t="s">
        <v>1115</v>
      </c>
      <c r="H166" s="418">
        <v>42613</v>
      </c>
    </row>
    <row r="167" spans="1:8" x14ac:dyDescent="0.25">
      <c r="A167" s="419" t="s">
        <v>304</v>
      </c>
      <c r="B167" s="20" t="s">
        <v>1290</v>
      </c>
      <c r="C167" s="354" t="s">
        <v>1198</v>
      </c>
      <c r="D167" s="397" t="s">
        <v>1359</v>
      </c>
      <c r="E167" s="47" t="s">
        <v>295</v>
      </c>
      <c r="F167" s="47" t="s">
        <v>1070</v>
      </c>
      <c r="G167" s="20" t="s">
        <v>1115</v>
      </c>
      <c r="H167" s="418">
        <v>42613</v>
      </c>
    </row>
    <row r="168" spans="1:8" ht="24.75" customHeight="1" x14ac:dyDescent="0.25">
      <c r="A168" s="419" t="s">
        <v>304</v>
      </c>
      <c r="B168" s="20" t="s">
        <v>1290</v>
      </c>
      <c r="C168" s="354" t="s">
        <v>1108</v>
      </c>
      <c r="D168" s="397" t="s">
        <v>1285</v>
      </c>
      <c r="E168" s="47" t="s">
        <v>295</v>
      </c>
      <c r="F168" s="47" t="s">
        <v>1070</v>
      </c>
      <c r="G168" s="20" t="s">
        <v>1115</v>
      </c>
      <c r="H168" s="418">
        <v>42613</v>
      </c>
    </row>
    <row r="169" spans="1:8" x14ac:dyDescent="0.25">
      <c r="A169" s="419" t="s">
        <v>304</v>
      </c>
      <c r="B169" s="20" t="s">
        <v>1290</v>
      </c>
      <c r="C169" s="354" t="s">
        <v>1201</v>
      </c>
      <c r="D169" s="397" t="s">
        <v>1249</v>
      </c>
      <c r="E169" s="47" t="s">
        <v>295</v>
      </c>
      <c r="F169" s="47" t="s">
        <v>1070</v>
      </c>
      <c r="G169" s="20" t="s">
        <v>1115</v>
      </c>
      <c r="H169" s="418">
        <v>42613</v>
      </c>
    </row>
    <row r="170" spans="1:8" ht="31.5" x14ac:dyDescent="0.25">
      <c r="A170" s="419" t="s">
        <v>304</v>
      </c>
      <c r="B170" s="20" t="s">
        <v>1290</v>
      </c>
      <c r="C170" s="354" t="s">
        <v>1083</v>
      </c>
      <c r="D170" s="397" t="s">
        <v>1360</v>
      </c>
      <c r="E170" s="47" t="s">
        <v>295</v>
      </c>
      <c r="F170" s="47" t="s">
        <v>1123</v>
      </c>
      <c r="G170" s="20" t="s">
        <v>1115</v>
      </c>
      <c r="H170" s="418">
        <v>42613</v>
      </c>
    </row>
    <row r="171" spans="1:8" ht="47.25" x14ac:dyDescent="0.25">
      <c r="A171" s="419" t="s">
        <v>304</v>
      </c>
      <c r="B171" s="20" t="s">
        <v>1290</v>
      </c>
      <c r="C171" s="354" t="s">
        <v>1181</v>
      </c>
      <c r="D171" s="397" t="s">
        <v>1204</v>
      </c>
      <c r="E171" s="47" t="s">
        <v>295</v>
      </c>
      <c r="F171" s="47" t="s">
        <v>1070</v>
      </c>
      <c r="G171" s="20" t="s">
        <v>1115</v>
      </c>
      <c r="H171" s="418">
        <v>42613</v>
      </c>
    </row>
    <row r="172" spans="1:8" ht="47.25" x14ac:dyDescent="0.25">
      <c r="A172" s="419" t="s">
        <v>304</v>
      </c>
      <c r="B172" s="20" t="s">
        <v>1290</v>
      </c>
      <c r="C172" s="354" t="s">
        <v>1181</v>
      </c>
      <c r="D172" s="397" t="s">
        <v>1361</v>
      </c>
      <c r="E172" s="47" t="s">
        <v>295</v>
      </c>
      <c r="F172" s="47" t="s">
        <v>1070</v>
      </c>
      <c r="G172" s="20" t="s">
        <v>1115</v>
      </c>
      <c r="H172" s="418">
        <v>42613</v>
      </c>
    </row>
    <row r="173" spans="1:8" ht="47.25" x14ac:dyDescent="0.25">
      <c r="A173" s="419" t="s">
        <v>304</v>
      </c>
      <c r="B173" s="20" t="s">
        <v>1290</v>
      </c>
      <c r="C173" s="354" t="s">
        <v>1181</v>
      </c>
      <c r="D173" s="397" t="s">
        <v>1205</v>
      </c>
      <c r="E173" s="47" t="s">
        <v>295</v>
      </c>
      <c r="F173" s="47" t="s">
        <v>1070</v>
      </c>
      <c r="G173" s="20" t="s">
        <v>1115</v>
      </c>
      <c r="H173" s="418">
        <v>42613</v>
      </c>
    </row>
    <row r="174" spans="1:8" ht="31.5" x14ac:dyDescent="0.25">
      <c r="A174" s="419" t="s">
        <v>304</v>
      </c>
      <c r="B174" s="20" t="s">
        <v>1290</v>
      </c>
      <c r="C174" s="354" t="s">
        <v>1083</v>
      </c>
      <c r="D174" s="397" t="s">
        <v>1362</v>
      </c>
      <c r="E174" s="47" t="s">
        <v>295</v>
      </c>
      <c r="F174" s="47" t="s">
        <v>1070</v>
      </c>
      <c r="G174" s="20" t="s">
        <v>1115</v>
      </c>
      <c r="H174" s="418">
        <v>42613</v>
      </c>
    </row>
    <row r="175" spans="1:8" ht="31.5" x14ac:dyDescent="0.25">
      <c r="A175" s="419" t="s">
        <v>304</v>
      </c>
      <c r="B175" s="20" t="s">
        <v>1290</v>
      </c>
      <c r="C175" s="354" t="s">
        <v>1252</v>
      </c>
      <c r="D175" s="397" t="s">
        <v>1363</v>
      </c>
      <c r="E175" s="47" t="s">
        <v>295</v>
      </c>
      <c r="F175" s="47" t="s">
        <v>1070</v>
      </c>
      <c r="G175" s="20" t="s">
        <v>1115</v>
      </c>
      <c r="H175" s="418">
        <v>42613</v>
      </c>
    </row>
    <row r="176" spans="1:8" ht="47.25" x14ac:dyDescent="0.25">
      <c r="A176" s="419" t="s">
        <v>304</v>
      </c>
      <c r="B176" s="20" t="s">
        <v>1290</v>
      </c>
      <c r="C176" s="354" t="s">
        <v>1181</v>
      </c>
      <c r="D176" s="397" t="s">
        <v>1364</v>
      </c>
      <c r="E176" s="47" t="s">
        <v>295</v>
      </c>
      <c r="F176" s="47" t="s">
        <v>1070</v>
      </c>
      <c r="G176" s="20" t="s">
        <v>1115</v>
      </c>
      <c r="H176" s="418">
        <v>42613</v>
      </c>
    </row>
    <row r="177" spans="1:8" x14ac:dyDescent="0.25">
      <c r="A177" s="419" t="s">
        <v>304</v>
      </c>
      <c r="B177" s="20" t="s">
        <v>1319</v>
      </c>
      <c r="C177" s="426" t="s">
        <v>1196</v>
      </c>
      <c r="D177" s="397" t="s">
        <v>1197</v>
      </c>
      <c r="E177" s="47" t="s">
        <v>295</v>
      </c>
      <c r="F177" s="47" t="s">
        <v>1070</v>
      </c>
      <c r="G177" s="20" t="s">
        <v>1216</v>
      </c>
      <c r="H177" s="418">
        <v>42613</v>
      </c>
    </row>
    <row r="178" spans="1:8" x14ac:dyDescent="0.25">
      <c r="A178" s="419" t="s">
        <v>304</v>
      </c>
      <c r="B178" s="20" t="s">
        <v>1319</v>
      </c>
      <c r="C178" s="354" t="s">
        <v>1198</v>
      </c>
      <c r="D178" s="397" t="s">
        <v>1359</v>
      </c>
      <c r="E178" s="47" t="s">
        <v>295</v>
      </c>
      <c r="F178" s="47" t="s">
        <v>1070</v>
      </c>
      <c r="G178" s="20" t="s">
        <v>1216</v>
      </c>
      <c r="H178" s="418">
        <v>42613</v>
      </c>
    </row>
    <row r="179" spans="1:8" ht="31.5" x14ac:dyDescent="0.25">
      <c r="A179" s="419" t="s">
        <v>304</v>
      </c>
      <c r="B179" s="20" t="s">
        <v>1319</v>
      </c>
      <c r="C179" s="354" t="s">
        <v>1083</v>
      </c>
      <c r="D179" s="397" t="s">
        <v>1360</v>
      </c>
      <c r="E179" s="47" t="s">
        <v>295</v>
      </c>
      <c r="F179" s="47" t="s">
        <v>1123</v>
      </c>
      <c r="G179" s="20" t="s">
        <v>1216</v>
      </c>
      <c r="H179" s="418">
        <v>42613</v>
      </c>
    </row>
    <row r="180" spans="1:8" ht="47.25" x14ac:dyDescent="0.25">
      <c r="A180" s="419" t="s">
        <v>304</v>
      </c>
      <c r="B180" s="20" t="s">
        <v>1319</v>
      </c>
      <c r="C180" s="354" t="s">
        <v>1181</v>
      </c>
      <c r="D180" s="397" t="s">
        <v>1204</v>
      </c>
      <c r="E180" s="47" t="s">
        <v>295</v>
      </c>
      <c r="F180" s="47" t="s">
        <v>1070</v>
      </c>
      <c r="G180" s="20" t="s">
        <v>1216</v>
      </c>
      <c r="H180" s="418">
        <v>42613</v>
      </c>
    </row>
    <row r="181" spans="1:8" ht="47.25" x14ac:dyDescent="0.25">
      <c r="A181" s="419" t="s">
        <v>304</v>
      </c>
      <c r="B181" s="20" t="s">
        <v>1319</v>
      </c>
      <c r="C181" s="354" t="s">
        <v>1181</v>
      </c>
      <c r="D181" s="397" t="s">
        <v>1361</v>
      </c>
      <c r="E181" s="47" t="s">
        <v>295</v>
      </c>
      <c r="F181" s="47" t="s">
        <v>1070</v>
      </c>
      <c r="G181" s="20" t="s">
        <v>1216</v>
      </c>
      <c r="H181" s="418">
        <v>42613</v>
      </c>
    </row>
    <row r="182" spans="1:8" ht="47.25" x14ac:dyDescent="0.25">
      <c r="A182" s="419" t="s">
        <v>304</v>
      </c>
      <c r="B182" s="20" t="s">
        <v>1319</v>
      </c>
      <c r="C182" s="354" t="s">
        <v>1181</v>
      </c>
      <c r="D182" s="397" t="s">
        <v>1205</v>
      </c>
      <c r="E182" s="47" t="s">
        <v>295</v>
      </c>
      <c r="F182" s="47" t="s">
        <v>1070</v>
      </c>
      <c r="G182" s="20" t="s">
        <v>1216</v>
      </c>
      <c r="H182" s="418">
        <v>42613</v>
      </c>
    </row>
    <row r="183" spans="1:8" ht="31.5" x14ac:dyDescent="0.25">
      <c r="A183" s="419" t="s">
        <v>304</v>
      </c>
      <c r="B183" s="20" t="s">
        <v>1319</v>
      </c>
      <c r="C183" s="354" t="s">
        <v>1108</v>
      </c>
      <c r="D183" s="397" t="s">
        <v>1365</v>
      </c>
      <c r="E183" s="47" t="s">
        <v>295</v>
      </c>
      <c r="F183" s="47" t="s">
        <v>1070</v>
      </c>
      <c r="G183" s="20" t="s">
        <v>1216</v>
      </c>
      <c r="H183" s="418">
        <v>42613</v>
      </c>
    </row>
    <row r="184" spans="1:8" s="423" customFormat="1" ht="31.5" x14ac:dyDescent="0.25">
      <c r="A184" s="419" t="s">
        <v>304</v>
      </c>
      <c r="B184" s="20" t="s">
        <v>1319</v>
      </c>
      <c r="C184" s="420" t="s">
        <v>1083</v>
      </c>
      <c r="D184" s="420" t="s">
        <v>1362</v>
      </c>
      <c r="E184" s="20" t="s">
        <v>295</v>
      </c>
      <c r="F184" s="20" t="s">
        <v>1070</v>
      </c>
      <c r="G184" s="20" t="s">
        <v>1216</v>
      </c>
      <c r="H184" s="421">
        <v>42613</v>
      </c>
    </row>
    <row r="185" spans="1:8" ht="31.5" x14ac:dyDescent="0.25">
      <c r="A185" s="419" t="s">
        <v>304</v>
      </c>
      <c r="B185" s="20" t="s">
        <v>1319</v>
      </c>
      <c r="C185" s="354" t="s">
        <v>1252</v>
      </c>
      <c r="D185" s="397" t="s">
        <v>1363</v>
      </c>
      <c r="E185" s="47" t="s">
        <v>295</v>
      </c>
      <c r="F185" s="47" t="s">
        <v>1070</v>
      </c>
      <c r="G185" s="20" t="s">
        <v>1216</v>
      </c>
      <c r="H185" s="418">
        <v>42613</v>
      </c>
    </row>
    <row r="186" spans="1:8" ht="31.5" x14ac:dyDescent="0.25">
      <c r="A186" s="419" t="s">
        <v>304</v>
      </c>
      <c r="B186" s="20" t="s">
        <v>1319</v>
      </c>
      <c r="C186" s="354" t="s">
        <v>1252</v>
      </c>
      <c r="D186" s="354" t="s">
        <v>1366</v>
      </c>
      <c r="E186" s="47" t="s">
        <v>295</v>
      </c>
      <c r="F186" s="47" t="s">
        <v>1070</v>
      </c>
      <c r="G186" s="20" t="s">
        <v>1216</v>
      </c>
      <c r="H186" s="418">
        <v>42613</v>
      </c>
    </row>
    <row r="187" spans="1:8" ht="47.25" x14ac:dyDescent="0.25">
      <c r="A187" s="419" t="s">
        <v>304</v>
      </c>
      <c r="B187" s="20" t="s">
        <v>1319</v>
      </c>
      <c r="C187" s="354" t="s">
        <v>1181</v>
      </c>
      <c r="D187" s="397" t="s">
        <v>1364</v>
      </c>
      <c r="E187" s="47" t="s">
        <v>295</v>
      </c>
      <c r="F187" s="47" t="s">
        <v>1070</v>
      </c>
      <c r="G187" s="20" t="s">
        <v>1216</v>
      </c>
      <c r="H187" s="418">
        <v>42613</v>
      </c>
    </row>
    <row r="188" spans="1:8" x14ac:dyDescent="0.25">
      <c r="A188" s="419" t="s">
        <v>304</v>
      </c>
      <c r="B188" s="20" t="s">
        <v>1294</v>
      </c>
      <c r="C188" s="354" t="s">
        <v>1269</v>
      </c>
      <c r="D188" s="397" t="s">
        <v>1284</v>
      </c>
      <c r="E188" s="47" t="s">
        <v>295</v>
      </c>
      <c r="F188" s="47" t="s">
        <v>1123</v>
      </c>
      <c r="G188" s="20" t="s">
        <v>1255</v>
      </c>
      <c r="H188" s="418">
        <v>42613</v>
      </c>
    </row>
    <row r="189" spans="1:8" x14ac:dyDescent="0.25">
      <c r="A189" s="419" t="s">
        <v>304</v>
      </c>
      <c r="B189" s="20" t="s">
        <v>1294</v>
      </c>
      <c r="C189" s="354" t="s">
        <v>1269</v>
      </c>
      <c r="D189" s="397" t="s">
        <v>1367</v>
      </c>
      <c r="E189" s="47" t="s">
        <v>295</v>
      </c>
      <c r="F189" s="47" t="s">
        <v>1070</v>
      </c>
      <c r="G189" s="20" t="s">
        <v>1255</v>
      </c>
      <c r="H189" s="418">
        <v>42613</v>
      </c>
    </row>
    <row r="190" spans="1:8" x14ac:dyDescent="0.25">
      <c r="A190" s="419" t="s">
        <v>304</v>
      </c>
      <c r="B190" s="20" t="s">
        <v>1294</v>
      </c>
      <c r="C190" s="354" t="s">
        <v>1269</v>
      </c>
      <c r="D190" s="397" t="s">
        <v>1368</v>
      </c>
      <c r="E190" s="47" t="s">
        <v>295</v>
      </c>
      <c r="F190" s="47" t="s">
        <v>1070</v>
      </c>
      <c r="G190" s="20" t="s">
        <v>1255</v>
      </c>
      <c r="H190" s="418">
        <v>42613</v>
      </c>
    </row>
    <row r="191" spans="1:8" x14ac:dyDescent="0.25">
      <c r="A191" s="419" t="s">
        <v>304</v>
      </c>
      <c r="B191" s="20" t="s">
        <v>1294</v>
      </c>
      <c r="C191" s="354" t="s">
        <v>1198</v>
      </c>
      <c r="D191" s="397" t="s">
        <v>1359</v>
      </c>
      <c r="E191" s="47" t="s">
        <v>295</v>
      </c>
      <c r="F191" s="47" t="s">
        <v>1070</v>
      </c>
      <c r="G191" s="20" t="s">
        <v>1255</v>
      </c>
      <c r="H191" s="418">
        <v>42613</v>
      </c>
    </row>
    <row r="192" spans="1:8" x14ac:dyDescent="0.25">
      <c r="A192" s="419" t="s">
        <v>304</v>
      </c>
      <c r="B192" s="20" t="s">
        <v>1294</v>
      </c>
      <c r="C192" s="354" t="s">
        <v>1286</v>
      </c>
      <c r="D192" s="397" t="s">
        <v>1287</v>
      </c>
      <c r="E192" s="47" t="s">
        <v>295</v>
      </c>
      <c r="F192" s="47" t="s">
        <v>1070</v>
      </c>
      <c r="G192" s="20" t="s">
        <v>1255</v>
      </c>
      <c r="H192" s="418">
        <v>42613</v>
      </c>
    </row>
  </sheetData>
  <mergeCells count="1">
    <mergeCell ref="A1:H1"/>
  </mergeCells>
  <pageMargins left="0.7" right="0.7" top="0.75" bottom="0.75" header="0.3" footer="0.3"/>
  <pageSetup paperSize="9" scale="8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zoomScaleSheetLayoutView="100" workbookViewId="0">
      <selection sqref="A1:B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21" thickBot="1" x14ac:dyDescent="0.3">
      <c r="A1" s="502" t="s">
        <v>277</v>
      </c>
      <c r="B1" s="502"/>
    </row>
    <row r="2" spans="1:2" s="1" customFormat="1" ht="16.5" thickBot="1" x14ac:dyDescent="0.3">
      <c r="A2" s="132" t="s">
        <v>51</v>
      </c>
      <c r="B2" s="133" t="s">
        <v>110</v>
      </c>
    </row>
    <row r="3" spans="1:2" x14ac:dyDescent="0.25">
      <c r="A3" s="82" t="s">
        <v>1066</v>
      </c>
      <c r="B3" s="82" t="s">
        <v>1369</v>
      </c>
    </row>
    <row r="4" spans="1:2" x14ac:dyDescent="0.25">
      <c r="A4" s="82" t="s">
        <v>1066</v>
      </c>
      <c r="B4" s="3" t="s">
        <v>1370</v>
      </c>
    </row>
    <row r="5" spans="1:2" x14ac:dyDescent="0.25">
      <c r="A5" s="3" t="s">
        <v>1093</v>
      </c>
      <c r="B5" s="3" t="s">
        <v>1371</v>
      </c>
    </row>
    <row r="6" spans="1:2" x14ac:dyDescent="0.25">
      <c r="A6" s="3" t="s">
        <v>1093</v>
      </c>
      <c r="B6" s="3" t="s">
        <v>1372</v>
      </c>
    </row>
    <row r="7" spans="1:2" x14ac:dyDescent="0.25">
      <c r="A7" s="3" t="s">
        <v>1104</v>
      </c>
      <c r="B7" s="3" t="s">
        <v>1373</v>
      </c>
    </row>
    <row r="8" spans="1:2" x14ac:dyDescent="0.25">
      <c r="A8" s="3" t="s">
        <v>1232</v>
      </c>
      <c r="B8" s="3" t="s">
        <v>1374</v>
      </c>
    </row>
    <row r="9" spans="1:2" x14ac:dyDescent="0.25">
      <c r="A9" s="3" t="s">
        <v>1232</v>
      </c>
      <c r="B9" s="3" t="s">
        <v>1375</v>
      </c>
    </row>
    <row r="10" spans="1:2" x14ac:dyDescent="0.25">
      <c r="A10" s="3" t="s">
        <v>1232</v>
      </c>
      <c r="B10" s="3" t="s">
        <v>1376</v>
      </c>
    </row>
    <row r="11" spans="1:2" x14ac:dyDescent="0.25">
      <c r="A11" s="3" t="s">
        <v>1232</v>
      </c>
      <c r="B11" s="3" t="s">
        <v>1377</v>
      </c>
    </row>
    <row r="12" spans="1:2" x14ac:dyDescent="0.25">
      <c r="A12" s="3" t="s">
        <v>1232</v>
      </c>
      <c r="B12" s="3" t="s">
        <v>1378</v>
      </c>
    </row>
    <row r="13" spans="1:2" x14ac:dyDescent="0.25">
      <c r="A13" s="3" t="s">
        <v>1232</v>
      </c>
      <c r="B13" s="3" t="s">
        <v>1379</v>
      </c>
    </row>
    <row r="14" spans="1:2" x14ac:dyDescent="0.25">
      <c r="A14" s="3" t="s">
        <v>1232</v>
      </c>
      <c r="B14" s="3" t="s">
        <v>1380</v>
      </c>
    </row>
    <row r="15" spans="1:2" x14ac:dyDescent="0.25">
      <c r="A15" s="3" t="s">
        <v>1232</v>
      </c>
      <c r="B15" s="3" t="s">
        <v>1381</v>
      </c>
    </row>
    <row r="16" spans="1:2" x14ac:dyDescent="0.25">
      <c r="A16" s="3" t="s">
        <v>1232</v>
      </c>
      <c r="B16" s="3" t="s">
        <v>1382</v>
      </c>
    </row>
    <row r="17" spans="1:2" x14ac:dyDescent="0.25">
      <c r="A17" s="3" t="s">
        <v>1232</v>
      </c>
      <c r="B17" s="3" t="s">
        <v>1383</v>
      </c>
    </row>
    <row r="18" spans="1:2" x14ac:dyDescent="0.25">
      <c r="A18" s="3" t="s">
        <v>1232</v>
      </c>
      <c r="B18" s="3" t="s">
        <v>1384</v>
      </c>
    </row>
    <row r="19" spans="1:2" x14ac:dyDescent="0.25">
      <c r="A19" s="3" t="s">
        <v>1232</v>
      </c>
      <c r="B19" s="3" t="s">
        <v>1373</v>
      </c>
    </row>
    <row r="20" spans="1:2" x14ac:dyDescent="0.25">
      <c r="A20" s="3" t="s">
        <v>304</v>
      </c>
      <c r="B20" s="3" t="s">
        <v>1385</v>
      </c>
    </row>
    <row r="21" spans="1:2" x14ac:dyDescent="0.25">
      <c r="A21" s="3" t="s">
        <v>304</v>
      </c>
      <c r="B21" s="3" t="s">
        <v>1386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20.25" x14ac:dyDescent="0.25">
      <c r="A1" s="502" t="s">
        <v>278</v>
      </c>
      <c r="B1" s="502"/>
      <c r="C1" s="502"/>
    </row>
    <row r="2" spans="1:3" ht="21" thickBot="1" x14ac:dyDescent="0.3">
      <c r="A2" s="134" t="s">
        <v>108</v>
      </c>
      <c r="B2" s="390"/>
      <c r="C2" s="390"/>
    </row>
    <row r="3" spans="1:3" ht="16.5" thickBot="1" x14ac:dyDescent="0.3">
      <c r="A3" s="135" t="s">
        <v>51</v>
      </c>
      <c r="B3" s="98" t="s">
        <v>110</v>
      </c>
      <c r="C3" s="99" t="s">
        <v>109</v>
      </c>
    </row>
    <row r="4" spans="1:3" x14ac:dyDescent="0.25">
      <c r="A4" s="82"/>
      <c r="B4" s="82"/>
      <c r="C4" s="342"/>
    </row>
    <row r="5" spans="1:3" x14ac:dyDescent="0.25">
      <c r="A5" s="82"/>
      <c r="B5" s="82"/>
      <c r="C5" s="82"/>
    </row>
    <row r="6" spans="1:3" x14ac:dyDescent="0.25">
      <c r="A6" s="82"/>
      <c r="B6" s="82"/>
      <c r="C6" s="82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C10" s="18"/>
    </row>
    <row r="11" spans="1:3" ht="16.5" thickBot="1" x14ac:dyDescent="0.3">
      <c r="A11" s="125" t="s">
        <v>147</v>
      </c>
    </row>
    <row r="12" spans="1:3" ht="16.5" thickBot="1" x14ac:dyDescent="0.3">
      <c r="A12" s="135" t="s">
        <v>51</v>
      </c>
      <c r="B12" s="98" t="s">
        <v>110</v>
      </c>
      <c r="C12" s="99" t="s">
        <v>131</v>
      </c>
    </row>
    <row r="13" spans="1:3" x14ac:dyDescent="0.25">
      <c r="A13" s="82"/>
      <c r="B13" s="82"/>
      <c r="C13" s="82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C18" s="18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zoomScaleNormal="100" zoomScaleSheetLayoutView="100" workbookViewId="0">
      <selection sqref="A1:L1"/>
    </sheetView>
  </sheetViews>
  <sheetFormatPr defaultRowHeight="15.75" x14ac:dyDescent="0.25"/>
  <cols>
    <col min="1" max="1" width="3.75" customWidth="1"/>
    <col min="2" max="2" width="6.625" customWidth="1"/>
    <col min="3" max="3" width="18.625" customWidth="1"/>
    <col min="4" max="4" width="6" customWidth="1"/>
    <col min="5" max="5" width="5.25" customWidth="1"/>
    <col min="6" max="6" width="17.5" customWidth="1"/>
    <col min="7" max="7" width="26" customWidth="1"/>
    <col min="8" max="8" width="45.375" customWidth="1"/>
    <col min="9" max="9" width="21.375" customWidth="1"/>
    <col min="10" max="10" width="13.125" customWidth="1"/>
    <col min="11" max="11" width="13.25" customWidth="1"/>
    <col min="12" max="12" width="19.25" customWidth="1"/>
  </cols>
  <sheetData>
    <row r="1" spans="1:12" ht="21" thickBot="1" x14ac:dyDescent="0.35">
      <c r="A1" s="535" t="s">
        <v>279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2" ht="138" customHeight="1" thickBot="1" x14ac:dyDescent="0.3">
      <c r="A2" s="161" t="s">
        <v>132</v>
      </c>
      <c r="B2" s="162" t="s">
        <v>51</v>
      </c>
      <c r="C2" s="162" t="s">
        <v>179</v>
      </c>
      <c r="D2" s="162" t="s">
        <v>182</v>
      </c>
      <c r="E2" s="162" t="s">
        <v>181</v>
      </c>
      <c r="F2" s="162" t="s">
        <v>133</v>
      </c>
      <c r="G2" s="162" t="s">
        <v>134</v>
      </c>
      <c r="H2" s="162" t="s">
        <v>120</v>
      </c>
      <c r="I2" s="162" t="s">
        <v>135</v>
      </c>
      <c r="J2" s="162" t="s">
        <v>136</v>
      </c>
      <c r="K2" s="162" t="s">
        <v>137</v>
      </c>
      <c r="L2" s="163" t="s">
        <v>138</v>
      </c>
    </row>
    <row r="3" spans="1:12" ht="63" x14ac:dyDescent="0.25">
      <c r="A3" s="3"/>
      <c r="B3" s="345" t="s">
        <v>298</v>
      </c>
      <c r="C3" s="345" t="s">
        <v>330</v>
      </c>
      <c r="D3" s="345" t="s">
        <v>331</v>
      </c>
      <c r="E3" s="345" t="s">
        <v>332</v>
      </c>
      <c r="F3" s="345" t="s">
        <v>333</v>
      </c>
      <c r="G3" s="345" t="s">
        <v>334</v>
      </c>
      <c r="H3" s="345" t="s">
        <v>335</v>
      </c>
      <c r="I3" s="345" t="s">
        <v>336</v>
      </c>
      <c r="J3" s="346">
        <v>27283</v>
      </c>
      <c r="K3" s="346"/>
      <c r="L3" s="3"/>
    </row>
    <row r="4" spans="1:12" ht="31.5" x14ac:dyDescent="0.25">
      <c r="A4" s="3"/>
      <c r="B4" s="345" t="s">
        <v>287</v>
      </c>
      <c r="C4" s="345" t="s">
        <v>337</v>
      </c>
      <c r="D4" s="345" t="s">
        <v>331</v>
      </c>
      <c r="E4" s="345" t="s">
        <v>332</v>
      </c>
      <c r="F4" s="345" t="s">
        <v>338</v>
      </c>
      <c r="G4" s="345" t="s">
        <v>339</v>
      </c>
      <c r="H4" s="345" t="s">
        <v>340</v>
      </c>
      <c r="I4" s="345" t="s">
        <v>341</v>
      </c>
      <c r="J4" s="346">
        <v>0</v>
      </c>
      <c r="K4" s="346"/>
      <c r="L4" s="3"/>
    </row>
    <row r="5" spans="1:12" ht="31.5" x14ac:dyDescent="0.25">
      <c r="A5" s="3"/>
      <c r="B5" s="345" t="s">
        <v>287</v>
      </c>
      <c r="C5" s="345" t="s">
        <v>337</v>
      </c>
      <c r="D5" s="345" t="s">
        <v>331</v>
      </c>
      <c r="E5" s="345" t="s">
        <v>332</v>
      </c>
      <c r="F5" s="345" t="s">
        <v>342</v>
      </c>
      <c r="G5" s="345" t="s">
        <v>343</v>
      </c>
      <c r="H5" s="345" t="s">
        <v>344</v>
      </c>
      <c r="I5" s="345" t="s">
        <v>341</v>
      </c>
      <c r="J5" s="346">
        <v>0</v>
      </c>
      <c r="K5" s="346"/>
      <c r="L5" s="3"/>
    </row>
    <row r="6" spans="1:12" ht="47.25" x14ac:dyDescent="0.25">
      <c r="A6" s="3"/>
      <c r="B6" s="345" t="s">
        <v>287</v>
      </c>
      <c r="C6" s="345" t="s">
        <v>345</v>
      </c>
      <c r="D6" s="345" t="s">
        <v>331</v>
      </c>
      <c r="E6" s="345" t="s">
        <v>332</v>
      </c>
      <c r="F6" s="345" t="s">
        <v>346</v>
      </c>
      <c r="G6" s="345" t="s">
        <v>347</v>
      </c>
      <c r="H6" s="345" t="s">
        <v>348</v>
      </c>
      <c r="I6" s="345" t="s">
        <v>349</v>
      </c>
      <c r="J6" s="346">
        <v>113098</v>
      </c>
      <c r="K6" s="346"/>
      <c r="L6" s="16"/>
    </row>
    <row r="7" spans="1:12" ht="31.5" x14ac:dyDescent="0.25">
      <c r="A7" s="3"/>
      <c r="B7" s="345" t="s">
        <v>287</v>
      </c>
      <c r="C7" s="345" t="s">
        <v>350</v>
      </c>
      <c r="D7" s="345" t="s">
        <v>331</v>
      </c>
      <c r="E7" s="345" t="s">
        <v>332</v>
      </c>
      <c r="F7" s="345" t="s">
        <v>351</v>
      </c>
      <c r="G7" s="345" t="s">
        <v>352</v>
      </c>
      <c r="H7" s="345" t="s">
        <v>353</v>
      </c>
      <c r="I7" s="345" t="s">
        <v>341</v>
      </c>
      <c r="J7" s="346">
        <v>0</v>
      </c>
      <c r="K7" s="346"/>
      <c r="L7" s="3"/>
    </row>
    <row r="8" spans="1:12" ht="31.5" x14ac:dyDescent="0.25">
      <c r="A8" s="3"/>
      <c r="B8" s="345" t="s">
        <v>287</v>
      </c>
      <c r="C8" s="345" t="s">
        <v>337</v>
      </c>
      <c r="D8" s="345" t="s">
        <v>331</v>
      </c>
      <c r="E8" s="345" t="s">
        <v>332</v>
      </c>
      <c r="F8" s="345" t="s">
        <v>354</v>
      </c>
      <c r="G8" s="345" t="s">
        <v>355</v>
      </c>
      <c r="H8" s="16" t="s">
        <v>356</v>
      </c>
      <c r="I8" s="345" t="s">
        <v>357</v>
      </c>
      <c r="J8" s="346">
        <v>3000</v>
      </c>
      <c r="K8" s="346"/>
      <c r="L8" s="3"/>
    </row>
    <row r="9" spans="1:12" ht="63" x14ac:dyDescent="0.25">
      <c r="A9" s="3"/>
      <c r="B9" s="345" t="s">
        <v>287</v>
      </c>
      <c r="C9" s="345" t="s">
        <v>358</v>
      </c>
      <c r="D9" s="345" t="s">
        <v>359</v>
      </c>
      <c r="E9" s="345" t="s">
        <v>332</v>
      </c>
      <c r="F9" s="345" t="s">
        <v>360</v>
      </c>
      <c r="G9" s="345" t="s">
        <v>361</v>
      </c>
      <c r="H9" s="347" t="s">
        <v>362</v>
      </c>
      <c r="I9" s="345" t="s">
        <v>341</v>
      </c>
      <c r="J9" s="346">
        <v>1830</v>
      </c>
      <c r="K9" s="346"/>
      <c r="L9" s="3"/>
    </row>
    <row r="10" spans="1:12" ht="31.5" x14ac:dyDescent="0.25">
      <c r="A10" s="3"/>
      <c r="B10" s="348" t="s">
        <v>287</v>
      </c>
      <c r="C10" s="348" t="s">
        <v>363</v>
      </c>
      <c r="D10" s="348" t="s">
        <v>331</v>
      </c>
      <c r="E10" s="348" t="s">
        <v>332</v>
      </c>
      <c r="F10" s="348" t="s">
        <v>364</v>
      </c>
      <c r="G10" s="348" t="s">
        <v>365</v>
      </c>
      <c r="H10" s="18" t="s">
        <v>366</v>
      </c>
      <c r="I10" s="348" t="s">
        <v>367</v>
      </c>
      <c r="J10" s="195">
        <v>485</v>
      </c>
      <c r="K10" s="195"/>
      <c r="L10" s="3"/>
    </row>
    <row r="11" spans="1:12" ht="31.5" x14ac:dyDescent="0.25">
      <c r="A11" s="3"/>
      <c r="B11" s="348" t="s">
        <v>287</v>
      </c>
      <c r="C11" s="338" t="s">
        <v>368</v>
      </c>
      <c r="D11" s="348" t="s">
        <v>331</v>
      </c>
      <c r="E11" s="348" t="s">
        <v>332</v>
      </c>
      <c r="F11" s="349">
        <v>2532015</v>
      </c>
      <c r="G11" s="348" t="s">
        <v>369</v>
      </c>
      <c r="H11" s="348" t="s">
        <v>370</v>
      </c>
      <c r="I11" s="348" t="s">
        <v>341</v>
      </c>
      <c r="J11" s="195">
        <v>340</v>
      </c>
      <c r="K11" s="195"/>
      <c r="L11" s="3"/>
    </row>
    <row r="12" spans="1:12" ht="47.25" x14ac:dyDescent="0.25">
      <c r="A12" s="3"/>
      <c r="B12" s="348" t="s">
        <v>298</v>
      </c>
      <c r="C12" s="348" t="s">
        <v>371</v>
      </c>
      <c r="D12" s="348" t="s">
        <v>359</v>
      </c>
      <c r="E12" s="348" t="s">
        <v>372</v>
      </c>
      <c r="F12" s="348" t="s">
        <v>373</v>
      </c>
      <c r="G12" s="348" t="s">
        <v>374</v>
      </c>
      <c r="H12" s="348" t="s">
        <v>375</v>
      </c>
      <c r="I12" s="348" t="s">
        <v>341</v>
      </c>
      <c r="J12" s="195">
        <v>19536</v>
      </c>
      <c r="K12" s="195"/>
      <c r="L12" s="3"/>
    </row>
    <row r="13" spans="1:12" ht="31.5" x14ac:dyDescent="0.25">
      <c r="A13" s="3"/>
      <c r="B13" s="348" t="s">
        <v>289</v>
      </c>
      <c r="C13" s="348" t="s">
        <v>376</v>
      </c>
      <c r="D13" s="345" t="s">
        <v>331</v>
      </c>
      <c r="E13" s="345" t="s">
        <v>372</v>
      </c>
      <c r="F13" s="348" t="s">
        <v>377</v>
      </c>
      <c r="G13" s="348" t="s">
        <v>378</v>
      </c>
      <c r="H13" s="348" t="s">
        <v>379</v>
      </c>
      <c r="I13" s="348" t="s">
        <v>341</v>
      </c>
      <c r="J13" s="195">
        <v>11374</v>
      </c>
      <c r="K13" s="348"/>
      <c r="L13" s="3"/>
    </row>
    <row r="14" spans="1:12" ht="31.5" x14ac:dyDescent="0.25">
      <c r="A14" s="3"/>
      <c r="B14" s="350" t="s">
        <v>298</v>
      </c>
      <c r="C14" s="350" t="s">
        <v>380</v>
      </c>
      <c r="D14" s="350" t="s">
        <v>331</v>
      </c>
      <c r="E14" s="350" t="s">
        <v>372</v>
      </c>
      <c r="F14" s="347" t="s">
        <v>381</v>
      </c>
      <c r="G14" s="347" t="s">
        <v>382</v>
      </c>
      <c r="H14" s="347" t="s">
        <v>383</v>
      </c>
      <c r="I14" s="347" t="s">
        <v>384</v>
      </c>
      <c r="J14" s="350">
        <v>55800</v>
      </c>
      <c r="K14" s="350"/>
      <c r="L14" s="3"/>
    </row>
    <row r="15" spans="1:12" ht="63" x14ac:dyDescent="0.25">
      <c r="A15" s="8"/>
      <c r="B15" s="350" t="s">
        <v>298</v>
      </c>
      <c r="C15" s="350" t="s">
        <v>380</v>
      </c>
      <c r="D15" s="350" t="s">
        <v>331</v>
      </c>
      <c r="E15" s="350" t="s">
        <v>372</v>
      </c>
      <c r="F15" s="347" t="s">
        <v>385</v>
      </c>
      <c r="G15" s="347" t="s">
        <v>386</v>
      </c>
      <c r="H15" s="347" t="s">
        <v>387</v>
      </c>
      <c r="I15" s="347" t="s">
        <v>388</v>
      </c>
      <c r="J15" s="350">
        <v>4839</v>
      </c>
      <c r="K15" s="350"/>
      <c r="L15" s="8"/>
    </row>
    <row r="16" spans="1:12" ht="47.25" x14ac:dyDescent="0.25">
      <c r="A16" s="8"/>
      <c r="B16" s="350" t="s">
        <v>298</v>
      </c>
      <c r="C16" s="350" t="s">
        <v>380</v>
      </c>
      <c r="D16" s="350" t="s">
        <v>331</v>
      </c>
      <c r="E16" s="350" t="s">
        <v>372</v>
      </c>
      <c r="F16" s="347" t="s">
        <v>389</v>
      </c>
      <c r="G16" s="347" t="s">
        <v>390</v>
      </c>
      <c r="H16" s="348" t="s">
        <v>391</v>
      </c>
      <c r="I16" s="347" t="s">
        <v>388</v>
      </c>
      <c r="J16" s="350">
        <v>6000</v>
      </c>
      <c r="K16" s="350"/>
      <c r="L16" s="8"/>
    </row>
    <row r="17" spans="1:12" ht="31.5" x14ac:dyDescent="0.25">
      <c r="B17" s="347" t="s">
        <v>283</v>
      </c>
      <c r="C17" s="347" t="s">
        <v>380</v>
      </c>
      <c r="D17" s="347" t="s">
        <v>331</v>
      </c>
      <c r="E17" s="347" t="s">
        <v>372</v>
      </c>
      <c r="F17" s="347" t="s">
        <v>392</v>
      </c>
      <c r="G17" s="347" t="s">
        <v>393</v>
      </c>
      <c r="H17" s="347" t="s">
        <v>394</v>
      </c>
      <c r="I17" s="347" t="s">
        <v>395</v>
      </c>
      <c r="J17" s="350">
        <v>55032</v>
      </c>
      <c r="K17" s="347"/>
    </row>
    <row r="18" spans="1:12" ht="31.5" x14ac:dyDescent="0.25">
      <c r="B18" s="347" t="s">
        <v>283</v>
      </c>
      <c r="C18" s="347" t="s">
        <v>380</v>
      </c>
      <c r="D18" s="347" t="s">
        <v>331</v>
      </c>
      <c r="E18" s="347" t="s">
        <v>372</v>
      </c>
      <c r="F18" s="347" t="s">
        <v>396</v>
      </c>
      <c r="G18" s="347" t="s">
        <v>397</v>
      </c>
      <c r="H18" s="351" t="s">
        <v>398</v>
      </c>
      <c r="I18" s="347" t="s">
        <v>388</v>
      </c>
      <c r="J18" s="350">
        <v>37472</v>
      </c>
      <c r="K18" s="347"/>
    </row>
    <row r="19" spans="1:12" ht="31.5" x14ac:dyDescent="0.25">
      <c r="B19" s="347" t="s">
        <v>287</v>
      </c>
      <c r="C19" s="347" t="s">
        <v>380</v>
      </c>
      <c r="D19" s="347" t="s">
        <v>331</v>
      </c>
      <c r="E19" s="347" t="s">
        <v>372</v>
      </c>
      <c r="F19" s="347" t="s">
        <v>399</v>
      </c>
      <c r="G19" s="352" t="s">
        <v>400</v>
      </c>
      <c r="H19" s="347" t="s">
        <v>401</v>
      </c>
      <c r="I19" s="353" t="s">
        <v>384</v>
      </c>
      <c r="J19" s="350">
        <v>67333</v>
      </c>
      <c r="K19" s="350"/>
    </row>
    <row r="20" spans="1:12" ht="31.5" x14ac:dyDescent="0.25">
      <c r="B20" s="347" t="s">
        <v>287</v>
      </c>
      <c r="C20" s="347" t="s">
        <v>380</v>
      </c>
      <c r="D20" s="347" t="s">
        <v>331</v>
      </c>
      <c r="E20" s="347" t="s">
        <v>372</v>
      </c>
      <c r="F20" s="347" t="s">
        <v>402</v>
      </c>
      <c r="G20" s="347" t="s">
        <v>403</v>
      </c>
      <c r="H20" s="347" t="s">
        <v>404</v>
      </c>
      <c r="I20" s="347" t="s">
        <v>405</v>
      </c>
      <c r="J20" s="350">
        <v>45754</v>
      </c>
      <c r="K20" s="350"/>
    </row>
    <row r="21" spans="1:12" ht="31.5" x14ac:dyDescent="0.25">
      <c r="B21" s="347" t="s">
        <v>287</v>
      </c>
      <c r="C21" s="347" t="s">
        <v>380</v>
      </c>
      <c r="D21" s="347" t="s">
        <v>331</v>
      </c>
      <c r="E21" s="347" t="s">
        <v>372</v>
      </c>
      <c r="F21" s="347" t="s">
        <v>406</v>
      </c>
      <c r="G21" s="347" t="s">
        <v>407</v>
      </c>
      <c r="H21" s="18" t="s">
        <v>408</v>
      </c>
      <c r="I21" s="347" t="s">
        <v>388</v>
      </c>
      <c r="J21" s="350">
        <v>22084</v>
      </c>
      <c r="K21" s="350"/>
    </row>
    <row r="22" spans="1:12" ht="31.5" x14ac:dyDescent="0.25">
      <c r="B22" s="347" t="s">
        <v>289</v>
      </c>
      <c r="C22" s="347" t="s">
        <v>380</v>
      </c>
      <c r="D22" s="347" t="s">
        <v>331</v>
      </c>
      <c r="E22" s="347" t="s">
        <v>372</v>
      </c>
      <c r="F22" s="347" t="s">
        <v>409</v>
      </c>
      <c r="G22" s="347" t="s">
        <v>410</v>
      </c>
      <c r="H22" s="347" t="s">
        <v>411</v>
      </c>
      <c r="I22" s="347" t="s">
        <v>384</v>
      </c>
      <c r="J22" s="350">
        <v>4107</v>
      </c>
      <c r="K22" s="350"/>
    </row>
    <row r="23" spans="1:12" ht="31.5" x14ac:dyDescent="0.25">
      <c r="B23" s="347" t="s">
        <v>289</v>
      </c>
      <c r="C23" s="347" t="s">
        <v>380</v>
      </c>
      <c r="D23" s="347" t="s">
        <v>331</v>
      </c>
      <c r="E23" s="347" t="s">
        <v>372</v>
      </c>
      <c r="F23" s="347" t="s">
        <v>412</v>
      </c>
      <c r="G23" s="347" t="s">
        <v>413</v>
      </c>
      <c r="H23" s="347" t="s">
        <v>414</v>
      </c>
      <c r="I23" s="347" t="s">
        <v>388</v>
      </c>
      <c r="J23" s="350">
        <v>17319</v>
      </c>
      <c r="K23" s="350"/>
    </row>
    <row r="24" spans="1:12" ht="31.5" x14ac:dyDescent="0.25">
      <c r="A24" s="8"/>
      <c r="B24" s="350" t="s">
        <v>298</v>
      </c>
      <c r="C24" s="350" t="s">
        <v>380</v>
      </c>
      <c r="D24" s="350" t="s">
        <v>331</v>
      </c>
      <c r="E24" s="350" t="s">
        <v>372</v>
      </c>
      <c r="F24" s="347" t="s">
        <v>415</v>
      </c>
      <c r="G24" s="347" t="s">
        <v>416</v>
      </c>
      <c r="H24" s="348" t="s">
        <v>417</v>
      </c>
      <c r="I24" s="347" t="s">
        <v>357</v>
      </c>
      <c r="J24" s="350">
        <v>2000</v>
      </c>
      <c r="K24" s="350"/>
      <c r="L24" s="8"/>
    </row>
    <row r="25" spans="1:12" ht="31.5" x14ac:dyDescent="0.25">
      <c r="A25" s="8"/>
      <c r="B25" s="350" t="s">
        <v>298</v>
      </c>
      <c r="C25" s="350" t="s">
        <v>380</v>
      </c>
      <c r="D25" s="350" t="s">
        <v>331</v>
      </c>
      <c r="E25" s="350" t="s">
        <v>372</v>
      </c>
      <c r="F25" s="347" t="s">
        <v>418</v>
      </c>
      <c r="G25" s="347" t="s">
        <v>419</v>
      </c>
      <c r="H25" s="354" t="s">
        <v>420</v>
      </c>
      <c r="I25" s="347" t="s">
        <v>357</v>
      </c>
      <c r="J25" s="350">
        <v>2650</v>
      </c>
      <c r="K25" s="350"/>
      <c r="L25" s="8"/>
    </row>
    <row r="26" spans="1:12" ht="47.25" x14ac:dyDescent="0.25">
      <c r="B26" s="347" t="s">
        <v>298</v>
      </c>
      <c r="C26" s="347" t="s">
        <v>380</v>
      </c>
      <c r="D26" s="347" t="s">
        <v>331</v>
      </c>
      <c r="E26" s="347" t="s">
        <v>372</v>
      </c>
      <c r="F26" s="347" t="s">
        <v>421</v>
      </c>
      <c r="G26" s="347" t="s">
        <v>422</v>
      </c>
      <c r="H26" s="347" t="s">
        <v>423</v>
      </c>
      <c r="I26" s="347" t="s">
        <v>357</v>
      </c>
      <c r="J26" s="350">
        <v>1950</v>
      </c>
      <c r="K26" s="350"/>
    </row>
    <row r="27" spans="1:12" x14ac:dyDescent="0.25">
      <c r="B27" s="347" t="s">
        <v>285</v>
      </c>
      <c r="C27" s="347" t="s">
        <v>380</v>
      </c>
      <c r="D27" s="347" t="s">
        <v>331</v>
      </c>
      <c r="E27" s="347" t="s">
        <v>372</v>
      </c>
      <c r="F27" s="347" t="s">
        <v>424</v>
      </c>
      <c r="G27" s="352" t="s">
        <v>425</v>
      </c>
      <c r="H27" s="347" t="s">
        <v>426</v>
      </c>
      <c r="I27" s="353" t="s">
        <v>341</v>
      </c>
      <c r="J27" s="350">
        <v>1485</v>
      </c>
      <c r="K27" s="350"/>
    </row>
    <row r="28" spans="1:12" ht="47.25" x14ac:dyDescent="0.25">
      <c r="B28" s="347" t="s">
        <v>287</v>
      </c>
      <c r="C28" s="347" t="s">
        <v>380</v>
      </c>
      <c r="D28" s="347" t="s">
        <v>331</v>
      </c>
      <c r="E28" s="347" t="s">
        <v>372</v>
      </c>
      <c r="F28" s="347" t="s">
        <v>427</v>
      </c>
      <c r="G28" s="347" t="s">
        <v>361</v>
      </c>
      <c r="H28" s="347" t="s">
        <v>428</v>
      </c>
      <c r="I28" s="347" t="s">
        <v>357</v>
      </c>
      <c r="J28" s="350">
        <v>1910</v>
      </c>
      <c r="K28" s="350"/>
    </row>
    <row r="29" spans="1:12" ht="31.5" x14ac:dyDescent="0.25">
      <c r="B29" s="355" t="s">
        <v>298</v>
      </c>
      <c r="C29" s="355" t="s">
        <v>429</v>
      </c>
      <c r="D29" s="355" t="s">
        <v>331</v>
      </c>
      <c r="E29" s="355" t="s">
        <v>372</v>
      </c>
      <c r="F29" s="355" t="s">
        <v>430</v>
      </c>
      <c r="G29" s="347" t="s">
        <v>431</v>
      </c>
      <c r="H29" s="350" t="s">
        <v>432</v>
      </c>
      <c r="I29" s="350" t="s">
        <v>433</v>
      </c>
      <c r="J29" s="350">
        <v>12228</v>
      </c>
      <c r="K29" s="356"/>
    </row>
    <row r="30" spans="1:12" ht="31.5" x14ac:dyDescent="0.25">
      <c r="B30" s="355" t="s">
        <v>298</v>
      </c>
      <c r="C30" s="357" t="s">
        <v>429</v>
      </c>
      <c r="D30" s="357" t="s">
        <v>331</v>
      </c>
      <c r="E30" s="358" t="s">
        <v>372</v>
      </c>
      <c r="F30" s="347" t="s">
        <v>434</v>
      </c>
      <c r="G30" s="347" t="s">
        <v>435</v>
      </c>
      <c r="H30" s="350" t="s">
        <v>436</v>
      </c>
      <c r="I30" s="347" t="s">
        <v>437</v>
      </c>
      <c r="J30" s="350">
        <v>2495</v>
      </c>
      <c r="K30" s="350"/>
    </row>
    <row r="31" spans="1:12" ht="31.5" x14ac:dyDescent="0.25">
      <c r="B31" s="357" t="s">
        <v>298</v>
      </c>
      <c r="C31" s="357" t="s">
        <v>429</v>
      </c>
      <c r="D31" s="357" t="s">
        <v>331</v>
      </c>
      <c r="E31" s="358" t="s">
        <v>372</v>
      </c>
      <c r="F31" s="347" t="s">
        <v>438</v>
      </c>
      <c r="G31" s="347" t="s">
        <v>439</v>
      </c>
      <c r="H31" s="347" t="s">
        <v>440</v>
      </c>
      <c r="I31" s="347" t="s">
        <v>437</v>
      </c>
      <c r="J31" s="350">
        <v>2881</v>
      </c>
      <c r="K31" s="350"/>
    </row>
    <row r="32" spans="1:12" ht="31.5" x14ac:dyDescent="0.25">
      <c r="B32" s="357" t="s">
        <v>298</v>
      </c>
      <c r="C32" s="357" t="s">
        <v>429</v>
      </c>
      <c r="D32" s="357" t="s">
        <v>331</v>
      </c>
      <c r="E32" s="358" t="s">
        <v>372</v>
      </c>
      <c r="F32" s="347" t="s">
        <v>441</v>
      </c>
      <c r="G32" s="347" t="s">
        <v>442</v>
      </c>
      <c r="H32" s="347" t="s">
        <v>443</v>
      </c>
      <c r="I32" s="347" t="s">
        <v>444</v>
      </c>
      <c r="J32" s="350">
        <v>1736</v>
      </c>
      <c r="K32" s="350"/>
    </row>
    <row r="33" spans="2:11" ht="31.5" x14ac:dyDescent="0.25">
      <c r="B33" s="355" t="s">
        <v>298</v>
      </c>
      <c r="C33" s="355" t="s">
        <v>429</v>
      </c>
      <c r="D33" s="355" t="s">
        <v>331</v>
      </c>
      <c r="E33" s="355" t="s">
        <v>372</v>
      </c>
      <c r="F33" s="359" t="s">
        <v>445</v>
      </c>
      <c r="G33" s="347" t="s">
        <v>446</v>
      </c>
      <c r="H33" s="347" t="s">
        <v>447</v>
      </c>
      <c r="I33" s="360" t="s">
        <v>448</v>
      </c>
      <c r="J33" s="361">
        <v>2737</v>
      </c>
      <c r="K33" s="362"/>
    </row>
    <row r="34" spans="2:11" ht="31.5" x14ac:dyDescent="0.25">
      <c r="B34" s="357" t="s">
        <v>298</v>
      </c>
      <c r="C34" s="357" t="s">
        <v>429</v>
      </c>
      <c r="D34" s="357" t="s">
        <v>331</v>
      </c>
      <c r="E34" s="358" t="s">
        <v>372</v>
      </c>
      <c r="F34" s="347" t="s">
        <v>449</v>
      </c>
      <c r="G34" s="347" t="s">
        <v>450</v>
      </c>
      <c r="H34" s="347" t="s">
        <v>451</v>
      </c>
      <c r="I34" s="347" t="s">
        <v>452</v>
      </c>
      <c r="J34" s="350">
        <v>4436</v>
      </c>
      <c r="K34" s="350"/>
    </row>
    <row r="35" spans="2:11" ht="31.5" x14ac:dyDescent="0.25">
      <c r="B35" s="359" t="s">
        <v>298</v>
      </c>
      <c r="C35" s="359" t="s">
        <v>429</v>
      </c>
      <c r="D35" s="359" t="s">
        <v>331</v>
      </c>
      <c r="E35" s="363" t="s">
        <v>372</v>
      </c>
      <c r="F35" s="360" t="s">
        <v>453</v>
      </c>
      <c r="G35" s="360" t="s">
        <v>382</v>
      </c>
      <c r="H35" s="360" t="s">
        <v>454</v>
      </c>
      <c r="I35" s="360" t="s">
        <v>455</v>
      </c>
      <c r="J35" s="361">
        <v>13846</v>
      </c>
      <c r="K35" s="361"/>
    </row>
    <row r="36" spans="2:11" ht="47.25" x14ac:dyDescent="0.25">
      <c r="B36" s="347" t="s">
        <v>298</v>
      </c>
      <c r="C36" s="347" t="s">
        <v>429</v>
      </c>
      <c r="D36" s="347" t="s">
        <v>331</v>
      </c>
      <c r="E36" s="347" t="s">
        <v>372</v>
      </c>
      <c r="F36" s="347" t="s">
        <v>456</v>
      </c>
      <c r="G36" s="347" t="s">
        <v>457</v>
      </c>
      <c r="H36" s="347" t="s">
        <v>458</v>
      </c>
      <c r="I36" s="347" t="s">
        <v>452</v>
      </c>
      <c r="J36" s="350">
        <v>3276</v>
      </c>
      <c r="K36" s="350"/>
    </row>
    <row r="37" spans="2:11" ht="31.5" x14ac:dyDescent="0.25">
      <c r="B37" s="364" t="s">
        <v>298</v>
      </c>
      <c r="C37" s="364" t="s">
        <v>429</v>
      </c>
      <c r="D37" s="364" t="s">
        <v>331</v>
      </c>
      <c r="E37" s="365" t="s">
        <v>372</v>
      </c>
      <c r="F37" s="345" t="s">
        <v>459</v>
      </c>
      <c r="G37" s="345" t="s">
        <v>460</v>
      </c>
      <c r="H37" s="345" t="s">
        <v>461</v>
      </c>
      <c r="I37" s="345" t="s">
        <v>452</v>
      </c>
      <c r="J37" s="346">
        <v>3263</v>
      </c>
      <c r="K37" s="346"/>
    </row>
    <row r="38" spans="2:11" ht="47.25" x14ac:dyDescent="0.25">
      <c r="B38" s="364" t="s">
        <v>298</v>
      </c>
      <c r="C38" s="364" t="s">
        <v>429</v>
      </c>
      <c r="D38" s="364" t="s">
        <v>331</v>
      </c>
      <c r="E38" s="365" t="s">
        <v>372</v>
      </c>
      <c r="F38" s="345" t="s">
        <v>462</v>
      </c>
      <c r="G38" s="345" t="s">
        <v>463</v>
      </c>
      <c r="H38" s="345" t="s">
        <v>464</v>
      </c>
      <c r="I38" s="347" t="s">
        <v>465</v>
      </c>
      <c r="J38" s="350">
        <v>16345</v>
      </c>
      <c r="K38" s="350"/>
    </row>
    <row r="39" spans="2:11" ht="47.25" x14ac:dyDescent="0.25">
      <c r="B39" s="364" t="s">
        <v>298</v>
      </c>
      <c r="C39" s="364" t="s">
        <v>429</v>
      </c>
      <c r="D39" s="364" t="s">
        <v>331</v>
      </c>
      <c r="E39" s="365" t="s">
        <v>372</v>
      </c>
      <c r="F39" s="345" t="s">
        <v>466</v>
      </c>
      <c r="G39" s="345" t="s">
        <v>467</v>
      </c>
      <c r="H39" s="345" t="s">
        <v>468</v>
      </c>
      <c r="I39" s="347" t="s">
        <v>465</v>
      </c>
      <c r="J39" s="350">
        <v>6005</v>
      </c>
      <c r="K39" s="350"/>
    </row>
    <row r="40" spans="2:11" ht="47.25" x14ac:dyDescent="0.25">
      <c r="B40" s="364" t="s">
        <v>298</v>
      </c>
      <c r="C40" s="364" t="s">
        <v>429</v>
      </c>
      <c r="D40" s="364" t="s">
        <v>331</v>
      </c>
      <c r="E40" s="365" t="s">
        <v>372</v>
      </c>
      <c r="F40" s="345" t="s">
        <v>469</v>
      </c>
      <c r="G40" s="345" t="s">
        <v>416</v>
      </c>
      <c r="H40" s="345" t="s">
        <v>470</v>
      </c>
      <c r="I40" s="347" t="s">
        <v>465</v>
      </c>
      <c r="J40" s="350">
        <v>8310</v>
      </c>
      <c r="K40" s="350"/>
    </row>
    <row r="41" spans="2:11" ht="31.5" x14ac:dyDescent="0.25">
      <c r="B41" s="364" t="s">
        <v>298</v>
      </c>
      <c r="C41" s="364" t="s">
        <v>429</v>
      </c>
      <c r="D41" s="364" t="s">
        <v>331</v>
      </c>
      <c r="E41" s="365" t="s">
        <v>372</v>
      </c>
      <c r="F41" s="345" t="s">
        <v>471</v>
      </c>
      <c r="G41" s="345" t="s">
        <v>472</v>
      </c>
      <c r="H41" s="345" t="s">
        <v>473</v>
      </c>
      <c r="I41" s="347" t="s">
        <v>465</v>
      </c>
      <c r="J41" s="350">
        <v>12741</v>
      </c>
      <c r="K41" s="350"/>
    </row>
    <row r="42" spans="2:11" ht="31.5" x14ac:dyDescent="0.25">
      <c r="B42" s="364" t="s">
        <v>298</v>
      </c>
      <c r="C42" s="364" t="s">
        <v>429</v>
      </c>
      <c r="D42" s="364" t="s">
        <v>331</v>
      </c>
      <c r="E42" s="365" t="s">
        <v>372</v>
      </c>
      <c r="F42" s="345" t="s">
        <v>474</v>
      </c>
      <c r="G42" s="345" t="s">
        <v>475</v>
      </c>
      <c r="H42" s="345" t="s">
        <v>476</v>
      </c>
      <c r="I42" s="347" t="s">
        <v>477</v>
      </c>
      <c r="J42" s="350">
        <v>1794</v>
      </c>
      <c r="K42" s="350"/>
    </row>
    <row r="43" spans="2:11" ht="31.5" x14ac:dyDescent="0.25">
      <c r="B43" s="355" t="s">
        <v>283</v>
      </c>
      <c r="C43" s="355" t="s">
        <v>429</v>
      </c>
      <c r="D43" s="355" t="s">
        <v>331</v>
      </c>
      <c r="E43" s="366" t="s">
        <v>372</v>
      </c>
      <c r="F43" s="347" t="s">
        <v>478</v>
      </c>
      <c r="G43" s="347" t="s">
        <v>479</v>
      </c>
      <c r="H43" s="347" t="s">
        <v>480</v>
      </c>
      <c r="I43" s="347" t="s">
        <v>437</v>
      </c>
      <c r="J43" s="356">
        <v>10764</v>
      </c>
      <c r="K43" s="355"/>
    </row>
    <row r="44" spans="2:11" ht="31.5" x14ac:dyDescent="0.25">
      <c r="B44" s="355" t="s">
        <v>283</v>
      </c>
      <c r="C44" s="355" t="s">
        <v>429</v>
      </c>
      <c r="D44" s="355" t="s">
        <v>331</v>
      </c>
      <c r="E44" s="366" t="s">
        <v>372</v>
      </c>
      <c r="F44" s="347" t="s">
        <v>481</v>
      </c>
      <c r="G44" s="347" t="s">
        <v>482</v>
      </c>
      <c r="H44" s="347" t="s">
        <v>483</v>
      </c>
      <c r="I44" s="347" t="s">
        <v>452</v>
      </c>
      <c r="J44" s="356">
        <v>1105</v>
      </c>
      <c r="K44" s="355"/>
    </row>
    <row r="45" spans="2:11" ht="31.5" x14ac:dyDescent="0.25">
      <c r="B45" s="355" t="s">
        <v>283</v>
      </c>
      <c r="C45" s="355" t="s">
        <v>429</v>
      </c>
      <c r="D45" s="355" t="s">
        <v>331</v>
      </c>
      <c r="E45" s="366" t="s">
        <v>372</v>
      </c>
      <c r="F45" s="347" t="s">
        <v>484</v>
      </c>
      <c r="G45" s="347" t="s">
        <v>485</v>
      </c>
      <c r="H45" s="347" t="s">
        <v>486</v>
      </c>
      <c r="I45" s="347" t="s">
        <v>452</v>
      </c>
      <c r="J45" s="356">
        <v>1638</v>
      </c>
      <c r="K45" s="355"/>
    </row>
    <row r="46" spans="2:11" ht="31.5" x14ac:dyDescent="0.25">
      <c r="B46" s="355" t="s">
        <v>283</v>
      </c>
      <c r="C46" s="355" t="s">
        <v>429</v>
      </c>
      <c r="D46" s="355" t="s">
        <v>331</v>
      </c>
      <c r="E46" s="366" t="s">
        <v>372</v>
      </c>
      <c r="F46" s="347" t="s">
        <v>487</v>
      </c>
      <c r="G46" s="347" t="s">
        <v>488</v>
      </c>
      <c r="H46" s="347" t="s">
        <v>489</v>
      </c>
      <c r="I46" s="347" t="s">
        <v>452</v>
      </c>
      <c r="J46" s="356">
        <v>5508</v>
      </c>
      <c r="K46" s="355"/>
    </row>
    <row r="47" spans="2:11" ht="31.5" x14ac:dyDescent="0.25">
      <c r="B47" s="355" t="s">
        <v>283</v>
      </c>
      <c r="C47" s="355" t="s">
        <v>429</v>
      </c>
      <c r="D47" s="355" t="s">
        <v>331</v>
      </c>
      <c r="E47" s="366" t="s">
        <v>372</v>
      </c>
      <c r="F47" s="347" t="s">
        <v>490</v>
      </c>
      <c r="G47" s="347" t="s">
        <v>491</v>
      </c>
      <c r="H47" s="347" t="s">
        <v>492</v>
      </c>
      <c r="I47" s="347" t="s">
        <v>477</v>
      </c>
      <c r="J47" s="356">
        <v>3310</v>
      </c>
      <c r="K47" s="355"/>
    </row>
    <row r="48" spans="2:11" ht="31.5" x14ac:dyDescent="0.25">
      <c r="B48" s="355" t="s">
        <v>283</v>
      </c>
      <c r="C48" s="355" t="s">
        <v>429</v>
      </c>
      <c r="D48" s="355" t="s">
        <v>331</v>
      </c>
      <c r="E48" s="366" t="s">
        <v>372</v>
      </c>
      <c r="F48" s="347" t="s">
        <v>493</v>
      </c>
      <c r="G48" s="347" t="s">
        <v>494</v>
      </c>
      <c r="H48" s="347" t="s">
        <v>495</v>
      </c>
      <c r="I48" s="347" t="s">
        <v>477</v>
      </c>
      <c r="J48" s="356">
        <v>4502</v>
      </c>
      <c r="K48" s="355"/>
    </row>
    <row r="49" spans="2:11" ht="31.5" x14ac:dyDescent="0.25">
      <c r="B49" s="355" t="s">
        <v>283</v>
      </c>
      <c r="C49" s="355" t="s">
        <v>429</v>
      </c>
      <c r="D49" s="355" t="s">
        <v>331</v>
      </c>
      <c r="E49" s="366" t="s">
        <v>372</v>
      </c>
      <c r="F49" s="347" t="s">
        <v>496</v>
      </c>
      <c r="G49" s="347" t="s">
        <v>497</v>
      </c>
      <c r="H49" s="347" t="s">
        <v>498</v>
      </c>
      <c r="I49" s="347" t="s">
        <v>477</v>
      </c>
      <c r="J49" s="356">
        <v>2486</v>
      </c>
      <c r="K49" s="355"/>
    </row>
    <row r="50" spans="2:11" x14ac:dyDescent="0.25">
      <c r="B50" s="355" t="s">
        <v>285</v>
      </c>
      <c r="C50" s="355" t="s">
        <v>429</v>
      </c>
      <c r="D50" s="355" t="s">
        <v>331</v>
      </c>
      <c r="E50" s="366" t="s">
        <v>372</v>
      </c>
      <c r="F50" s="347" t="s">
        <v>499</v>
      </c>
      <c r="G50" s="347" t="s">
        <v>500</v>
      </c>
      <c r="H50" s="347" t="s">
        <v>501</v>
      </c>
      <c r="I50" s="347" t="s">
        <v>452</v>
      </c>
      <c r="J50" s="356">
        <v>1700</v>
      </c>
      <c r="K50" s="355"/>
    </row>
    <row r="51" spans="2:11" x14ac:dyDescent="0.25">
      <c r="B51" s="355" t="s">
        <v>285</v>
      </c>
      <c r="C51" s="355" t="s">
        <v>429</v>
      </c>
      <c r="D51" s="355" t="s">
        <v>331</v>
      </c>
      <c r="E51" s="366" t="s">
        <v>372</v>
      </c>
      <c r="F51" s="347" t="s">
        <v>502</v>
      </c>
      <c r="G51" s="347" t="s">
        <v>500</v>
      </c>
      <c r="H51" s="347" t="s">
        <v>503</v>
      </c>
      <c r="I51" s="347" t="s">
        <v>465</v>
      </c>
      <c r="J51" s="356">
        <v>2302</v>
      </c>
      <c r="K51" s="355"/>
    </row>
    <row r="52" spans="2:11" ht="47.25" x14ac:dyDescent="0.25">
      <c r="B52" s="363" t="s">
        <v>287</v>
      </c>
      <c r="C52" s="357" t="s">
        <v>429</v>
      </c>
      <c r="D52" s="358" t="s">
        <v>331</v>
      </c>
      <c r="E52" s="367" t="s">
        <v>372</v>
      </c>
      <c r="F52" s="347" t="s">
        <v>504</v>
      </c>
      <c r="G52" s="353" t="s">
        <v>361</v>
      </c>
      <c r="H52" s="347" t="s">
        <v>505</v>
      </c>
      <c r="I52" s="347" t="s">
        <v>506</v>
      </c>
      <c r="J52" s="368">
        <v>500</v>
      </c>
      <c r="K52" s="369"/>
    </row>
    <row r="53" spans="2:11" ht="31.5" x14ac:dyDescent="0.25">
      <c r="B53" s="370" t="s">
        <v>287</v>
      </c>
      <c r="C53" s="355" t="s">
        <v>429</v>
      </c>
      <c r="D53" s="355" t="s">
        <v>331</v>
      </c>
      <c r="E53" s="366" t="s">
        <v>372</v>
      </c>
      <c r="F53" s="350" t="s">
        <v>507</v>
      </c>
      <c r="G53" s="353" t="s">
        <v>508</v>
      </c>
      <c r="H53" s="350" t="s">
        <v>509</v>
      </c>
      <c r="I53" s="350" t="s">
        <v>433</v>
      </c>
      <c r="J53" s="350">
        <v>4484</v>
      </c>
      <c r="K53" s="369"/>
    </row>
    <row r="54" spans="2:11" x14ac:dyDescent="0.25">
      <c r="B54" s="357" t="s">
        <v>287</v>
      </c>
      <c r="C54" s="357" t="s">
        <v>429</v>
      </c>
      <c r="D54" s="357" t="s">
        <v>331</v>
      </c>
      <c r="E54" s="358" t="s">
        <v>372</v>
      </c>
      <c r="F54" s="347" t="s">
        <v>510</v>
      </c>
      <c r="G54" s="347" t="s">
        <v>511</v>
      </c>
      <c r="H54" s="347" t="s">
        <v>512</v>
      </c>
      <c r="I54" s="347" t="s">
        <v>437</v>
      </c>
      <c r="J54" s="356">
        <v>5353</v>
      </c>
      <c r="K54" s="355"/>
    </row>
    <row r="55" spans="2:11" ht="31.5" x14ac:dyDescent="0.25">
      <c r="B55" s="357" t="s">
        <v>287</v>
      </c>
      <c r="C55" s="357" t="s">
        <v>429</v>
      </c>
      <c r="D55" s="357" t="s">
        <v>331</v>
      </c>
      <c r="E55" s="358" t="s">
        <v>372</v>
      </c>
      <c r="F55" s="347" t="s">
        <v>513</v>
      </c>
      <c r="G55" s="347" t="s">
        <v>514</v>
      </c>
      <c r="H55" s="347" t="s">
        <v>515</v>
      </c>
      <c r="I55" s="347" t="s">
        <v>437</v>
      </c>
      <c r="J55" s="356">
        <v>5683</v>
      </c>
      <c r="K55" s="355"/>
    </row>
    <row r="56" spans="2:11" x14ac:dyDescent="0.25">
      <c r="B56" s="357" t="s">
        <v>287</v>
      </c>
      <c r="C56" s="357" t="s">
        <v>429</v>
      </c>
      <c r="D56" s="357" t="s">
        <v>331</v>
      </c>
      <c r="E56" s="358" t="s">
        <v>372</v>
      </c>
      <c r="F56" s="347" t="s">
        <v>516</v>
      </c>
      <c r="G56" s="347" t="s">
        <v>517</v>
      </c>
      <c r="H56" s="347" t="s">
        <v>518</v>
      </c>
      <c r="I56" s="347" t="s">
        <v>437</v>
      </c>
      <c r="J56" s="356">
        <v>4827</v>
      </c>
      <c r="K56" s="355"/>
    </row>
    <row r="57" spans="2:11" ht="31.5" x14ac:dyDescent="0.25">
      <c r="B57" s="357" t="s">
        <v>287</v>
      </c>
      <c r="C57" s="357" t="s">
        <v>429</v>
      </c>
      <c r="D57" s="357" t="s">
        <v>331</v>
      </c>
      <c r="E57" s="358" t="s">
        <v>372</v>
      </c>
      <c r="F57" s="347" t="s">
        <v>519</v>
      </c>
      <c r="G57" s="347" t="s">
        <v>520</v>
      </c>
      <c r="H57" s="347" t="s">
        <v>521</v>
      </c>
      <c r="I57" s="347" t="s">
        <v>437</v>
      </c>
      <c r="J57" s="356">
        <v>7450</v>
      </c>
      <c r="K57" s="355"/>
    </row>
    <row r="58" spans="2:11" ht="31.5" x14ac:dyDescent="0.25">
      <c r="B58" s="357" t="s">
        <v>287</v>
      </c>
      <c r="C58" s="357" t="s">
        <v>429</v>
      </c>
      <c r="D58" s="357" t="s">
        <v>331</v>
      </c>
      <c r="E58" s="363" t="s">
        <v>372</v>
      </c>
      <c r="F58" s="360" t="s">
        <v>522</v>
      </c>
      <c r="G58" s="360" t="s">
        <v>523</v>
      </c>
      <c r="H58" s="360" t="s">
        <v>524</v>
      </c>
      <c r="I58" s="360" t="s">
        <v>437</v>
      </c>
      <c r="J58" s="356">
        <v>1661</v>
      </c>
      <c r="K58" s="355"/>
    </row>
    <row r="59" spans="2:11" ht="47.25" x14ac:dyDescent="0.25">
      <c r="B59" s="357" t="s">
        <v>287</v>
      </c>
      <c r="C59" s="357" t="s">
        <v>429</v>
      </c>
      <c r="D59" s="358" t="s">
        <v>331</v>
      </c>
      <c r="E59" s="347" t="s">
        <v>372</v>
      </c>
      <c r="F59" s="347" t="s">
        <v>525</v>
      </c>
      <c r="G59" s="347" t="s">
        <v>526</v>
      </c>
      <c r="H59" s="347" t="s">
        <v>527</v>
      </c>
      <c r="I59" s="347" t="s">
        <v>437</v>
      </c>
      <c r="J59" s="356">
        <v>2578</v>
      </c>
      <c r="K59" s="355"/>
    </row>
    <row r="60" spans="2:11" ht="31.5" x14ac:dyDescent="0.25">
      <c r="B60" s="357" t="s">
        <v>287</v>
      </c>
      <c r="C60" s="357" t="s">
        <v>429</v>
      </c>
      <c r="D60" s="358" t="s">
        <v>331</v>
      </c>
      <c r="E60" s="347" t="s">
        <v>372</v>
      </c>
      <c r="F60" s="347" t="s">
        <v>528</v>
      </c>
      <c r="G60" s="347" t="s">
        <v>529</v>
      </c>
      <c r="H60" s="347" t="s">
        <v>530</v>
      </c>
      <c r="I60" s="347" t="s">
        <v>437</v>
      </c>
      <c r="J60" s="356">
        <v>9224</v>
      </c>
      <c r="K60" s="355"/>
    </row>
    <row r="61" spans="2:11" ht="31.5" x14ac:dyDescent="0.25">
      <c r="B61" s="357" t="s">
        <v>287</v>
      </c>
      <c r="C61" s="355" t="s">
        <v>429</v>
      </c>
      <c r="D61" s="355" t="s">
        <v>331</v>
      </c>
      <c r="E61" s="366" t="s">
        <v>372</v>
      </c>
      <c r="F61" s="347" t="s">
        <v>531</v>
      </c>
      <c r="G61" s="347" t="s">
        <v>532</v>
      </c>
      <c r="H61" s="350" t="s">
        <v>533</v>
      </c>
      <c r="I61" s="360" t="s">
        <v>455</v>
      </c>
      <c r="J61" s="356">
        <v>4502</v>
      </c>
      <c r="K61" s="355"/>
    </row>
    <row r="62" spans="2:11" ht="31.5" x14ac:dyDescent="0.25">
      <c r="B62" s="357" t="s">
        <v>287</v>
      </c>
      <c r="C62" s="355" t="s">
        <v>429</v>
      </c>
      <c r="D62" s="355" t="s">
        <v>331</v>
      </c>
      <c r="E62" s="366" t="s">
        <v>372</v>
      </c>
      <c r="F62" s="347" t="s">
        <v>534</v>
      </c>
      <c r="G62" s="347" t="s">
        <v>535</v>
      </c>
      <c r="H62" s="350" t="s">
        <v>536</v>
      </c>
      <c r="I62" s="347" t="s">
        <v>452</v>
      </c>
      <c r="J62" s="356">
        <v>5723</v>
      </c>
      <c r="K62" s="355"/>
    </row>
    <row r="63" spans="2:11" ht="31.5" x14ac:dyDescent="0.25">
      <c r="B63" s="357" t="s">
        <v>287</v>
      </c>
      <c r="C63" s="355" t="s">
        <v>429</v>
      </c>
      <c r="D63" s="355" t="s">
        <v>331</v>
      </c>
      <c r="E63" s="366" t="s">
        <v>372</v>
      </c>
      <c r="F63" s="347" t="s">
        <v>537</v>
      </c>
      <c r="G63" s="347" t="s">
        <v>538</v>
      </c>
      <c r="H63" s="350" t="s">
        <v>539</v>
      </c>
      <c r="I63" s="347" t="s">
        <v>452</v>
      </c>
      <c r="J63" s="356">
        <v>1509</v>
      </c>
      <c r="K63" s="355"/>
    </row>
    <row r="64" spans="2:11" ht="47.25" x14ac:dyDescent="0.25">
      <c r="B64" s="357" t="s">
        <v>287</v>
      </c>
      <c r="C64" s="355" t="s">
        <v>429</v>
      </c>
      <c r="D64" s="355" t="s">
        <v>331</v>
      </c>
      <c r="E64" s="366" t="s">
        <v>372</v>
      </c>
      <c r="F64" s="347" t="s">
        <v>540</v>
      </c>
      <c r="G64" s="347" t="s">
        <v>541</v>
      </c>
      <c r="H64" s="350" t="s">
        <v>542</v>
      </c>
      <c r="I64" s="347" t="s">
        <v>452</v>
      </c>
      <c r="J64" s="356">
        <v>3851</v>
      </c>
      <c r="K64" s="355"/>
    </row>
    <row r="65" spans="2:11" ht="47.25" x14ac:dyDescent="0.25">
      <c r="B65" s="357" t="s">
        <v>287</v>
      </c>
      <c r="C65" s="355" t="s">
        <v>429</v>
      </c>
      <c r="D65" s="355" t="s">
        <v>331</v>
      </c>
      <c r="E65" s="366" t="s">
        <v>372</v>
      </c>
      <c r="F65" s="347" t="s">
        <v>543</v>
      </c>
      <c r="G65" s="347" t="s">
        <v>544</v>
      </c>
      <c r="H65" s="350" t="s">
        <v>545</v>
      </c>
      <c r="I65" s="347" t="s">
        <v>452</v>
      </c>
      <c r="J65" s="356">
        <v>1673</v>
      </c>
      <c r="K65" s="355"/>
    </row>
    <row r="66" spans="2:11" ht="31.5" x14ac:dyDescent="0.25">
      <c r="B66" s="357" t="s">
        <v>287</v>
      </c>
      <c r="C66" s="355" t="s">
        <v>429</v>
      </c>
      <c r="D66" s="355" t="s">
        <v>331</v>
      </c>
      <c r="E66" s="366" t="s">
        <v>372</v>
      </c>
      <c r="F66" s="347" t="s">
        <v>546</v>
      </c>
      <c r="G66" s="347" t="s">
        <v>547</v>
      </c>
      <c r="H66" s="350" t="s">
        <v>548</v>
      </c>
      <c r="I66" s="347" t="s">
        <v>452</v>
      </c>
      <c r="J66" s="356">
        <v>2436</v>
      </c>
      <c r="K66" s="355"/>
    </row>
    <row r="67" spans="2:11" ht="31.5" x14ac:dyDescent="0.25">
      <c r="B67" s="357" t="s">
        <v>287</v>
      </c>
      <c r="C67" s="355" t="s">
        <v>429</v>
      </c>
      <c r="D67" s="355" t="s">
        <v>331</v>
      </c>
      <c r="E67" s="366" t="s">
        <v>372</v>
      </c>
      <c r="F67" s="347" t="s">
        <v>549</v>
      </c>
      <c r="G67" s="347" t="s">
        <v>550</v>
      </c>
      <c r="H67" s="350" t="s">
        <v>551</v>
      </c>
      <c r="I67" s="360" t="s">
        <v>455</v>
      </c>
      <c r="J67" s="356">
        <v>3114</v>
      </c>
      <c r="K67" s="355"/>
    </row>
    <row r="68" spans="2:11" ht="47.25" x14ac:dyDescent="0.25">
      <c r="B68" s="357" t="s">
        <v>287</v>
      </c>
      <c r="C68" s="355" t="s">
        <v>429</v>
      </c>
      <c r="D68" s="355" t="s">
        <v>331</v>
      </c>
      <c r="E68" s="366" t="s">
        <v>372</v>
      </c>
      <c r="F68" s="347" t="s">
        <v>552</v>
      </c>
      <c r="G68" s="347" t="s">
        <v>553</v>
      </c>
      <c r="H68" s="350" t="s">
        <v>554</v>
      </c>
      <c r="I68" s="360" t="s">
        <v>455</v>
      </c>
      <c r="J68" s="356">
        <v>3924</v>
      </c>
      <c r="K68" s="355"/>
    </row>
    <row r="69" spans="2:11" ht="31.5" x14ac:dyDescent="0.25">
      <c r="B69" s="357" t="s">
        <v>287</v>
      </c>
      <c r="C69" s="355" t="s">
        <v>429</v>
      </c>
      <c r="D69" s="355" t="s">
        <v>331</v>
      </c>
      <c r="E69" s="366" t="s">
        <v>372</v>
      </c>
      <c r="F69" s="347" t="s">
        <v>555</v>
      </c>
      <c r="G69" s="347" t="s">
        <v>556</v>
      </c>
      <c r="H69" s="347" t="s">
        <v>557</v>
      </c>
      <c r="I69" s="360" t="s">
        <v>455</v>
      </c>
      <c r="J69" s="356">
        <v>990</v>
      </c>
      <c r="K69" s="355"/>
    </row>
    <row r="70" spans="2:11" ht="49.5" customHeight="1" x14ac:dyDescent="0.25">
      <c r="B70" s="357" t="s">
        <v>287</v>
      </c>
      <c r="C70" s="355" t="s">
        <v>429</v>
      </c>
      <c r="D70" s="355" t="s">
        <v>331</v>
      </c>
      <c r="E70" s="366" t="s">
        <v>372</v>
      </c>
      <c r="F70" s="347" t="s">
        <v>558</v>
      </c>
      <c r="G70" s="347" t="s">
        <v>559</v>
      </c>
      <c r="H70" s="350" t="s">
        <v>560</v>
      </c>
      <c r="I70" s="360" t="s">
        <v>465</v>
      </c>
      <c r="J70" s="356">
        <v>12451</v>
      </c>
      <c r="K70" s="355"/>
    </row>
    <row r="71" spans="2:11" ht="31.5" x14ac:dyDescent="0.25">
      <c r="B71" s="357" t="s">
        <v>287</v>
      </c>
      <c r="C71" s="355" t="s">
        <v>429</v>
      </c>
      <c r="D71" s="355" t="s">
        <v>331</v>
      </c>
      <c r="E71" s="366" t="s">
        <v>372</v>
      </c>
      <c r="F71" s="347" t="s">
        <v>561</v>
      </c>
      <c r="G71" s="347" t="s">
        <v>562</v>
      </c>
      <c r="H71" s="350" t="s">
        <v>563</v>
      </c>
      <c r="I71" s="360" t="s">
        <v>477</v>
      </c>
      <c r="J71" s="356">
        <v>2084</v>
      </c>
      <c r="K71" s="355"/>
    </row>
    <row r="72" spans="2:11" ht="31.5" x14ac:dyDescent="0.25">
      <c r="B72" s="357" t="s">
        <v>287</v>
      </c>
      <c r="C72" s="355" t="s">
        <v>429</v>
      </c>
      <c r="D72" s="355" t="s">
        <v>331</v>
      </c>
      <c r="E72" s="366" t="s">
        <v>372</v>
      </c>
      <c r="F72" s="347" t="s">
        <v>564</v>
      </c>
      <c r="G72" s="347" t="s">
        <v>565</v>
      </c>
      <c r="H72" s="350" t="s">
        <v>566</v>
      </c>
      <c r="I72" s="360" t="s">
        <v>477</v>
      </c>
      <c r="J72" s="356">
        <v>2843</v>
      </c>
      <c r="K72" s="355"/>
    </row>
    <row r="73" spans="2:11" ht="31.5" x14ac:dyDescent="0.25">
      <c r="B73" s="357" t="s">
        <v>287</v>
      </c>
      <c r="C73" s="355" t="s">
        <v>429</v>
      </c>
      <c r="D73" s="355" t="s">
        <v>331</v>
      </c>
      <c r="E73" s="366" t="s">
        <v>372</v>
      </c>
      <c r="F73" s="347" t="s">
        <v>567</v>
      </c>
      <c r="G73" s="347" t="s">
        <v>407</v>
      </c>
      <c r="H73" s="350" t="s">
        <v>568</v>
      </c>
      <c r="I73" s="360" t="s">
        <v>477</v>
      </c>
      <c r="J73" s="356">
        <v>4268</v>
      </c>
      <c r="K73" s="355"/>
    </row>
    <row r="74" spans="2:11" ht="47.25" x14ac:dyDescent="0.25">
      <c r="B74" s="357" t="s">
        <v>287</v>
      </c>
      <c r="C74" s="355" t="s">
        <v>429</v>
      </c>
      <c r="D74" s="355" t="s">
        <v>331</v>
      </c>
      <c r="E74" s="366" t="s">
        <v>372</v>
      </c>
      <c r="F74" s="347" t="s">
        <v>569</v>
      </c>
      <c r="G74" s="347" t="s">
        <v>570</v>
      </c>
      <c r="H74" s="350" t="s">
        <v>571</v>
      </c>
      <c r="I74" s="360" t="s">
        <v>465</v>
      </c>
      <c r="J74" s="356">
        <v>2265</v>
      </c>
      <c r="K74" s="355"/>
    </row>
    <row r="75" spans="2:11" ht="31.5" x14ac:dyDescent="0.25">
      <c r="B75" s="357" t="s">
        <v>287</v>
      </c>
      <c r="C75" s="355" t="s">
        <v>429</v>
      </c>
      <c r="D75" s="355" t="s">
        <v>331</v>
      </c>
      <c r="E75" s="366" t="s">
        <v>372</v>
      </c>
      <c r="F75" s="347" t="s">
        <v>572</v>
      </c>
      <c r="G75" s="347" t="s">
        <v>573</v>
      </c>
      <c r="H75" s="350" t="s">
        <v>574</v>
      </c>
      <c r="I75" s="360" t="s">
        <v>465</v>
      </c>
      <c r="J75" s="356">
        <v>1721</v>
      </c>
      <c r="K75" s="355"/>
    </row>
    <row r="76" spans="2:11" ht="31.5" x14ac:dyDescent="0.25">
      <c r="B76" s="357" t="s">
        <v>287</v>
      </c>
      <c r="C76" s="355" t="s">
        <v>429</v>
      </c>
      <c r="D76" s="355" t="s">
        <v>331</v>
      </c>
      <c r="E76" s="366" t="s">
        <v>372</v>
      </c>
      <c r="F76" s="347" t="s">
        <v>575</v>
      </c>
      <c r="G76" s="347" t="s">
        <v>576</v>
      </c>
      <c r="H76" s="350" t="s">
        <v>577</v>
      </c>
      <c r="I76" s="360" t="s">
        <v>477</v>
      </c>
      <c r="J76" s="356">
        <v>2774</v>
      </c>
      <c r="K76" s="355"/>
    </row>
    <row r="77" spans="2:11" ht="31.5" x14ac:dyDescent="0.25">
      <c r="B77" s="356" t="s">
        <v>289</v>
      </c>
      <c r="C77" s="355" t="s">
        <v>429</v>
      </c>
      <c r="D77" s="355" t="s">
        <v>331</v>
      </c>
      <c r="E77" s="366" t="s">
        <v>372</v>
      </c>
      <c r="F77" s="357" t="s">
        <v>578</v>
      </c>
      <c r="G77" s="357" t="s">
        <v>579</v>
      </c>
      <c r="H77" s="355" t="s">
        <v>580</v>
      </c>
      <c r="I77" s="347" t="s">
        <v>452</v>
      </c>
      <c r="J77" s="356">
        <v>2176</v>
      </c>
      <c r="K77" s="355"/>
    </row>
    <row r="78" spans="2:11" x14ac:dyDescent="0.25">
      <c r="B78" s="356" t="s">
        <v>289</v>
      </c>
      <c r="C78" s="355" t="s">
        <v>429</v>
      </c>
      <c r="D78" s="355" t="s">
        <v>331</v>
      </c>
      <c r="E78" s="366" t="s">
        <v>372</v>
      </c>
      <c r="F78" s="357" t="s">
        <v>581</v>
      </c>
      <c r="G78" s="357" t="s">
        <v>582</v>
      </c>
      <c r="H78" s="355" t="s">
        <v>583</v>
      </c>
      <c r="I78" s="347" t="s">
        <v>452</v>
      </c>
      <c r="J78" s="356">
        <v>3168</v>
      </c>
      <c r="K78" s="355"/>
    </row>
    <row r="79" spans="2:11" ht="31.5" x14ac:dyDescent="0.25">
      <c r="B79" s="356" t="s">
        <v>289</v>
      </c>
      <c r="C79" s="355" t="s">
        <v>429</v>
      </c>
      <c r="D79" s="355" t="s">
        <v>331</v>
      </c>
      <c r="E79" s="366" t="s">
        <v>372</v>
      </c>
      <c r="F79" s="359" t="s">
        <v>584</v>
      </c>
      <c r="G79" s="359" t="s">
        <v>585</v>
      </c>
      <c r="H79" s="371" t="s">
        <v>586</v>
      </c>
      <c r="I79" s="360" t="s">
        <v>452</v>
      </c>
      <c r="J79" s="356">
        <v>5506</v>
      </c>
      <c r="K79" s="355"/>
    </row>
    <row r="80" spans="2:11" ht="47.25" x14ac:dyDescent="0.25">
      <c r="B80" s="356" t="s">
        <v>289</v>
      </c>
      <c r="C80" s="355" t="s">
        <v>429</v>
      </c>
      <c r="D80" s="355" t="s">
        <v>331</v>
      </c>
      <c r="E80" s="366" t="s">
        <v>372</v>
      </c>
      <c r="F80" s="347" t="s">
        <v>587</v>
      </c>
      <c r="G80" s="347" t="s">
        <v>588</v>
      </c>
      <c r="H80" s="350" t="s">
        <v>589</v>
      </c>
      <c r="I80" s="347" t="s">
        <v>465</v>
      </c>
      <c r="J80" s="356">
        <v>2388</v>
      </c>
      <c r="K80" s="355"/>
    </row>
    <row r="81" spans="2:11" ht="31.5" x14ac:dyDescent="0.25">
      <c r="B81" s="356" t="s">
        <v>289</v>
      </c>
      <c r="C81" s="355" t="s">
        <v>429</v>
      </c>
      <c r="D81" s="355" t="s">
        <v>331</v>
      </c>
      <c r="E81" s="366" t="s">
        <v>372</v>
      </c>
      <c r="F81" s="347" t="s">
        <v>590</v>
      </c>
      <c r="G81" s="347" t="s">
        <v>591</v>
      </c>
      <c r="H81" s="350" t="s">
        <v>592</v>
      </c>
      <c r="I81" s="347" t="s">
        <v>477</v>
      </c>
      <c r="J81" s="356">
        <v>1841</v>
      </c>
      <c r="K81" s="355"/>
    </row>
    <row r="82" spans="2:11" ht="31.5" x14ac:dyDescent="0.25">
      <c r="B82" s="355" t="s">
        <v>298</v>
      </c>
      <c r="C82" s="355" t="s">
        <v>593</v>
      </c>
      <c r="D82" s="369" t="s">
        <v>331</v>
      </c>
      <c r="E82" s="369" t="s">
        <v>372</v>
      </c>
      <c r="F82" s="358" t="s">
        <v>594</v>
      </c>
      <c r="G82" s="347" t="s">
        <v>595</v>
      </c>
      <c r="H82" s="347" t="s">
        <v>596</v>
      </c>
      <c r="I82" s="347" t="s">
        <v>437</v>
      </c>
      <c r="J82" s="356">
        <v>3715</v>
      </c>
      <c r="K82" s="355"/>
    </row>
    <row r="83" spans="2:11" ht="47.25" x14ac:dyDescent="0.25">
      <c r="B83" s="355" t="s">
        <v>298</v>
      </c>
      <c r="C83" s="355" t="s">
        <v>593</v>
      </c>
      <c r="D83" s="369" t="s">
        <v>331</v>
      </c>
      <c r="E83" s="369" t="s">
        <v>372</v>
      </c>
      <c r="F83" s="358" t="s">
        <v>597</v>
      </c>
      <c r="G83" s="347" t="s">
        <v>598</v>
      </c>
      <c r="H83" s="347" t="s">
        <v>599</v>
      </c>
      <c r="I83" s="347" t="s">
        <v>437</v>
      </c>
      <c r="J83" s="356">
        <v>3387</v>
      </c>
      <c r="K83" s="355"/>
    </row>
    <row r="84" spans="2:11" x14ac:dyDescent="0.25">
      <c r="B84" s="355" t="s">
        <v>298</v>
      </c>
      <c r="C84" s="355" t="s">
        <v>593</v>
      </c>
      <c r="D84" s="369" t="s">
        <v>331</v>
      </c>
      <c r="E84" s="369" t="s">
        <v>372</v>
      </c>
      <c r="F84" s="363" t="s">
        <v>600</v>
      </c>
      <c r="G84" s="360" t="s">
        <v>601</v>
      </c>
      <c r="H84" s="360" t="s">
        <v>602</v>
      </c>
      <c r="I84" s="360" t="s">
        <v>444</v>
      </c>
      <c r="J84" s="356">
        <v>1823</v>
      </c>
      <c r="K84" s="355"/>
    </row>
    <row r="85" spans="2:11" ht="31.5" x14ac:dyDescent="0.25">
      <c r="B85" s="355" t="s">
        <v>298</v>
      </c>
      <c r="C85" s="355" t="s">
        <v>593</v>
      </c>
      <c r="D85" s="369" t="s">
        <v>331</v>
      </c>
      <c r="E85" s="372" t="s">
        <v>372</v>
      </c>
      <c r="F85" s="347" t="s">
        <v>603</v>
      </c>
      <c r="G85" s="347" t="s">
        <v>463</v>
      </c>
      <c r="H85" s="347" t="s">
        <v>604</v>
      </c>
      <c r="I85" s="347" t="s">
        <v>452</v>
      </c>
      <c r="J85" s="356">
        <v>10525</v>
      </c>
      <c r="K85" s="355"/>
    </row>
    <row r="86" spans="2:11" ht="63" x14ac:dyDescent="0.25">
      <c r="B86" s="355" t="s">
        <v>298</v>
      </c>
      <c r="C86" s="355" t="s">
        <v>593</v>
      </c>
      <c r="D86" s="369" t="s">
        <v>331</v>
      </c>
      <c r="E86" s="372" t="s">
        <v>372</v>
      </c>
      <c r="F86" s="347" t="s">
        <v>605</v>
      </c>
      <c r="G86" s="347" t="s">
        <v>606</v>
      </c>
      <c r="H86" s="347" t="s">
        <v>607</v>
      </c>
      <c r="I86" s="347" t="s">
        <v>477</v>
      </c>
      <c r="J86" s="356">
        <v>3336</v>
      </c>
      <c r="K86" s="355"/>
    </row>
    <row r="87" spans="2:11" ht="31.5" x14ac:dyDescent="0.25">
      <c r="B87" s="355" t="s">
        <v>298</v>
      </c>
      <c r="C87" s="355" t="s">
        <v>593</v>
      </c>
      <c r="D87" s="369" t="s">
        <v>331</v>
      </c>
      <c r="E87" s="372" t="s">
        <v>372</v>
      </c>
      <c r="F87" s="347" t="s">
        <v>608</v>
      </c>
      <c r="G87" s="347" t="s">
        <v>442</v>
      </c>
      <c r="H87" s="347" t="s">
        <v>609</v>
      </c>
      <c r="I87" s="347" t="s">
        <v>477</v>
      </c>
      <c r="J87" s="356">
        <v>1564</v>
      </c>
      <c r="K87" s="355"/>
    </row>
    <row r="88" spans="2:11" ht="47.25" x14ac:dyDescent="0.25">
      <c r="B88" s="355" t="s">
        <v>298</v>
      </c>
      <c r="C88" s="355" t="s">
        <v>593</v>
      </c>
      <c r="D88" s="369" t="s">
        <v>331</v>
      </c>
      <c r="E88" s="372" t="s">
        <v>372</v>
      </c>
      <c r="F88" s="347" t="s">
        <v>610</v>
      </c>
      <c r="G88" s="347" t="s">
        <v>611</v>
      </c>
      <c r="H88" s="347" t="s">
        <v>612</v>
      </c>
      <c r="I88" s="347" t="s">
        <v>477</v>
      </c>
      <c r="J88" s="356">
        <v>9852</v>
      </c>
      <c r="K88" s="355"/>
    </row>
    <row r="89" spans="2:11" ht="31.5" x14ac:dyDescent="0.25">
      <c r="B89" s="355" t="s">
        <v>298</v>
      </c>
      <c r="C89" s="355" t="s">
        <v>593</v>
      </c>
      <c r="D89" s="369" t="s">
        <v>331</v>
      </c>
      <c r="E89" s="372" t="s">
        <v>372</v>
      </c>
      <c r="F89" s="347" t="s">
        <v>613</v>
      </c>
      <c r="G89" s="347" t="s">
        <v>431</v>
      </c>
      <c r="H89" s="347" t="s">
        <v>614</v>
      </c>
      <c r="I89" s="347" t="s">
        <v>477</v>
      </c>
      <c r="J89" s="356">
        <v>9909</v>
      </c>
      <c r="K89" s="355"/>
    </row>
    <row r="90" spans="2:11" ht="31.5" x14ac:dyDescent="0.25">
      <c r="B90" s="355" t="s">
        <v>283</v>
      </c>
      <c r="C90" s="355" t="s">
        <v>593</v>
      </c>
      <c r="D90" s="369" t="s">
        <v>331</v>
      </c>
      <c r="E90" s="369" t="s">
        <v>372</v>
      </c>
      <c r="F90" s="373" t="s">
        <v>615</v>
      </c>
      <c r="G90" s="347" t="s">
        <v>616</v>
      </c>
      <c r="H90" s="347" t="s">
        <v>617</v>
      </c>
      <c r="I90" s="347" t="s">
        <v>437</v>
      </c>
      <c r="J90" s="356">
        <v>4588</v>
      </c>
      <c r="K90" s="355"/>
    </row>
    <row r="91" spans="2:11" ht="47.25" x14ac:dyDescent="0.25">
      <c r="B91" s="355" t="s">
        <v>283</v>
      </c>
      <c r="C91" s="355" t="s">
        <v>593</v>
      </c>
      <c r="D91" s="369" t="s">
        <v>331</v>
      </c>
      <c r="E91" s="369" t="s">
        <v>372</v>
      </c>
      <c r="F91" s="363" t="s">
        <v>618</v>
      </c>
      <c r="G91" s="347" t="s">
        <v>619</v>
      </c>
      <c r="H91" s="347" t="s">
        <v>620</v>
      </c>
      <c r="I91" s="347" t="s">
        <v>452</v>
      </c>
      <c r="J91" s="356">
        <v>3534</v>
      </c>
      <c r="K91" s="355"/>
    </row>
    <row r="92" spans="2:11" ht="31.5" x14ac:dyDescent="0.25">
      <c r="B92" s="355" t="s">
        <v>283</v>
      </c>
      <c r="C92" s="355" t="s">
        <v>593</v>
      </c>
      <c r="D92" s="369" t="s">
        <v>331</v>
      </c>
      <c r="E92" s="369" t="s">
        <v>372</v>
      </c>
      <c r="F92" s="363" t="s">
        <v>621</v>
      </c>
      <c r="G92" s="347" t="s">
        <v>622</v>
      </c>
      <c r="H92" s="347" t="s">
        <v>623</v>
      </c>
      <c r="I92" s="347" t="s">
        <v>477</v>
      </c>
      <c r="J92" s="356">
        <v>13780</v>
      </c>
      <c r="K92" s="355"/>
    </row>
    <row r="93" spans="2:11" ht="47.25" x14ac:dyDescent="0.25">
      <c r="B93" s="357" t="s">
        <v>285</v>
      </c>
      <c r="C93" s="355" t="s">
        <v>593</v>
      </c>
      <c r="D93" s="369" t="s">
        <v>331</v>
      </c>
      <c r="E93" s="369" t="s">
        <v>372</v>
      </c>
      <c r="F93" s="363" t="s">
        <v>624</v>
      </c>
      <c r="G93" s="347" t="s">
        <v>625</v>
      </c>
      <c r="H93" s="347" t="s">
        <v>626</v>
      </c>
      <c r="I93" s="347" t="s">
        <v>627</v>
      </c>
      <c r="J93" s="356">
        <v>838</v>
      </c>
      <c r="K93" s="355"/>
    </row>
    <row r="94" spans="2:11" ht="63" x14ac:dyDescent="0.25">
      <c r="B94" s="357" t="s">
        <v>287</v>
      </c>
      <c r="C94" s="355" t="s">
        <v>593</v>
      </c>
      <c r="D94" s="369" t="s">
        <v>331</v>
      </c>
      <c r="E94" s="369" t="s">
        <v>372</v>
      </c>
      <c r="F94" s="359" t="s">
        <v>628</v>
      </c>
      <c r="G94" s="374" t="s">
        <v>629</v>
      </c>
      <c r="H94" s="375" t="s">
        <v>630</v>
      </c>
      <c r="I94" s="376" t="s">
        <v>437</v>
      </c>
      <c r="J94" s="356">
        <v>4367</v>
      </c>
      <c r="K94" s="355"/>
    </row>
    <row r="95" spans="2:11" ht="31.5" x14ac:dyDescent="0.25">
      <c r="B95" s="357" t="s">
        <v>287</v>
      </c>
      <c r="C95" s="355" t="s">
        <v>593</v>
      </c>
      <c r="D95" s="369" t="s">
        <v>331</v>
      </c>
      <c r="E95" s="369" t="s">
        <v>372</v>
      </c>
      <c r="F95" s="359" t="s">
        <v>631</v>
      </c>
      <c r="G95" s="374" t="s">
        <v>632</v>
      </c>
      <c r="H95" s="377" t="s">
        <v>633</v>
      </c>
      <c r="I95" s="364" t="s">
        <v>437</v>
      </c>
      <c r="J95" s="356">
        <v>10282</v>
      </c>
      <c r="K95" s="355"/>
    </row>
    <row r="96" spans="2:11" ht="47.25" x14ac:dyDescent="0.25">
      <c r="B96" s="355" t="s">
        <v>287</v>
      </c>
      <c r="C96" s="355" t="s">
        <v>593</v>
      </c>
      <c r="D96" s="369" t="s">
        <v>331</v>
      </c>
      <c r="E96" s="372" t="s">
        <v>372</v>
      </c>
      <c r="F96" s="347" t="s">
        <v>634</v>
      </c>
      <c r="G96" s="347" t="s">
        <v>565</v>
      </c>
      <c r="H96" s="350" t="s">
        <v>635</v>
      </c>
      <c r="I96" s="347" t="s">
        <v>452</v>
      </c>
      <c r="J96" s="350">
        <v>2175</v>
      </c>
      <c r="K96" s="350"/>
    </row>
    <row r="97" spans="2:11" ht="47.25" x14ac:dyDescent="0.25">
      <c r="B97" s="355" t="s">
        <v>287</v>
      </c>
      <c r="C97" s="355" t="s">
        <v>593</v>
      </c>
      <c r="D97" s="369" t="s">
        <v>331</v>
      </c>
      <c r="E97" s="372" t="s">
        <v>372</v>
      </c>
      <c r="F97" s="347" t="s">
        <v>636</v>
      </c>
      <c r="G97" s="347" t="s">
        <v>637</v>
      </c>
      <c r="H97" s="350" t="s">
        <v>638</v>
      </c>
      <c r="I97" s="347" t="s">
        <v>452</v>
      </c>
      <c r="J97" s="350">
        <v>2645</v>
      </c>
      <c r="K97" s="350"/>
    </row>
    <row r="98" spans="2:11" ht="31.5" x14ac:dyDescent="0.25">
      <c r="B98" s="355" t="s">
        <v>287</v>
      </c>
      <c r="C98" s="355" t="s">
        <v>593</v>
      </c>
      <c r="D98" s="369" t="s">
        <v>331</v>
      </c>
      <c r="E98" s="372" t="s">
        <v>372</v>
      </c>
      <c r="F98" s="347" t="s">
        <v>639</v>
      </c>
      <c r="G98" s="347" t="s">
        <v>640</v>
      </c>
      <c r="H98" s="350" t="s">
        <v>641</v>
      </c>
      <c r="I98" s="347" t="s">
        <v>452</v>
      </c>
      <c r="J98" s="350">
        <v>6224</v>
      </c>
      <c r="K98" s="350"/>
    </row>
    <row r="99" spans="2:11" x14ac:dyDescent="0.25">
      <c r="B99" s="355" t="s">
        <v>287</v>
      </c>
      <c r="C99" s="355" t="s">
        <v>593</v>
      </c>
      <c r="D99" s="369" t="s">
        <v>331</v>
      </c>
      <c r="E99" s="372" t="s">
        <v>372</v>
      </c>
      <c r="F99" s="347" t="s">
        <v>642</v>
      </c>
      <c r="G99" s="347" t="s">
        <v>643</v>
      </c>
      <c r="H99" s="350" t="s">
        <v>644</v>
      </c>
      <c r="I99" s="347" t="s">
        <v>452</v>
      </c>
      <c r="J99" s="350">
        <v>1574</v>
      </c>
      <c r="K99" s="350"/>
    </row>
    <row r="100" spans="2:11" ht="31.5" x14ac:dyDescent="0.25">
      <c r="B100" s="355" t="s">
        <v>287</v>
      </c>
      <c r="C100" s="355" t="s">
        <v>593</v>
      </c>
      <c r="D100" s="369" t="s">
        <v>331</v>
      </c>
      <c r="E100" s="372" t="s">
        <v>372</v>
      </c>
      <c r="F100" s="347" t="s">
        <v>645</v>
      </c>
      <c r="G100" s="347" t="s">
        <v>646</v>
      </c>
      <c r="H100" s="350" t="s">
        <v>647</v>
      </c>
      <c r="I100" s="347" t="s">
        <v>477</v>
      </c>
      <c r="J100" s="350">
        <v>2723</v>
      </c>
      <c r="K100" s="350"/>
    </row>
    <row r="101" spans="2:11" ht="31.5" x14ac:dyDescent="0.25">
      <c r="B101" s="355" t="s">
        <v>287</v>
      </c>
      <c r="C101" s="355" t="s">
        <v>593</v>
      </c>
      <c r="D101" s="369" t="s">
        <v>331</v>
      </c>
      <c r="E101" s="372" t="s">
        <v>372</v>
      </c>
      <c r="F101" s="347" t="s">
        <v>648</v>
      </c>
      <c r="G101" s="347" t="s">
        <v>649</v>
      </c>
      <c r="H101" s="347" t="s">
        <v>650</v>
      </c>
      <c r="I101" s="347" t="s">
        <v>477</v>
      </c>
      <c r="J101" s="350">
        <v>2682</v>
      </c>
      <c r="K101" s="350"/>
    </row>
    <row r="102" spans="2:11" ht="31.5" x14ac:dyDescent="0.25">
      <c r="B102" s="355" t="s">
        <v>287</v>
      </c>
      <c r="C102" s="355" t="s">
        <v>593</v>
      </c>
      <c r="D102" s="369" t="s">
        <v>331</v>
      </c>
      <c r="E102" s="372" t="s">
        <v>372</v>
      </c>
      <c r="F102" s="347" t="s">
        <v>651</v>
      </c>
      <c r="G102" s="347" t="s">
        <v>343</v>
      </c>
      <c r="H102" s="350" t="s">
        <v>652</v>
      </c>
      <c r="I102" s="347" t="s">
        <v>477</v>
      </c>
      <c r="J102" s="350">
        <v>2363</v>
      </c>
      <c r="K102" s="350"/>
    </row>
    <row r="103" spans="2:11" ht="31.5" x14ac:dyDescent="0.25">
      <c r="B103" s="345" t="s">
        <v>289</v>
      </c>
      <c r="C103" s="345" t="s">
        <v>593</v>
      </c>
      <c r="D103" s="345" t="s">
        <v>331</v>
      </c>
      <c r="E103" s="345" t="s">
        <v>372</v>
      </c>
      <c r="F103" s="347" t="s">
        <v>653</v>
      </c>
      <c r="G103" s="347" t="s">
        <v>654</v>
      </c>
      <c r="H103" s="347" t="s">
        <v>655</v>
      </c>
      <c r="I103" s="347" t="s">
        <v>437</v>
      </c>
      <c r="J103" s="350">
        <v>1754</v>
      </c>
      <c r="K103" s="350"/>
    </row>
    <row r="104" spans="2:11" x14ac:dyDescent="0.25">
      <c r="B104" s="345" t="s">
        <v>289</v>
      </c>
      <c r="C104" s="345" t="s">
        <v>593</v>
      </c>
      <c r="D104" s="345" t="s">
        <v>331</v>
      </c>
      <c r="E104" s="345" t="s">
        <v>372</v>
      </c>
      <c r="F104" s="348" t="s">
        <v>656</v>
      </c>
      <c r="G104" s="348" t="s">
        <v>657</v>
      </c>
      <c r="H104" s="347" t="s">
        <v>658</v>
      </c>
      <c r="I104" s="347" t="s">
        <v>452</v>
      </c>
      <c r="J104" s="195">
        <v>7771</v>
      </c>
      <c r="K104" s="195"/>
    </row>
    <row r="105" spans="2:11" ht="31.5" x14ac:dyDescent="0.25">
      <c r="B105" s="345" t="s">
        <v>289</v>
      </c>
      <c r="C105" s="345" t="s">
        <v>593</v>
      </c>
      <c r="D105" s="345" t="s">
        <v>331</v>
      </c>
      <c r="E105" s="345" t="s">
        <v>372</v>
      </c>
      <c r="F105" s="348" t="s">
        <v>659</v>
      </c>
      <c r="G105" s="348" t="s">
        <v>660</v>
      </c>
      <c r="H105" s="347" t="s">
        <v>661</v>
      </c>
      <c r="I105" s="347" t="s">
        <v>452</v>
      </c>
      <c r="J105" s="195">
        <v>2108</v>
      </c>
      <c r="K105" s="195"/>
    </row>
    <row r="106" spans="2:11" ht="31.5" x14ac:dyDescent="0.25">
      <c r="B106" s="345" t="s">
        <v>289</v>
      </c>
      <c r="C106" s="345" t="s">
        <v>593</v>
      </c>
      <c r="D106" s="345" t="s">
        <v>331</v>
      </c>
      <c r="E106" s="345" t="s">
        <v>372</v>
      </c>
      <c r="F106" s="16" t="s">
        <v>662</v>
      </c>
      <c r="G106" s="348" t="s">
        <v>663</v>
      </c>
      <c r="H106" s="195" t="s">
        <v>664</v>
      </c>
      <c r="I106" s="347" t="s">
        <v>477</v>
      </c>
      <c r="J106" s="3">
        <v>2459</v>
      </c>
      <c r="K106" s="3"/>
    </row>
    <row r="107" spans="2:11" ht="31.5" x14ac:dyDescent="0.25">
      <c r="B107" s="345" t="s">
        <v>289</v>
      </c>
      <c r="C107" s="345" t="s">
        <v>593</v>
      </c>
      <c r="D107" s="345" t="s">
        <v>331</v>
      </c>
      <c r="E107" s="345" t="s">
        <v>372</v>
      </c>
      <c r="F107" s="16" t="s">
        <v>665</v>
      </c>
      <c r="G107" s="348" t="s">
        <v>666</v>
      </c>
      <c r="H107" s="348" t="s">
        <v>667</v>
      </c>
      <c r="I107" s="347" t="s">
        <v>477</v>
      </c>
      <c r="J107" s="3">
        <v>6813</v>
      </c>
      <c r="K107" s="3"/>
    </row>
    <row r="108" spans="2:11" ht="31.5" x14ac:dyDescent="0.25">
      <c r="B108" s="345" t="s">
        <v>289</v>
      </c>
      <c r="C108" s="345" t="s">
        <v>593</v>
      </c>
      <c r="D108" s="345" t="s">
        <v>331</v>
      </c>
      <c r="E108" s="345" t="s">
        <v>372</v>
      </c>
      <c r="F108" s="16" t="s">
        <v>668</v>
      </c>
      <c r="G108" s="348" t="s">
        <v>669</v>
      </c>
      <c r="H108" s="348" t="s">
        <v>670</v>
      </c>
      <c r="I108" s="347" t="s">
        <v>477</v>
      </c>
      <c r="J108" s="3">
        <v>4192</v>
      </c>
      <c r="K108" s="3"/>
    </row>
    <row r="109" spans="2:11" ht="63" x14ac:dyDescent="0.25">
      <c r="B109" s="345" t="s">
        <v>289</v>
      </c>
      <c r="C109" s="345" t="s">
        <v>593</v>
      </c>
      <c r="D109" s="345" t="s">
        <v>331</v>
      </c>
      <c r="E109" s="345" t="s">
        <v>372</v>
      </c>
      <c r="F109" s="16" t="s">
        <v>671</v>
      </c>
      <c r="G109" s="348" t="s">
        <v>672</v>
      </c>
      <c r="H109" s="195" t="s">
        <v>673</v>
      </c>
      <c r="I109" s="347" t="s">
        <v>477</v>
      </c>
      <c r="J109" s="3">
        <v>4764</v>
      </c>
      <c r="K109" s="3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zoomScaleSheetLayoutView="100" workbookViewId="0">
      <selection sqref="A1:L1"/>
    </sheetView>
  </sheetViews>
  <sheetFormatPr defaultRowHeight="15.75" x14ac:dyDescent="0.25"/>
  <cols>
    <col min="1" max="1" width="3.625" customWidth="1"/>
    <col min="2" max="2" width="6.125" bestFit="1" customWidth="1"/>
    <col min="3" max="3" width="14.875" customWidth="1"/>
    <col min="4" max="4" width="5.25" customWidth="1"/>
    <col min="5" max="5" width="5" customWidth="1"/>
    <col min="6" max="6" width="16.25" customWidth="1"/>
    <col min="7" max="7" width="25.75" customWidth="1"/>
    <col min="8" max="8" width="50.25" customWidth="1"/>
    <col min="9" max="9" width="23" customWidth="1"/>
    <col min="10" max="10" width="13.5" customWidth="1"/>
    <col min="11" max="11" width="13.75" customWidth="1"/>
    <col min="12" max="12" width="20" customWidth="1"/>
  </cols>
  <sheetData>
    <row r="1" spans="1:13" ht="20.25" customHeight="1" thickBot="1" x14ac:dyDescent="0.35">
      <c r="A1" s="536" t="s">
        <v>280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300"/>
    </row>
    <row r="2" spans="1:13" s="160" customFormat="1" ht="115.5" thickBot="1" x14ac:dyDescent="0.25">
      <c r="A2" s="156" t="s">
        <v>132</v>
      </c>
      <c r="B2" s="157" t="s">
        <v>51</v>
      </c>
      <c r="C2" s="157" t="s">
        <v>179</v>
      </c>
      <c r="D2" s="157" t="s">
        <v>182</v>
      </c>
      <c r="E2" s="157" t="s">
        <v>181</v>
      </c>
      <c r="F2" s="157" t="s">
        <v>133</v>
      </c>
      <c r="G2" s="157" t="s">
        <v>134</v>
      </c>
      <c r="H2" s="157" t="s">
        <v>120</v>
      </c>
      <c r="I2" s="157" t="s">
        <v>135</v>
      </c>
      <c r="J2" s="157" t="s">
        <v>136</v>
      </c>
      <c r="K2" s="157" t="s">
        <v>137</v>
      </c>
      <c r="L2" s="158" t="s">
        <v>138</v>
      </c>
      <c r="M2" s="159"/>
    </row>
    <row r="3" spans="1:13" ht="31.5" x14ac:dyDescent="0.25">
      <c r="A3" s="69"/>
      <c r="B3" s="51" t="s">
        <v>298</v>
      </c>
      <c r="C3" s="378" t="s">
        <v>674</v>
      </c>
      <c r="D3" s="75" t="s">
        <v>331</v>
      </c>
      <c r="E3" s="75" t="s">
        <v>372</v>
      </c>
      <c r="F3" s="51" t="s">
        <v>675</v>
      </c>
      <c r="G3" s="75" t="s">
        <v>611</v>
      </c>
      <c r="H3" s="379" t="s">
        <v>676</v>
      </c>
      <c r="I3" s="51" t="s">
        <v>677</v>
      </c>
      <c r="J3" s="75">
        <v>108293</v>
      </c>
      <c r="K3" s="75"/>
      <c r="L3" s="379" t="s">
        <v>678</v>
      </c>
      <c r="M3" s="152"/>
    </row>
    <row r="4" spans="1:13" ht="47.25" x14ac:dyDescent="0.25">
      <c r="A4" s="69"/>
      <c r="B4" s="51" t="s">
        <v>285</v>
      </c>
      <c r="C4" s="378" t="s">
        <v>674</v>
      </c>
      <c r="D4" s="75" t="s">
        <v>331</v>
      </c>
      <c r="E4" s="75" t="s">
        <v>372</v>
      </c>
      <c r="F4" s="75" t="s">
        <v>679</v>
      </c>
      <c r="G4" s="75" t="s">
        <v>680</v>
      </c>
      <c r="H4" s="379" t="s">
        <v>681</v>
      </c>
      <c r="I4" s="75" t="s">
        <v>682</v>
      </c>
      <c r="J4" s="75">
        <v>29948</v>
      </c>
      <c r="K4" s="75"/>
      <c r="L4" s="379" t="s">
        <v>678</v>
      </c>
      <c r="M4" s="152"/>
    </row>
    <row r="5" spans="1:13" ht="31.5" x14ac:dyDescent="0.25">
      <c r="A5" s="69"/>
      <c r="B5" s="69" t="s">
        <v>287</v>
      </c>
      <c r="C5" s="380" t="s">
        <v>674</v>
      </c>
      <c r="D5" s="69" t="s">
        <v>331</v>
      </c>
      <c r="E5" s="69" t="s">
        <v>372</v>
      </c>
      <c r="F5" s="69" t="s">
        <v>683</v>
      </c>
      <c r="G5" s="69" t="s">
        <v>684</v>
      </c>
      <c r="H5" s="379" t="s">
        <v>685</v>
      </c>
      <c r="I5" s="75" t="s">
        <v>686</v>
      </c>
      <c r="J5" s="69">
        <v>1967</v>
      </c>
      <c r="K5" s="69"/>
      <c r="L5" s="379"/>
      <c r="M5" s="152"/>
    </row>
    <row r="6" spans="1:13" ht="63" x14ac:dyDescent="0.25">
      <c r="A6" s="69"/>
      <c r="B6" s="69" t="s">
        <v>287</v>
      </c>
      <c r="C6" s="380" t="s">
        <v>674</v>
      </c>
      <c r="D6" s="69" t="s">
        <v>331</v>
      </c>
      <c r="E6" s="69" t="s">
        <v>372</v>
      </c>
      <c r="F6" s="69" t="s">
        <v>687</v>
      </c>
      <c r="G6" s="69" t="s">
        <v>688</v>
      </c>
      <c r="H6" s="379" t="s">
        <v>689</v>
      </c>
      <c r="I6" s="69" t="s">
        <v>690</v>
      </c>
      <c r="J6" s="69">
        <v>519</v>
      </c>
      <c r="K6" s="69"/>
      <c r="L6" s="69"/>
      <c r="M6" s="152"/>
    </row>
    <row r="7" spans="1:13" ht="31.5" x14ac:dyDescent="0.25">
      <c r="A7" s="69"/>
      <c r="B7" s="51" t="s">
        <v>289</v>
      </c>
      <c r="C7" s="378" t="s">
        <v>674</v>
      </c>
      <c r="D7" s="75" t="s">
        <v>331</v>
      </c>
      <c r="E7" s="75" t="s">
        <v>372</v>
      </c>
      <c r="F7" s="75" t="s">
        <v>691</v>
      </c>
      <c r="G7" s="75" t="s">
        <v>654</v>
      </c>
      <c r="H7" s="379" t="s">
        <v>692</v>
      </c>
      <c r="I7" s="75" t="s">
        <v>693</v>
      </c>
      <c r="J7" s="75">
        <v>5729</v>
      </c>
      <c r="K7" s="75"/>
      <c r="L7" s="379" t="s">
        <v>678</v>
      </c>
      <c r="M7" s="152"/>
    </row>
    <row r="8" spans="1:13" ht="31.5" x14ac:dyDescent="0.25">
      <c r="A8" s="69"/>
      <c r="B8" s="51" t="s">
        <v>694</v>
      </c>
      <c r="C8" s="378" t="s">
        <v>674</v>
      </c>
      <c r="D8" s="75" t="s">
        <v>331</v>
      </c>
      <c r="E8" s="75" t="s">
        <v>372</v>
      </c>
      <c r="F8" s="75" t="s">
        <v>695</v>
      </c>
      <c r="G8" s="75" t="s">
        <v>696</v>
      </c>
      <c r="H8" s="379" t="s">
        <v>697</v>
      </c>
      <c r="I8" s="75" t="s">
        <v>698</v>
      </c>
      <c r="J8" s="75">
        <v>131216</v>
      </c>
      <c r="K8" s="75"/>
      <c r="L8" s="379" t="s">
        <v>678</v>
      </c>
      <c r="M8" s="152"/>
    </row>
    <row r="9" spans="1:13" ht="31.5" x14ac:dyDescent="0.25">
      <c r="A9" s="69"/>
      <c r="B9" s="51" t="s">
        <v>694</v>
      </c>
      <c r="C9" s="378" t="s">
        <v>674</v>
      </c>
      <c r="D9" s="75" t="s">
        <v>331</v>
      </c>
      <c r="E9" s="75" t="s">
        <v>372</v>
      </c>
      <c r="F9" s="69" t="s">
        <v>699</v>
      </c>
      <c r="G9" s="75" t="s">
        <v>696</v>
      </c>
      <c r="H9" s="379" t="s">
        <v>700</v>
      </c>
      <c r="I9" s="69" t="s">
        <v>701</v>
      </c>
      <c r="J9" s="69">
        <v>116349</v>
      </c>
      <c r="K9" s="69"/>
      <c r="L9" s="379" t="s">
        <v>678</v>
      </c>
      <c r="M9" s="152"/>
    </row>
    <row r="10" spans="1:13" ht="31.5" x14ac:dyDescent="0.25">
      <c r="B10" s="51" t="s">
        <v>285</v>
      </c>
      <c r="C10" s="378" t="s">
        <v>702</v>
      </c>
      <c r="D10" s="75" t="s">
        <v>331</v>
      </c>
      <c r="E10" s="75" t="s">
        <v>332</v>
      </c>
      <c r="F10" s="379" t="s">
        <v>703</v>
      </c>
      <c r="G10" s="379" t="s">
        <v>704</v>
      </c>
      <c r="H10" s="379" t="s">
        <v>705</v>
      </c>
      <c r="I10" s="69" t="s">
        <v>706</v>
      </c>
      <c r="J10" s="75">
        <v>11200</v>
      </c>
      <c r="K10" s="75"/>
      <c r="L10" s="3"/>
    </row>
    <row r="11" spans="1:13" ht="31.5" x14ac:dyDescent="0.25">
      <c r="B11" s="51" t="s">
        <v>285</v>
      </c>
      <c r="C11" s="381" t="s">
        <v>707</v>
      </c>
      <c r="D11" s="75" t="s">
        <v>331</v>
      </c>
      <c r="E11" s="75" t="s">
        <v>332</v>
      </c>
      <c r="F11" s="379" t="s">
        <v>708</v>
      </c>
      <c r="G11" s="379" t="s">
        <v>709</v>
      </c>
      <c r="H11" s="379" t="s">
        <v>710</v>
      </c>
      <c r="I11" s="69" t="s">
        <v>711</v>
      </c>
      <c r="J11" s="75">
        <v>18033</v>
      </c>
      <c r="K11" s="75"/>
      <c r="L11" s="3"/>
    </row>
    <row r="12" spans="1:13" ht="31.5" x14ac:dyDescent="0.25">
      <c r="B12" s="51" t="s">
        <v>285</v>
      </c>
      <c r="C12" s="381" t="s">
        <v>712</v>
      </c>
      <c r="D12" s="75" t="s">
        <v>331</v>
      </c>
      <c r="E12" s="75" t="s">
        <v>332</v>
      </c>
      <c r="F12" s="379" t="s">
        <v>713</v>
      </c>
      <c r="G12" s="379" t="s">
        <v>704</v>
      </c>
      <c r="H12" s="379" t="s">
        <v>714</v>
      </c>
      <c r="I12" s="69" t="s">
        <v>711</v>
      </c>
      <c r="J12" s="75">
        <v>147444</v>
      </c>
      <c r="K12" s="51"/>
      <c r="L12" s="3"/>
    </row>
    <row r="13" spans="1:13" ht="31.5" x14ac:dyDescent="0.25">
      <c r="B13" s="51" t="s">
        <v>285</v>
      </c>
      <c r="C13" s="378" t="s">
        <v>702</v>
      </c>
      <c r="D13" s="75" t="s">
        <v>331</v>
      </c>
      <c r="E13" s="75" t="s">
        <v>332</v>
      </c>
      <c r="F13" s="382">
        <v>51600711</v>
      </c>
      <c r="G13" s="379" t="s">
        <v>715</v>
      </c>
      <c r="H13" s="379" t="s">
        <v>716</v>
      </c>
      <c r="I13" s="379" t="s">
        <v>717</v>
      </c>
      <c r="J13" s="75">
        <v>3000</v>
      </c>
      <c r="K13" s="51"/>
      <c r="L13" s="3"/>
    </row>
    <row r="14" spans="1:13" ht="31.5" x14ac:dyDescent="0.25">
      <c r="B14" s="51" t="s">
        <v>285</v>
      </c>
      <c r="C14" s="378" t="s">
        <v>702</v>
      </c>
      <c r="D14" s="75" t="s">
        <v>331</v>
      </c>
      <c r="E14" s="75" t="s">
        <v>332</v>
      </c>
      <c r="F14" s="382">
        <v>51601681</v>
      </c>
      <c r="G14" s="379" t="s">
        <v>718</v>
      </c>
      <c r="H14" s="379" t="s">
        <v>716</v>
      </c>
      <c r="I14" s="379" t="s">
        <v>717</v>
      </c>
      <c r="J14" s="75">
        <v>3000</v>
      </c>
      <c r="K14" s="51"/>
      <c r="L14" s="3"/>
    </row>
    <row r="15" spans="1:13" ht="31.5" x14ac:dyDescent="0.25">
      <c r="B15" s="51" t="s">
        <v>287</v>
      </c>
      <c r="C15" s="378" t="s">
        <v>702</v>
      </c>
      <c r="D15" s="51" t="s">
        <v>331</v>
      </c>
      <c r="E15" s="51" t="s">
        <v>332</v>
      </c>
      <c r="F15" s="383">
        <v>216101</v>
      </c>
      <c r="G15" s="379" t="s">
        <v>719</v>
      </c>
      <c r="H15" s="379" t="s">
        <v>720</v>
      </c>
      <c r="I15" s="69" t="s">
        <v>721</v>
      </c>
      <c r="J15" s="51">
        <v>8800</v>
      </c>
      <c r="K15" s="51"/>
      <c r="L15" s="3"/>
    </row>
    <row r="16" spans="1:13" x14ac:dyDescent="0.25">
      <c r="B16" s="51" t="s">
        <v>287</v>
      </c>
      <c r="C16" s="381" t="s">
        <v>722</v>
      </c>
      <c r="D16" s="51" t="s">
        <v>331</v>
      </c>
      <c r="E16" s="51" t="s">
        <v>332</v>
      </c>
      <c r="F16" s="383">
        <v>57312144</v>
      </c>
      <c r="G16" s="379" t="s">
        <v>723</v>
      </c>
      <c r="H16" s="379" t="s">
        <v>724</v>
      </c>
      <c r="I16" s="69" t="s">
        <v>725</v>
      </c>
      <c r="J16" s="51">
        <v>5388</v>
      </c>
      <c r="K16" s="51"/>
      <c r="L16" s="3"/>
    </row>
    <row r="17" spans="2:12" ht="31.5" x14ac:dyDescent="0.25">
      <c r="B17" s="69" t="s">
        <v>289</v>
      </c>
      <c r="C17" s="381" t="s">
        <v>707</v>
      </c>
      <c r="D17" s="69" t="s">
        <v>331</v>
      </c>
      <c r="E17" s="69" t="s">
        <v>332</v>
      </c>
      <c r="F17" s="379" t="s">
        <v>726</v>
      </c>
      <c r="G17" s="69" t="s">
        <v>727</v>
      </c>
      <c r="H17" s="379" t="s">
        <v>728</v>
      </c>
      <c r="I17" s="384" t="s">
        <v>729</v>
      </c>
      <c r="J17" s="51">
        <v>51516</v>
      </c>
      <c r="K17" s="51"/>
      <c r="L17" s="3"/>
    </row>
    <row r="18" spans="2:12" ht="47.25" x14ac:dyDescent="0.25">
      <c r="B18" s="69" t="s">
        <v>289</v>
      </c>
      <c r="C18" s="381" t="s">
        <v>712</v>
      </c>
      <c r="D18" s="69" t="s">
        <v>331</v>
      </c>
      <c r="E18" s="69" t="s">
        <v>332</v>
      </c>
      <c r="F18" s="379" t="s">
        <v>730</v>
      </c>
      <c r="G18" s="69" t="s">
        <v>731</v>
      </c>
      <c r="H18" s="379" t="s">
        <v>732</v>
      </c>
      <c r="I18" s="69" t="s">
        <v>733</v>
      </c>
      <c r="J18" s="51">
        <v>5617</v>
      </c>
      <c r="K18" s="51"/>
      <c r="L18" s="3"/>
    </row>
    <row r="19" spans="2:12" ht="31.5" x14ac:dyDescent="0.25">
      <c r="B19" s="69" t="s">
        <v>289</v>
      </c>
      <c r="C19" s="381" t="s">
        <v>712</v>
      </c>
      <c r="D19" s="69" t="s">
        <v>331</v>
      </c>
      <c r="E19" s="69" t="s">
        <v>332</v>
      </c>
      <c r="F19" s="379" t="s">
        <v>734</v>
      </c>
      <c r="G19" s="379" t="s">
        <v>735</v>
      </c>
      <c r="H19" s="379" t="s">
        <v>736</v>
      </c>
      <c r="I19" s="69" t="s">
        <v>737</v>
      </c>
      <c r="J19" s="51">
        <v>14937</v>
      </c>
      <c r="K19" s="51"/>
      <c r="L19" s="3"/>
    </row>
    <row r="20" spans="2:12" ht="47.25" x14ac:dyDescent="0.25">
      <c r="B20" s="51" t="s">
        <v>694</v>
      </c>
      <c r="C20" s="310" t="s">
        <v>738</v>
      </c>
      <c r="D20" s="75" t="s">
        <v>331</v>
      </c>
      <c r="E20" s="75" t="s">
        <v>332</v>
      </c>
      <c r="F20" s="379" t="s">
        <v>739</v>
      </c>
      <c r="G20" s="379" t="s">
        <v>740</v>
      </c>
      <c r="H20" s="379" t="s">
        <v>741</v>
      </c>
      <c r="I20" s="69" t="s">
        <v>742</v>
      </c>
      <c r="J20" s="51">
        <v>136570</v>
      </c>
      <c r="K20" s="51"/>
      <c r="L20" s="3"/>
    </row>
    <row r="21" spans="2:12" ht="47.25" x14ac:dyDescent="0.25">
      <c r="B21" s="51" t="s">
        <v>694</v>
      </c>
      <c r="C21" s="310" t="s">
        <v>738</v>
      </c>
      <c r="D21" s="75" t="s">
        <v>331</v>
      </c>
      <c r="E21" s="75" t="s">
        <v>332</v>
      </c>
      <c r="F21" s="379" t="s">
        <v>743</v>
      </c>
      <c r="G21" s="379" t="s">
        <v>740</v>
      </c>
      <c r="H21" s="379" t="s">
        <v>744</v>
      </c>
      <c r="I21" s="69" t="s">
        <v>745</v>
      </c>
      <c r="J21" s="51">
        <v>290615</v>
      </c>
      <c r="K21" s="51"/>
      <c r="L21" s="3"/>
    </row>
    <row r="22" spans="2:12" ht="47.25" x14ac:dyDescent="0.25">
      <c r="B22" s="51" t="s">
        <v>694</v>
      </c>
      <c r="C22" s="310" t="s">
        <v>738</v>
      </c>
      <c r="D22" s="75" t="s">
        <v>331</v>
      </c>
      <c r="E22" s="75" t="s">
        <v>332</v>
      </c>
      <c r="F22" s="379" t="s">
        <v>746</v>
      </c>
      <c r="G22" s="379" t="s">
        <v>740</v>
      </c>
      <c r="H22" s="379" t="s">
        <v>747</v>
      </c>
      <c r="I22" s="69" t="s">
        <v>748</v>
      </c>
      <c r="J22" s="51">
        <v>64623</v>
      </c>
      <c r="K22" s="51"/>
      <c r="L22" s="3"/>
    </row>
    <row r="23" spans="2:12" ht="31.5" x14ac:dyDescent="0.25">
      <c r="B23" s="51" t="s">
        <v>694</v>
      </c>
      <c r="C23" s="381" t="s">
        <v>749</v>
      </c>
      <c r="D23" s="75" t="s">
        <v>331</v>
      </c>
      <c r="E23" s="75" t="s">
        <v>332</v>
      </c>
      <c r="F23" s="379" t="s">
        <v>750</v>
      </c>
      <c r="G23" s="75" t="s">
        <v>696</v>
      </c>
      <c r="H23" s="385" t="s">
        <v>751</v>
      </c>
      <c r="I23" s="69" t="s">
        <v>752</v>
      </c>
      <c r="J23" s="75">
        <v>5995</v>
      </c>
      <c r="K23" s="75"/>
      <c r="L23" s="3"/>
    </row>
    <row r="24" spans="2:12" ht="63" x14ac:dyDescent="0.25">
      <c r="B24" s="51" t="s">
        <v>694</v>
      </c>
      <c r="C24" s="381" t="s">
        <v>749</v>
      </c>
      <c r="D24" s="75" t="s">
        <v>331</v>
      </c>
      <c r="E24" s="75" t="s">
        <v>332</v>
      </c>
      <c r="F24" s="379" t="s">
        <v>753</v>
      </c>
      <c r="G24" s="75" t="s">
        <v>696</v>
      </c>
      <c r="H24" s="385" t="s">
        <v>754</v>
      </c>
      <c r="I24" s="69" t="s">
        <v>729</v>
      </c>
      <c r="J24" s="75">
        <v>13790</v>
      </c>
      <c r="K24" s="75"/>
      <c r="L24" s="3"/>
    </row>
    <row r="25" spans="2:12" ht="31.5" x14ac:dyDescent="0.25">
      <c r="B25" s="386" t="s">
        <v>298</v>
      </c>
      <c r="C25" s="381"/>
      <c r="D25" s="387" t="s">
        <v>331</v>
      </c>
      <c r="E25" s="387" t="s">
        <v>372</v>
      </c>
      <c r="F25" s="379" t="s">
        <v>755</v>
      </c>
      <c r="G25" s="379" t="s">
        <v>756</v>
      </c>
      <c r="H25" s="379" t="s">
        <v>757</v>
      </c>
      <c r="I25" s="69" t="s">
        <v>706</v>
      </c>
      <c r="J25" s="51">
        <v>1670</v>
      </c>
      <c r="K25" s="51"/>
      <c r="L25" s="3"/>
    </row>
    <row r="26" spans="2:12" ht="47.25" x14ac:dyDescent="0.25">
      <c r="B26" s="386" t="s">
        <v>298</v>
      </c>
      <c r="C26" s="381"/>
      <c r="D26" s="387" t="s">
        <v>331</v>
      </c>
      <c r="E26" s="387" t="s">
        <v>372</v>
      </c>
      <c r="F26" s="379" t="s">
        <v>758</v>
      </c>
      <c r="G26" s="379" t="s">
        <v>759</v>
      </c>
      <c r="H26" s="379" t="s">
        <v>760</v>
      </c>
      <c r="I26" s="69" t="s">
        <v>761</v>
      </c>
      <c r="J26" s="51">
        <v>2000</v>
      </c>
      <c r="K26" s="51"/>
      <c r="L26" s="3"/>
    </row>
    <row r="27" spans="2:12" ht="31.5" x14ac:dyDescent="0.25">
      <c r="B27" s="69" t="s">
        <v>283</v>
      </c>
      <c r="C27" s="381" t="s">
        <v>762</v>
      </c>
      <c r="D27" s="387" t="s">
        <v>331</v>
      </c>
      <c r="E27" s="387" t="s">
        <v>372</v>
      </c>
      <c r="F27" s="379" t="s">
        <v>763</v>
      </c>
      <c r="G27" s="379" t="s">
        <v>764</v>
      </c>
      <c r="H27" s="379" t="s">
        <v>765</v>
      </c>
      <c r="I27" s="69" t="s">
        <v>766</v>
      </c>
      <c r="J27" s="51">
        <v>5000</v>
      </c>
      <c r="K27" s="51"/>
      <c r="L27" s="3"/>
    </row>
    <row r="28" spans="2:12" ht="31.5" x14ac:dyDescent="0.25">
      <c r="B28" s="51" t="s">
        <v>285</v>
      </c>
      <c r="C28" s="378" t="s">
        <v>762</v>
      </c>
      <c r="D28" s="75" t="s">
        <v>331</v>
      </c>
      <c r="E28" s="75" t="s">
        <v>372</v>
      </c>
      <c r="F28" s="69" t="s">
        <v>767</v>
      </c>
      <c r="G28" s="75" t="s">
        <v>768</v>
      </c>
      <c r="H28" s="385" t="s">
        <v>769</v>
      </c>
      <c r="I28" s="69" t="s">
        <v>770</v>
      </c>
      <c r="J28" s="75">
        <v>2000</v>
      </c>
      <c r="K28" s="75"/>
      <c r="L28" s="3"/>
    </row>
    <row r="29" spans="2:12" x14ac:dyDescent="0.25">
      <c r="B29" s="51" t="s">
        <v>285</v>
      </c>
      <c r="C29" s="378" t="s">
        <v>762</v>
      </c>
      <c r="D29" s="75" t="s">
        <v>331</v>
      </c>
      <c r="E29" s="379" t="s">
        <v>372</v>
      </c>
      <c r="F29" s="69" t="s">
        <v>771</v>
      </c>
      <c r="G29" s="75" t="s">
        <v>772</v>
      </c>
      <c r="H29" s="388" t="s">
        <v>773</v>
      </c>
      <c r="I29" s="385" t="s">
        <v>770</v>
      </c>
      <c r="J29" s="75">
        <v>2000</v>
      </c>
      <c r="K29" s="75"/>
      <c r="L29" s="3"/>
    </row>
    <row r="30" spans="2:12" x14ac:dyDescent="0.25">
      <c r="B30" s="51" t="s">
        <v>285</v>
      </c>
      <c r="C30" s="378" t="s">
        <v>762</v>
      </c>
      <c r="D30" s="75" t="s">
        <v>331</v>
      </c>
      <c r="E30" s="75" t="s">
        <v>372</v>
      </c>
      <c r="F30" s="69" t="s">
        <v>774</v>
      </c>
      <c r="G30" s="379" t="s">
        <v>775</v>
      </c>
      <c r="H30" s="388" t="s">
        <v>776</v>
      </c>
      <c r="I30" s="385" t="s">
        <v>770</v>
      </c>
      <c r="J30" s="75">
        <v>2500</v>
      </c>
      <c r="K30" s="75"/>
      <c r="L30" s="3"/>
    </row>
    <row r="31" spans="2:12" ht="31.5" x14ac:dyDescent="0.25">
      <c r="B31" s="386" t="s">
        <v>777</v>
      </c>
      <c r="C31" s="381" t="s">
        <v>371</v>
      </c>
      <c r="D31" s="387" t="s">
        <v>331</v>
      </c>
      <c r="E31" s="387" t="s">
        <v>372</v>
      </c>
      <c r="F31" s="387" t="s">
        <v>778</v>
      </c>
      <c r="G31" s="379" t="s">
        <v>779</v>
      </c>
      <c r="H31" s="387" t="s">
        <v>780</v>
      </c>
      <c r="I31" s="385" t="s">
        <v>770</v>
      </c>
      <c r="J31" s="51">
        <v>200</v>
      </c>
      <c r="K31" s="51"/>
      <c r="L31" s="3"/>
    </row>
    <row r="32" spans="2:12" ht="31.5" x14ac:dyDescent="0.25">
      <c r="B32" s="386" t="s">
        <v>777</v>
      </c>
      <c r="C32" s="381" t="s">
        <v>371</v>
      </c>
      <c r="D32" s="387" t="s">
        <v>331</v>
      </c>
      <c r="E32" s="387" t="s">
        <v>372</v>
      </c>
      <c r="F32" s="379" t="s">
        <v>781</v>
      </c>
      <c r="G32" s="387" t="s">
        <v>782</v>
      </c>
      <c r="H32" s="387" t="s">
        <v>783</v>
      </c>
      <c r="I32" s="385" t="s">
        <v>770</v>
      </c>
      <c r="J32" s="51">
        <v>200</v>
      </c>
      <c r="K32" s="51"/>
      <c r="L32" s="3"/>
    </row>
    <row r="33" spans="2:12" ht="31.5" x14ac:dyDescent="0.25">
      <c r="B33" s="386" t="s">
        <v>287</v>
      </c>
      <c r="C33" s="381" t="s">
        <v>784</v>
      </c>
      <c r="D33" s="387" t="s">
        <v>331</v>
      </c>
      <c r="E33" s="387" t="s">
        <v>372</v>
      </c>
      <c r="F33" s="379" t="s">
        <v>785</v>
      </c>
      <c r="G33" s="379" t="s">
        <v>786</v>
      </c>
      <c r="H33" s="387" t="s">
        <v>787</v>
      </c>
      <c r="I33" s="69" t="s">
        <v>788</v>
      </c>
      <c r="J33" s="51">
        <v>3000</v>
      </c>
      <c r="K33" s="51"/>
      <c r="L33" s="3"/>
    </row>
    <row r="34" spans="2:12" ht="31.5" x14ac:dyDescent="0.25">
      <c r="B34" s="386" t="s">
        <v>287</v>
      </c>
      <c r="C34" s="381" t="s">
        <v>789</v>
      </c>
      <c r="D34" s="387" t="s">
        <v>331</v>
      </c>
      <c r="E34" s="387" t="s">
        <v>372</v>
      </c>
      <c r="F34" s="379" t="s">
        <v>790</v>
      </c>
      <c r="G34" s="379" t="s">
        <v>791</v>
      </c>
      <c r="H34" s="387" t="s">
        <v>792</v>
      </c>
      <c r="I34" s="69" t="s">
        <v>788</v>
      </c>
      <c r="J34" s="51">
        <v>500</v>
      </c>
      <c r="K34" s="51"/>
      <c r="L34" s="3"/>
    </row>
    <row r="35" spans="2:12" ht="31.5" x14ac:dyDescent="0.25">
      <c r="B35" s="386" t="s">
        <v>287</v>
      </c>
      <c r="C35" s="381" t="s">
        <v>789</v>
      </c>
      <c r="D35" s="387" t="s">
        <v>331</v>
      </c>
      <c r="E35" s="379" t="s">
        <v>372</v>
      </c>
      <c r="F35" s="379" t="s">
        <v>793</v>
      </c>
      <c r="G35" s="379" t="s">
        <v>794</v>
      </c>
      <c r="H35" s="387" t="s">
        <v>795</v>
      </c>
      <c r="I35" s="69" t="s">
        <v>706</v>
      </c>
      <c r="J35" s="51">
        <v>200</v>
      </c>
      <c r="K35" s="51"/>
      <c r="L35" s="3"/>
    </row>
    <row r="36" spans="2:12" ht="31.5" x14ac:dyDescent="0.25">
      <c r="B36" s="386" t="s">
        <v>287</v>
      </c>
      <c r="C36" s="381" t="s">
        <v>789</v>
      </c>
      <c r="D36" s="387" t="s">
        <v>331</v>
      </c>
      <c r="E36" s="387" t="s">
        <v>372</v>
      </c>
      <c r="F36" s="379" t="s">
        <v>796</v>
      </c>
      <c r="G36" s="379" t="s">
        <v>544</v>
      </c>
      <c r="H36" s="387" t="s">
        <v>797</v>
      </c>
      <c r="I36" s="69" t="s">
        <v>706</v>
      </c>
      <c r="J36" s="51">
        <v>400</v>
      </c>
      <c r="K36" s="51"/>
      <c r="L36" s="3"/>
    </row>
    <row r="37" spans="2:12" ht="47.25" x14ac:dyDescent="0.25">
      <c r="B37" s="69" t="s">
        <v>287</v>
      </c>
      <c r="C37" s="381" t="s">
        <v>798</v>
      </c>
      <c r="D37" s="69" t="s">
        <v>331</v>
      </c>
      <c r="E37" s="69" t="s">
        <v>372</v>
      </c>
      <c r="F37" s="69" t="s">
        <v>799</v>
      </c>
      <c r="G37" s="379" t="s">
        <v>800</v>
      </c>
      <c r="H37" s="69" t="s">
        <v>801</v>
      </c>
      <c r="I37" s="69" t="s">
        <v>770</v>
      </c>
      <c r="J37" s="51">
        <v>1000</v>
      </c>
      <c r="K37" s="51"/>
      <c r="L37" s="3"/>
    </row>
    <row r="38" spans="2:12" ht="31.5" x14ac:dyDescent="0.25">
      <c r="B38" s="69" t="s">
        <v>694</v>
      </c>
      <c r="C38" s="381" t="s">
        <v>802</v>
      </c>
      <c r="D38" s="69" t="s">
        <v>331</v>
      </c>
      <c r="E38" s="69" t="s">
        <v>372</v>
      </c>
      <c r="F38" s="51" t="s">
        <v>803</v>
      </c>
      <c r="G38" s="379" t="s">
        <v>804</v>
      </c>
      <c r="H38" s="379" t="s">
        <v>805</v>
      </c>
      <c r="I38" s="69" t="s">
        <v>806</v>
      </c>
      <c r="J38" s="51">
        <v>6000</v>
      </c>
      <c r="K38" s="51"/>
      <c r="L38" s="3"/>
    </row>
    <row r="39" spans="2:12" ht="47.25" x14ac:dyDescent="0.25">
      <c r="B39" s="69" t="s">
        <v>694</v>
      </c>
      <c r="C39" s="381" t="s">
        <v>802</v>
      </c>
      <c r="D39" s="69" t="s">
        <v>331</v>
      </c>
      <c r="E39" s="69" t="s">
        <v>372</v>
      </c>
      <c r="F39" s="51" t="s">
        <v>807</v>
      </c>
      <c r="G39" s="379" t="s">
        <v>808</v>
      </c>
      <c r="H39" s="379" t="s">
        <v>809</v>
      </c>
      <c r="I39" s="69" t="s">
        <v>810</v>
      </c>
      <c r="J39" s="51">
        <v>13700</v>
      </c>
      <c r="K39" s="51"/>
      <c r="L39" s="3"/>
    </row>
    <row r="40" spans="2:12" ht="47.25" x14ac:dyDescent="0.25">
      <c r="B40" s="69" t="s">
        <v>694</v>
      </c>
      <c r="C40" s="381" t="s">
        <v>811</v>
      </c>
      <c r="D40" s="69" t="s">
        <v>331</v>
      </c>
      <c r="E40" s="69" t="s">
        <v>372</v>
      </c>
      <c r="F40" s="51"/>
      <c r="G40" s="379" t="s">
        <v>808</v>
      </c>
      <c r="H40" s="379" t="s">
        <v>812</v>
      </c>
      <c r="I40" s="69" t="s">
        <v>810</v>
      </c>
      <c r="J40" s="51">
        <v>70000</v>
      </c>
      <c r="K40" s="51"/>
      <c r="L40" s="3"/>
    </row>
    <row r="41" spans="2:12" ht="31.5" x14ac:dyDescent="0.25">
      <c r="B41" s="69" t="s">
        <v>694</v>
      </c>
      <c r="C41" s="381" t="s">
        <v>789</v>
      </c>
      <c r="D41" s="69" t="s">
        <v>331</v>
      </c>
      <c r="E41" s="69" t="s">
        <v>372</v>
      </c>
      <c r="F41" s="69" t="s">
        <v>813</v>
      </c>
      <c r="G41" s="379" t="s">
        <v>808</v>
      </c>
      <c r="H41" s="379" t="s">
        <v>814</v>
      </c>
      <c r="I41" s="69" t="s">
        <v>810</v>
      </c>
      <c r="J41" s="51">
        <v>5000</v>
      </c>
      <c r="K41" s="51"/>
      <c r="L41" s="3"/>
    </row>
    <row r="42" spans="2:12" ht="31.5" x14ac:dyDescent="0.25">
      <c r="B42" s="69" t="s">
        <v>694</v>
      </c>
      <c r="C42" s="381" t="s">
        <v>371</v>
      </c>
      <c r="D42" s="69" t="s">
        <v>331</v>
      </c>
      <c r="E42" s="69" t="s">
        <v>372</v>
      </c>
      <c r="F42" s="69" t="s">
        <v>815</v>
      </c>
      <c r="G42" s="379" t="s">
        <v>808</v>
      </c>
      <c r="H42" s="69" t="s">
        <v>816</v>
      </c>
      <c r="I42" s="69" t="s">
        <v>810</v>
      </c>
      <c r="J42" s="51">
        <v>300</v>
      </c>
      <c r="K42" s="51"/>
      <c r="L42" s="3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zoomScaleNormal="100" zoomScaleSheetLayoutView="100" workbookViewId="0">
      <selection sqref="A1:E1"/>
    </sheetView>
  </sheetViews>
  <sheetFormatPr defaultRowHeight="15.75" x14ac:dyDescent="0.25"/>
  <cols>
    <col min="1" max="1" width="9" customWidth="1"/>
    <col min="2" max="2" width="15.625" customWidth="1"/>
    <col min="3" max="3" width="41.875" style="5" customWidth="1"/>
    <col min="4" max="4" width="38" style="5" customWidth="1"/>
    <col min="5" max="5" width="18.375" style="5" customWidth="1"/>
  </cols>
  <sheetData>
    <row r="1" spans="1:5" ht="21" thickBot="1" x14ac:dyDescent="0.35">
      <c r="A1" s="459" t="s">
        <v>281</v>
      </c>
      <c r="B1" s="459"/>
      <c r="C1" s="459"/>
      <c r="D1" s="459"/>
      <c r="E1" s="459"/>
    </row>
    <row r="2" spans="1:5" s="395" customFormat="1" ht="32.25" thickBot="1" x14ac:dyDescent="0.3">
      <c r="A2" s="391" t="s">
        <v>111</v>
      </c>
      <c r="B2" s="392" t="s">
        <v>112</v>
      </c>
      <c r="C2" s="393" t="s">
        <v>113</v>
      </c>
      <c r="D2" s="393" t="s">
        <v>114</v>
      </c>
      <c r="E2" s="394" t="s">
        <v>115</v>
      </c>
    </row>
    <row r="3" spans="1:5" s="1" customFormat="1" ht="31.5" x14ac:dyDescent="0.25">
      <c r="A3" s="3" t="s">
        <v>817</v>
      </c>
      <c r="B3" s="3" t="s">
        <v>818</v>
      </c>
      <c r="C3" s="195" t="s">
        <v>819</v>
      </c>
      <c r="D3" s="195" t="s">
        <v>820</v>
      </c>
      <c r="E3" s="195" t="s">
        <v>821</v>
      </c>
    </row>
    <row r="4" spans="1:5" s="1" customFormat="1" ht="31.5" x14ac:dyDescent="0.25">
      <c r="A4" s="3" t="s">
        <v>822</v>
      </c>
      <c r="B4" s="3" t="s">
        <v>818</v>
      </c>
      <c r="C4" s="195" t="s">
        <v>823</v>
      </c>
      <c r="D4" s="195" t="s">
        <v>824</v>
      </c>
      <c r="E4" s="195" t="s">
        <v>825</v>
      </c>
    </row>
    <row r="5" spans="1:5" s="1" customFormat="1" x14ac:dyDescent="0.25">
      <c r="A5" s="3" t="s">
        <v>826</v>
      </c>
      <c r="B5" s="3" t="s">
        <v>818</v>
      </c>
      <c r="C5" s="195" t="s">
        <v>827</v>
      </c>
      <c r="D5" s="195" t="s">
        <v>828</v>
      </c>
      <c r="E5" s="195" t="s">
        <v>829</v>
      </c>
    </row>
    <row r="6" spans="1:5" s="1" customFormat="1" x14ac:dyDescent="0.25">
      <c r="A6" s="3" t="s">
        <v>822</v>
      </c>
      <c r="B6" s="3" t="s">
        <v>818</v>
      </c>
      <c r="C6" s="195" t="s">
        <v>830</v>
      </c>
      <c r="D6" s="195" t="s">
        <v>831</v>
      </c>
      <c r="E6" s="195" t="s">
        <v>832</v>
      </c>
    </row>
    <row r="7" spans="1:5" s="1" customFormat="1" x14ac:dyDescent="0.25">
      <c r="A7" s="3" t="s">
        <v>822</v>
      </c>
      <c r="B7" s="3" t="s">
        <v>818</v>
      </c>
      <c r="C7" s="195" t="s">
        <v>833</v>
      </c>
      <c r="D7" s="195" t="s">
        <v>834</v>
      </c>
      <c r="E7" s="195" t="s">
        <v>835</v>
      </c>
    </row>
    <row r="8" spans="1:5" s="1" customFormat="1" x14ac:dyDescent="0.25">
      <c r="A8" s="3" t="s">
        <v>822</v>
      </c>
      <c r="B8" s="3" t="s">
        <v>818</v>
      </c>
      <c r="C8" s="195" t="s">
        <v>836</v>
      </c>
      <c r="D8" s="195" t="s">
        <v>837</v>
      </c>
      <c r="E8" s="195" t="s">
        <v>838</v>
      </c>
    </row>
    <row r="9" spans="1:5" ht="31.5" x14ac:dyDescent="0.25">
      <c r="A9" s="3" t="s">
        <v>839</v>
      </c>
      <c r="B9" s="3" t="s">
        <v>840</v>
      </c>
      <c r="C9" s="195" t="s">
        <v>841</v>
      </c>
      <c r="D9" s="195" t="s">
        <v>842</v>
      </c>
      <c r="E9" s="195" t="s">
        <v>843</v>
      </c>
    </row>
    <row r="10" spans="1:5" ht="31.5" x14ac:dyDescent="0.25">
      <c r="A10" s="3" t="s">
        <v>844</v>
      </c>
      <c r="B10" s="3" t="s">
        <v>845</v>
      </c>
      <c r="C10" s="195" t="s">
        <v>846</v>
      </c>
      <c r="D10" s="195" t="s">
        <v>847</v>
      </c>
      <c r="E10" s="195" t="s">
        <v>848</v>
      </c>
    </row>
    <row r="11" spans="1:5" ht="31.5" x14ac:dyDescent="0.25">
      <c r="A11" s="3" t="s">
        <v>849</v>
      </c>
      <c r="B11" s="3" t="s">
        <v>850</v>
      </c>
      <c r="C11" s="195" t="s">
        <v>851</v>
      </c>
      <c r="D11" s="195" t="s">
        <v>852</v>
      </c>
      <c r="E11" s="195" t="s">
        <v>853</v>
      </c>
    </row>
    <row r="12" spans="1:5" ht="31.5" x14ac:dyDescent="0.25">
      <c r="A12" s="3" t="s">
        <v>854</v>
      </c>
      <c r="B12" s="3" t="s">
        <v>840</v>
      </c>
      <c r="C12" s="195" t="s">
        <v>855</v>
      </c>
      <c r="D12" s="195" t="s">
        <v>856</v>
      </c>
      <c r="E12" s="195" t="s">
        <v>857</v>
      </c>
    </row>
    <row r="13" spans="1:5" ht="31.5" x14ac:dyDescent="0.25">
      <c r="A13" s="3" t="s">
        <v>858</v>
      </c>
      <c r="B13" s="3" t="s">
        <v>840</v>
      </c>
      <c r="C13" s="195" t="s">
        <v>859</v>
      </c>
      <c r="D13" s="195" t="s">
        <v>860</v>
      </c>
      <c r="E13" s="195" t="s">
        <v>861</v>
      </c>
    </row>
    <row r="14" spans="1:5" ht="31.5" x14ac:dyDescent="0.25">
      <c r="A14" s="3" t="s">
        <v>862</v>
      </c>
      <c r="B14" s="3" t="s">
        <v>840</v>
      </c>
      <c r="C14" s="195" t="s">
        <v>863</v>
      </c>
      <c r="D14" s="195" t="s">
        <v>864</v>
      </c>
      <c r="E14" s="195" t="s">
        <v>865</v>
      </c>
    </row>
    <row r="15" spans="1:5" x14ac:dyDescent="0.25">
      <c r="A15" s="3" t="s">
        <v>858</v>
      </c>
      <c r="B15" s="3" t="s">
        <v>840</v>
      </c>
      <c r="C15" s="195" t="s">
        <v>866</v>
      </c>
      <c r="D15" s="195" t="s">
        <v>867</v>
      </c>
      <c r="E15" s="195" t="s">
        <v>868</v>
      </c>
    </row>
    <row r="16" spans="1:5" ht="31.5" x14ac:dyDescent="0.25">
      <c r="A16" s="3" t="s">
        <v>854</v>
      </c>
      <c r="B16" s="3" t="s">
        <v>840</v>
      </c>
      <c r="C16" s="195" t="s">
        <v>869</v>
      </c>
      <c r="D16" s="195" t="s">
        <v>870</v>
      </c>
      <c r="E16" s="195" t="s">
        <v>871</v>
      </c>
    </row>
    <row r="17" spans="1:5" ht="31.5" x14ac:dyDescent="0.25">
      <c r="A17" s="3" t="s">
        <v>839</v>
      </c>
      <c r="B17" s="3" t="s">
        <v>840</v>
      </c>
      <c r="C17" s="195" t="s">
        <v>872</v>
      </c>
      <c r="D17" s="195" t="s">
        <v>873</v>
      </c>
      <c r="E17" s="195" t="s">
        <v>874</v>
      </c>
    </row>
    <row r="18" spans="1:5" x14ac:dyDescent="0.25">
      <c r="A18" s="3" t="s">
        <v>875</v>
      </c>
      <c r="B18" s="3" t="s">
        <v>840</v>
      </c>
      <c r="C18" s="195" t="s">
        <v>876</v>
      </c>
      <c r="D18" s="195" t="s">
        <v>877</v>
      </c>
      <c r="E18" s="195" t="s">
        <v>878</v>
      </c>
    </row>
    <row r="19" spans="1:5" ht="31.5" x14ac:dyDescent="0.25">
      <c r="A19" s="3" t="s">
        <v>854</v>
      </c>
      <c r="B19" s="3" t="s">
        <v>840</v>
      </c>
      <c r="C19" s="195" t="s">
        <v>879</v>
      </c>
      <c r="D19" s="195" t="s">
        <v>880</v>
      </c>
      <c r="E19" s="195" t="s">
        <v>881</v>
      </c>
    </row>
    <row r="20" spans="1:5" ht="31.5" x14ac:dyDescent="0.25">
      <c r="A20" s="3" t="s">
        <v>882</v>
      </c>
      <c r="B20" s="3" t="s">
        <v>845</v>
      </c>
      <c r="C20" s="195" t="s">
        <v>883</v>
      </c>
      <c r="D20" s="195" t="s">
        <v>884</v>
      </c>
      <c r="E20" s="195" t="s">
        <v>885</v>
      </c>
    </row>
    <row r="21" spans="1:5" ht="31.5" x14ac:dyDescent="0.25">
      <c r="A21" s="3" t="s">
        <v>882</v>
      </c>
      <c r="B21" s="3" t="s">
        <v>845</v>
      </c>
      <c r="C21" s="195" t="s">
        <v>886</v>
      </c>
      <c r="D21" s="195" t="s">
        <v>884</v>
      </c>
      <c r="E21" s="195" t="s">
        <v>887</v>
      </c>
    </row>
    <row r="22" spans="1:5" ht="31.5" x14ac:dyDescent="0.25">
      <c r="A22" s="3" t="s">
        <v>888</v>
      </c>
      <c r="B22" s="3" t="s">
        <v>845</v>
      </c>
      <c r="C22" s="195" t="s">
        <v>889</v>
      </c>
      <c r="D22" s="195" t="s">
        <v>890</v>
      </c>
      <c r="E22" s="195" t="s">
        <v>891</v>
      </c>
    </row>
    <row r="23" spans="1:5" x14ac:dyDescent="0.25">
      <c r="A23" s="3" t="s">
        <v>875</v>
      </c>
      <c r="B23" s="3" t="s">
        <v>850</v>
      </c>
      <c r="C23" s="195" t="s">
        <v>892</v>
      </c>
      <c r="D23" s="195" t="s">
        <v>893</v>
      </c>
      <c r="E23" s="195" t="s">
        <v>894</v>
      </c>
    </row>
    <row r="24" spans="1:5" x14ac:dyDescent="0.25">
      <c r="A24" s="3" t="s">
        <v>849</v>
      </c>
      <c r="B24" s="3" t="s">
        <v>850</v>
      </c>
      <c r="C24" s="195" t="s">
        <v>895</v>
      </c>
      <c r="D24" s="195" t="s">
        <v>896</v>
      </c>
      <c r="E24" s="195" t="s">
        <v>897</v>
      </c>
    </row>
    <row r="25" spans="1:5" x14ac:dyDescent="0.25">
      <c r="A25" s="3" t="s">
        <v>898</v>
      </c>
      <c r="B25" s="3" t="s">
        <v>850</v>
      </c>
      <c r="C25" s="195" t="s">
        <v>899</v>
      </c>
      <c r="D25" s="195" t="s">
        <v>900</v>
      </c>
      <c r="E25" s="195" t="s">
        <v>901</v>
      </c>
    </row>
    <row r="26" spans="1:5" x14ac:dyDescent="0.25">
      <c r="A26" s="3" t="s">
        <v>902</v>
      </c>
      <c r="B26" s="3" t="s">
        <v>850</v>
      </c>
      <c r="C26" s="195" t="s">
        <v>903</v>
      </c>
      <c r="D26" s="195" t="s">
        <v>900</v>
      </c>
      <c r="E26" s="195" t="s">
        <v>904</v>
      </c>
    </row>
    <row r="27" spans="1:5" x14ac:dyDescent="0.25">
      <c r="A27" s="3" t="s">
        <v>905</v>
      </c>
      <c r="B27" s="3" t="s">
        <v>850</v>
      </c>
      <c r="C27" s="195" t="s">
        <v>906</v>
      </c>
      <c r="D27" s="195" t="s">
        <v>907</v>
      </c>
      <c r="E27" s="195" t="s">
        <v>908</v>
      </c>
    </row>
    <row r="28" spans="1:5" ht="31.5" x14ac:dyDescent="0.25">
      <c r="A28" s="3" t="s">
        <v>826</v>
      </c>
      <c r="B28" s="3" t="s">
        <v>850</v>
      </c>
      <c r="C28" s="195" t="s">
        <v>909</v>
      </c>
      <c r="D28" s="195" t="s">
        <v>910</v>
      </c>
      <c r="E28" s="195" t="s">
        <v>911</v>
      </c>
    </row>
    <row r="29" spans="1:5" ht="31.5" x14ac:dyDescent="0.25">
      <c r="A29" s="3" t="s">
        <v>826</v>
      </c>
      <c r="B29" s="3" t="s">
        <v>850</v>
      </c>
      <c r="C29" s="195" t="s">
        <v>912</v>
      </c>
      <c r="D29" s="195" t="s">
        <v>913</v>
      </c>
      <c r="E29" s="195" t="s">
        <v>914</v>
      </c>
    </row>
    <row r="30" spans="1:5" ht="31.5" x14ac:dyDescent="0.25">
      <c r="A30" s="3" t="s">
        <v>826</v>
      </c>
      <c r="B30" s="3" t="s">
        <v>850</v>
      </c>
      <c r="C30" s="195" t="s">
        <v>915</v>
      </c>
      <c r="D30" s="195" t="s">
        <v>916</v>
      </c>
      <c r="E30" s="195" t="s">
        <v>917</v>
      </c>
    </row>
    <row r="31" spans="1:5" ht="47.25" x14ac:dyDescent="0.25">
      <c r="A31" s="3" t="s">
        <v>898</v>
      </c>
      <c r="B31" s="3" t="s">
        <v>850</v>
      </c>
      <c r="C31" s="195" t="s">
        <v>918</v>
      </c>
      <c r="D31" s="195" t="s">
        <v>919</v>
      </c>
      <c r="E31" s="195" t="s">
        <v>920</v>
      </c>
    </row>
    <row r="32" spans="1:5" ht="31.5" x14ac:dyDescent="0.25">
      <c r="A32" s="3" t="s">
        <v>882</v>
      </c>
      <c r="B32" s="3" t="s">
        <v>921</v>
      </c>
      <c r="C32" s="195" t="s">
        <v>922</v>
      </c>
      <c r="D32" s="195" t="s">
        <v>923</v>
      </c>
      <c r="E32" s="195" t="s">
        <v>924</v>
      </c>
    </row>
    <row r="33" spans="1:5" x14ac:dyDescent="0.25">
      <c r="A33" s="3" t="s">
        <v>862</v>
      </c>
      <c r="B33" s="3" t="s">
        <v>921</v>
      </c>
      <c r="C33" s="195" t="s">
        <v>925</v>
      </c>
      <c r="D33" s="195" t="s">
        <v>926</v>
      </c>
      <c r="E33" s="195" t="s">
        <v>927</v>
      </c>
    </row>
    <row r="34" spans="1:5" x14ac:dyDescent="0.25">
      <c r="A34" s="3" t="s">
        <v>862</v>
      </c>
      <c r="B34" s="3" t="s">
        <v>921</v>
      </c>
      <c r="C34" s="195" t="s">
        <v>928</v>
      </c>
      <c r="D34" s="195" t="s">
        <v>926</v>
      </c>
      <c r="E34" s="195" t="s">
        <v>929</v>
      </c>
    </row>
    <row r="35" spans="1:5" x14ac:dyDescent="0.25">
      <c r="A35" s="3" t="s">
        <v>862</v>
      </c>
      <c r="B35" s="3" t="s">
        <v>921</v>
      </c>
      <c r="C35" s="195" t="s">
        <v>930</v>
      </c>
      <c r="D35" s="195" t="s">
        <v>926</v>
      </c>
      <c r="E35" s="195" t="s">
        <v>931</v>
      </c>
    </row>
    <row r="36" spans="1:5" x14ac:dyDescent="0.25">
      <c r="A36" s="3" t="s">
        <v>862</v>
      </c>
      <c r="B36" s="3" t="s">
        <v>921</v>
      </c>
      <c r="C36" s="195" t="s">
        <v>932</v>
      </c>
      <c r="D36" s="195" t="s">
        <v>926</v>
      </c>
      <c r="E36" s="195" t="s">
        <v>933</v>
      </c>
    </row>
    <row r="37" spans="1:5" x14ac:dyDescent="0.25">
      <c r="A37" s="3" t="s">
        <v>862</v>
      </c>
      <c r="B37" s="3" t="s">
        <v>921</v>
      </c>
      <c r="C37" s="195" t="s">
        <v>934</v>
      </c>
      <c r="D37" s="195" t="s">
        <v>926</v>
      </c>
      <c r="E37" s="195" t="s">
        <v>935</v>
      </c>
    </row>
    <row r="38" spans="1:5" x14ac:dyDescent="0.25">
      <c r="A38" s="3" t="s">
        <v>862</v>
      </c>
      <c r="B38" s="3" t="s">
        <v>921</v>
      </c>
      <c r="C38" s="195" t="s">
        <v>934</v>
      </c>
      <c r="D38" s="195" t="s">
        <v>926</v>
      </c>
      <c r="E38" s="195" t="s">
        <v>936</v>
      </c>
    </row>
    <row r="39" spans="1:5" x14ac:dyDescent="0.25">
      <c r="A39" s="3" t="s">
        <v>862</v>
      </c>
      <c r="B39" s="3" t="s">
        <v>921</v>
      </c>
      <c r="C39" s="195" t="s">
        <v>934</v>
      </c>
      <c r="D39" s="195" t="s">
        <v>926</v>
      </c>
      <c r="E39" s="195" t="s">
        <v>937</v>
      </c>
    </row>
    <row r="40" spans="1:5" x14ac:dyDescent="0.25">
      <c r="A40" s="3" t="s">
        <v>938</v>
      </c>
      <c r="B40" s="3" t="s">
        <v>939</v>
      </c>
      <c r="C40" s="195" t="s">
        <v>940</v>
      </c>
      <c r="D40" s="195" t="s">
        <v>941</v>
      </c>
      <c r="E40" s="195" t="s">
        <v>942</v>
      </c>
    </row>
    <row r="41" spans="1:5" x14ac:dyDescent="0.25">
      <c r="A41" s="3" t="s">
        <v>943</v>
      </c>
      <c r="B41" s="3" t="s">
        <v>944</v>
      </c>
      <c r="C41" s="195" t="s">
        <v>945</v>
      </c>
      <c r="D41" s="195" t="s">
        <v>946</v>
      </c>
      <c r="E41" s="195" t="s">
        <v>947</v>
      </c>
    </row>
    <row r="42" spans="1:5" ht="31.5" x14ac:dyDescent="0.25">
      <c r="A42" s="3" t="s">
        <v>858</v>
      </c>
      <c r="B42" s="3" t="s">
        <v>944</v>
      </c>
      <c r="C42" s="195" t="s">
        <v>948</v>
      </c>
      <c r="D42" s="195" t="s">
        <v>949</v>
      </c>
      <c r="E42" s="195" t="s">
        <v>950</v>
      </c>
    </row>
    <row r="43" spans="1:5" ht="31.5" x14ac:dyDescent="0.25">
      <c r="A43" s="3" t="s">
        <v>888</v>
      </c>
      <c r="B43" s="3" t="s">
        <v>944</v>
      </c>
      <c r="C43" s="195" t="s">
        <v>951</v>
      </c>
      <c r="D43" s="195" t="s">
        <v>952</v>
      </c>
      <c r="E43" s="195" t="s">
        <v>953</v>
      </c>
    </row>
    <row r="44" spans="1:5" ht="31.5" x14ac:dyDescent="0.25">
      <c r="A44" s="3" t="s">
        <v>888</v>
      </c>
      <c r="B44" s="3" t="s">
        <v>944</v>
      </c>
      <c r="C44" s="195" t="s">
        <v>954</v>
      </c>
      <c r="D44" s="195" t="s">
        <v>955</v>
      </c>
      <c r="E44" s="195" t="s">
        <v>956</v>
      </c>
    </row>
    <row r="45" spans="1:5" x14ac:dyDescent="0.25">
      <c r="A45" s="3" t="s">
        <v>957</v>
      </c>
      <c r="B45" s="3" t="s">
        <v>958</v>
      </c>
      <c r="C45" s="195" t="s">
        <v>959</v>
      </c>
      <c r="D45" s="195" t="s">
        <v>960</v>
      </c>
      <c r="E45" s="195" t="s">
        <v>961</v>
      </c>
    </row>
    <row r="46" spans="1:5" ht="31.5" x14ac:dyDescent="0.25">
      <c r="A46" s="3" t="s">
        <v>957</v>
      </c>
      <c r="B46" s="3" t="s">
        <v>958</v>
      </c>
      <c r="C46" s="195" t="s">
        <v>962</v>
      </c>
      <c r="D46" s="195" t="s">
        <v>963</v>
      </c>
      <c r="E46" s="195" t="s">
        <v>961</v>
      </c>
    </row>
    <row r="47" spans="1:5" x14ac:dyDescent="0.25">
      <c r="A47" s="3" t="s">
        <v>957</v>
      </c>
      <c r="B47" s="3" t="s">
        <v>958</v>
      </c>
      <c r="C47" s="195" t="s">
        <v>959</v>
      </c>
      <c r="D47" s="195" t="s">
        <v>960</v>
      </c>
      <c r="E47" s="195" t="s">
        <v>961</v>
      </c>
    </row>
    <row r="48" spans="1:5" x14ac:dyDescent="0.25">
      <c r="A48" s="3" t="s">
        <v>938</v>
      </c>
      <c r="B48" s="3" t="s">
        <v>958</v>
      </c>
      <c r="C48" s="195" t="s">
        <v>959</v>
      </c>
      <c r="D48" s="195" t="s">
        <v>960</v>
      </c>
      <c r="E48" s="195" t="s">
        <v>961</v>
      </c>
    </row>
    <row r="49" spans="1:5" x14ac:dyDescent="0.25">
      <c r="A49" s="3" t="s">
        <v>957</v>
      </c>
      <c r="B49" s="3" t="s">
        <v>958</v>
      </c>
      <c r="C49" s="195" t="s">
        <v>959</v>
      </c>
      <c r="D49" s="195" t="s">
        <v>960</v>
      </c>
      <c r="E49" s="195" t="s">
        <v>961</v>
      </c>
    </row>
    <row r="50" spans="1:5" x14ac:dyDescent="0.25">
      <c r="A50" s="3" t="s">
        <v>957</v>
      </c>
      <c r="B50" s="3" t="s">
        <v>958</v>
      </c>
      <c r="C50" s="195" t="s">
        <v>959</v>
      </c>
      <c r="D50" s="195" t="s">
        <v>960</v>
      </c>
      <c r="E50" s="195" t="s">
        <v>961</v>
      </c>
    </row>
    <row r="51" spans="1:5" x14ac:dyDescent="0.25">
      <c r="A51" s="3" t="s">
        <v>957</v>
      </c>
      <c r="B51" s="3" t="s">
        <v>958</v>
      </c>
      <c r="C51" s="195" t="s">
        <v>964</v>
      </c>
      <c r="D51" s="195" t="s">
        <v>965</v>
      </c>
      <c r="E51" s="195" t="s">
        <v>961</v>
      </c>
    </row>
    <row r="52" spans="1:5" x14ac:dyDescent="0.25">
      <c r="A52" s="3" t="s">
        <v>957</v>
      </c>
      <c r="B52" s="3" t="s">
        <v>958</v>
      </c>
      <c r="C52" s="195" t="s">
        <v>966</v>
      </c>
      <c r="D52" s="195" t="s">
        <v>963</v>
      </c>
      <c r="E52" s="195" t="s">
        <v>961</v>
      </c>
    </row>
    <row r="53" spans="1:5" ht="31.5" x14ac:dyDescent="0.25">
      <c r="A53" s="3" t="s">
        <v>862</v>
      </c>
      <c r="B53" s="3" t="s">
        <v>944</v>
      </c>
      <c r="C53" s="195" t="s">
        <v>967</v>
      </c>
      <c r="D53" s="195" t="s">
        <v>968</v>
      </c>
      <c r="E53" s="195" t="s">
        <v>969</v>
      </c>
    </row>
    <row r="54" spans="1:5" x14ac:dyDescent="0.25">
      <c r="A54" s="3" t="s">
        <v>882</v>
      </c>
      <c r="B54" s="3" t="s">
        <v>944</v>
      </c>
      <c r="C54" s="195" t="s">
        <v>970</v>
      </c>
      <c r="D54" s="195" t="s">
        <v>971</v>
      </c>
      <c r="E54" s="195" t="s">
        <v>972</v>
      </c>
    </row>
    <row r="55" spans="1:5" x14ac:dyDescent="0.25">
      <c r="A55" s="3" t="s">
        <v>882</v>
      </c>
      <c r="B55" s="3" t="s">
        <v>944</v>
      </c>
      <c r="C55" s="195" t="s">
        <v>973</v>
      </c>
      <c r="D55" s="195" t="s">
        <v>974</v>
      </c>
      <c r="E55" s="195" t="s">
        <v>975</v>
      </c>
    </row>
    <row r="56" spans="1:5" x14ac:dyDescent="0.25">
      <c r="A56" s="3" t="s">
        <v>839</v>
      </c>
      <c r="B56" s="3" t="s">
        <v>939</v>
      </c>
      <c r="C56" s="195" t="s">
        <v>976</v>
      </c>
      <c r="D56" s="195" t="s">
        <v>977</v>
      </c>
      <c r="E56" s="195" t="s">
        <v>978</v>
      </c>
    </row>
    <row r="57" spans="1:5" ht="31.5" x14ac:dyDescent="0.25">
      <c r="A57" s="3" t="s">
        <v>979</v>
      </c>
      <c r="B57" s="3" t="s">
        <v>939</v>
      </c>
      <c r="C57" s="396" t="s">
        <v>980</v>
      </c>
      <c r="D57" s="195" t="s">
        <v>981</v>
      </c>
      <c r="E57" s="195" t="s">
        <v>982</v>
      </c>
    </row>
    <row r="58" spans="1:5" ht="31.5" x14ac:dyDescent="0.25">
      <c r="A58" s="3" t="s">
        <v>979</v>
      </c>
      <c r="B58" s="3" t="s">
        <v>939</v>
      </c>
      <c r="C58" s="195" t="s">
        <v>983</v>
      </c>
      <c r="D58" s="195" t="s">
        <v>984</v>
      </c>
      <c r="E58" s="195" t="s">
        <v>985</v>
      </c>
    </row>
    <row r="59" spans="1:5" ht="47.25" x14ac:dyDescent="0.25">
      <c r="A59" s="3" t="s">
        <v>986</v>
      </c>
      <c r="B59" s="3" t="s">
        <v>939</v>
      </c>
      <c r="C59" s="397" t="s">
        <v>987</v>
      </c>
      <c r="D59" s="195" t="s">
        <v>988</v>
      </c>
      <c r="E59" s="195" t="s">
        <v>989</v>
      </c>
    </row>
    <row r="60" spans="1:5" ht="31.5" x14ac:dyDescent="0.25">
      <c r="A60" s="3" t="s">
        <v>826</v>
      </c>
      <c r="B60" s="3" t="s">
        <v>939</v>
      </c>
      <c r="C60" s="195" t="s">
        <v>990</v>
      </c>
      <c r="D60" s="195" t="s">
        <v>991</v>
      </c>
      <c r="E60" s="195" t="s">
        <v>992</v>
      </c>
    </row>
    <row r="61" spans="1:5" ht="31.5" x14ac:dyDescent="0.25">
      <c r="A61" s="3" t="s">
        <v>993</v>
      </c>
      <c r="B61" s="3" t="s">
        <v>939</v>
      </c>
      <c r="C61" s="195" t="s">
        <v>994</v>
      </c>
      <c r="D61" s="195" t="s">
        <v>995</v>
      </c>
      <c r="E61" s="195" t="s">
        <v>996</v>
      </c>
    </row>
    <row r="62" spans="1:5" ht="31.5" x14ac:dyDescent="0.25">
      <c r="A62" s="3" t="s">
        <v>849</v>
      </c>
      <c r="B62" s="3" t="s">
        <v>939</v>
      </c>
      <c r="C62" s="195" t="s">
        <v>997</v>
      </c>
      <c r="D62" s="195" t="s">
        <v>998</v>
      </c>
      <c r="E62" s="195" t="s">
        <v>999</v>
      </c>
    </row>
    <row r="63" spans="1:5" ht="31.5" x14ac:dyDescent="0.25">
      <c r="A63" s="3" t="s">
        <v>979</v>
      </c>
      <c r="B63" s="3" t="s">
        <v>939</v>
      </c>
      <c r="C63" s="195" t="s">
        <v>1000</v>
      </c>
      <c r="D63" s="195" t="s">
        <v>1001</v>
      </c>
      <c r="E63" s="195" t="s">
        <v>1002</v>
      </c>
    </row>
    <row r="64" spans="1:5" ht="31.5" x14ac:dyDescent="0.25">
      <c r="A64" s="3" t="s">
        <v>979</v>
      </c>
      <c r="B64" s="3" t="s">
        <v>939</v>
      </c>
      <c r="C64" s="195" t="s">
        <v>1003</v>
      </c>
      <c r="D64" s="195" t="s">
        <v>1004</v>
      </c>
      <c r="E64" s="195" t="s">
        <v>1005</v>
      </c>
    </row>
    <row r="65" spans="1:5" ht="31.5" x14ac:dyDescent="0.25">
      <c r="A65" s="3" t="s">
        <v>875</v>
      </c>
      <c r="B65" s="3" t="s">
        <v>1006</v>
      </c>
      <c r="C65" s="195" t="s">
        <v>1007</v>
      </c>
      <c r="D65" s="195" t="s">
        <v>1008</v>
      </c>
      <c r="E65" s="195" t="s">
        <v>1009</v>
      </c>
    </row>
    <row r="66" spans="1:5" ht="31.5" x14ac:dyDescent="0.25">
      <c r="A66" s="3" t="s">
        <v>1010</v>
      </c>
      <c r="B66" s="3" t="s">
        <v>1006</v>
      </c>
      <c r="C66" s="195" t="s">
        <v>1011</v>
      </c>
      <c r="D66" s="195" t="s">
        <v>1012</v>
      </c>
      <c r="E66" s="195" t="s">
        <v>1013</v>
      </c>
    </row>
    <row r="67" spans="1:5" ht="31.5" x14ac:dyDescent="0.25">
      <c r="A67" s="3" t="s">
        <v>1014</v>
      </c>
      <c r="B67" s="3" t="s">
        <v>1006</v>
      </c>
      <c r="C67" s="195" t="s">
        <v>1015</v>
      </c>
      <c r="D67" s="195" t="s">
        <v>1016</v>
      </c>
      <c r="E67" s="195" t="s">
        <v>1017</v>
      </c>
    </row>
    <row r="68" spans="1:5" ht="31.5" x14ac:dyDescent="0.25">
      <c r="A68" s="3" t="s">
        <v>849</v>
      </c>
      <c r="B68" s="3" t="s">
        <v>1018</v>
      </c>
      <c r="C68" s="195" t="s">
        <v>1019</v>
      </c>
      <c r="D68" s="195" t="s">
        <v>1020</v>
      </c>
      <c r="E68" s="195" t="s">
        <v>1021</v>
      </c>
    </row>
    <row r="69" spans="1:5" ht="31.5" x14ac:dyDescent="0.25">
      <c r="A69" s="3" t="s">
        <v>854</v>
      </c>
      <c r="B69" s="3" t="s">
        <v>1018</v>
      </c>
      <c r="C69" s="195" t="s">
        <v>1015</v>
      </c>
      <c r="D69" s="195" t="s">
        <v>1016</v>
      </c>
      <c r="E69" s="195" t="s">
        <v>1022</v>
      </c>
    </row>
    <row r="70" spans="1:5" ht="31.5" x14ac:dyDescent="0.25">
      <c r="A70" s="3" t="s">
        <v>1023</v>
      </c>
      <c r="B70" s="3" t="s">
        <v>1018</v>
      </c>
      <c r="C70" s="195" t="s">
        <v>1024</v>
      </c>
      <c r="D70" s="195" t="s">
        <v>1025</v>
      </c>
      <c r="E70" s="195" t="s">
        <v>1026</v>
      </c>
    </row>
    <row r="71" spans="1:5" ht="31.5" x14ac:dyDescent="0.25">
      <c r="A71" s="3" t="s">
        <v>849</v>
      </c>
      <c r="B71" s="3" t="s">
        <v>1018</v>
      </c>
      <c r="C71" s="195" t="s">
        <v>1027</v>
      </c>
      <c r="D71" s="195" t="s">
        <v>1028</v>
      </c>
      <c r="E71" s="195" t="s">
        <v>1029</v>
      </c>
    </row>
    <row r="72" spans="1:5" ht="31.5" x14ac:dyDescent="0.25">
      <c r="A72" s="3" t="s">
        <v>979</v>
      </c>
      <c r="B72" s="3" t="s">
        <v>1030</v>
      </c>
      <c r="C72" s="195" t="s">
        <v>1031</v>
      </c>
      <c r="D72" s="195" t="s">
        <v>1032</v>
      </c>
      <c r="E72" s="195" t="s">
        <v>1033</v>
      </c>
    </row>
    <row r="73" spans="1:5" ht="31.5" x14ac:dyDescent="0.25">
      <c r="A73" s="3" t="s">
        <v>1014</v>
      </c>
      <c r="B73" s="3" t="s">
        <v>1034</v>
      </c>
      <c r="C73" s="195" t="s">
        <v>1035</v>
      </c>
      <c r="D73" s="195" t="s">
        <v>1036</v>
      </c>
      <c r="E73" s="195" t="s">
        <v>857</v>
      </c>
    </row>
    <row r="74" spans="1:5" ht="31.5" x14ac:dyDescent="0.25">
      <c r="A74" s="3" t="s">
        <v>1037</v>
      </c>
      <c r="B74" s="3" t="s">
        <v>1030</v>
      </c>
      <c r="C74" s="195" t="s">
        <v>1038</v>
      </c>
      <c r="D74" s="195" t="s">
        <v>1039</v>
      </c>
      <c r="E74" s="195" t="s">
        <v>1040</v>
      </c>
    </row>
    <row r="75" spans="1:5" ht="31.5" x14ac:dyDescent="0.25">
      <c r="A75" s="3" t="s">
        <v>1010</v>
      </c>
      <c r="B75" s="3" t="s">
        <v>1041</v>
      </c>
      <c r="C75" s="195" t="s">
        <v>1011</v>
      </c>
      <c r="D75" s="195" t="s">
        <v>1012</v>
      </c>
      <c r="E75" s="195" t="s">
        <v>1042</v>
      </c>
    </row>
    <row r="76" spans="1:5" ht="31.5" x14ac:dyDescent="0.25">
      <c r="A76" s="3" t="s">
        <v>839</v>
      </c>
      <c r="B76" s="3" t="s">
        <v>1043</v>
      </c>
      <c r="C76" s="195" t="s">
        <v>1024</v>
      </c>
      <c r="D76" s="195" t="s">
        <v>1025</v>
      </c>
      <c r="E76" s="195" t="s">
        <v>1026</v>
      </c>
    </row>
    <row r="77" spans="1:5" ht="31.5" x14ac:dyDescent="0.25">
      <c r="A77" s="3" t="s">
        <v>882</v>
      </c>
      <c r="B77" s="3" t="s">
        <v>1043</v>
      </c>
      <c r="C77" s="195" t="s">
        <v>1044</v>
      </c>
      <c r="D77" s="195" t="s">
        <v>1045</v>
      </c>
      <c r="E77" s="195" t="s">
        <v>1046</v>
      </c>
    </row>
    <row r="78" spans="1:5" ht="31.5" x14ac:dyDescent="0.25">
      <c r="A78" s="3" t="s">
        <v>862</v>
      </c>
      <c r="B78" s="3" t="s">
        <v>1034</v>
      </c>
      <c r="C78" s="195" t="s">
        <v>1047</v>
      </c>
      <c r="D78" s="195" t="s">
        <v>1048</v>
      </c>
      <c r="E78" s="195" t="s">
        <v>1049</v>
      </c>
    </row>
    <row r="79" spans="1:5" ht="31.5" x14ac:dyDescent="0.25">
      <c r="A79" s="3" t="s">
        <v>854</v>
      </c>
      <c r="B79" s="3" t="s">
        <v>1034</v>
      </c>
      <c r="C79" s="195" t="s">
        <v>1050</v>
      </c>
      <c r="D79" s="195" t="s">
        <v>1051</v>
      </c>
      <c r="E79" s="195" t="s">
        <v>1052</v>
      </c>
    </row>
    <row r="80" spans="1:5" ht="47.25" x14ac:dyDescent="0.25">
      <c r="A80" s="3" t="s">
        <v>862</v>
      </c>
      <c r="B80" s="3" t="s">
        <v>1053</v>
      </c>
      <c r="C80" s="195" t="s">
        <v>1054</v>
      </c>
      <c r="D80" s="195" t="s">
        <v>1025</v>
      </c>
      <c r="E80" s="195" t="s">
        <v>1055</v>
      </c>
    </row>
    <row r="81" spans="1:5" x14ac:dyDescent="0.25">
      <c r="A81" s="3" t="s">
        <v>862</v>
      </c>
      <c r="B81" s="3" t="s">
        <v>1034</v>
      </c>
      <c r="C81" s="195" t="s">
        <v>1054</v>
      </c>
      <c r="D81" s="195" t="s">
        <v>1025</v>
      </c>
      <c r="E81" s="195" t="s">
        <v>1056</v>
      </c>
    </row>
    <row r="82" spans="1:5" ht="31.5" x14ac:dyDescent="0.25">
      <c r="A82" s="3" t="s">
        <v>957</v>
      </c>
      <c r="B82" s="3" t="s">
        <v>1034</v>
      </c>
      <c r="C82" s="195" t="s">
        <v>1057</v>
      </c>
      <c r="D82" s="195" t="s">
        <v>1058</v>
      </c>
      <c r="E82" s="195" t="s">
        <v>1059</v>
      </c>
    </row>
    <row r="83" spans="1:5" ht="31.5" x14ac:dyDescent="0.25">
      <c r="A83" s="3" t="s">
        <v>1014</v>
      </c>
      <c r="B83" s="3" t="s">
        <v>1060</v>
      </c>
      <c r="C83" s="195" t="s">
        <v>1057</v>
      </c>
      <c r="D83" s="195" t="s">
        <v>1058</v>
      </c>
      <c r="E83" s="195" t="s">
        <v>1059</v>
      </c>
    </row>
    <row r="84" spans="1:5" x14ac:dyDescent="0.25">
      <c r="A84" s="3" t="s">
        <v>862</v>
      </c>
      <c r="B84" s="3" t="s">
        <v>1060</v>
      </c>
      <c r="C84" s="195" t="s">
        <v>1054</v>
      </c>
      <c r="D84" s="195" t="s">
        <v>1025</v>
      </c>
      <c r="E84" s="195" t="s">
        <v>1056</v>
      </c>
    </row>
    <row r="85" spans="1:5" x14ac:dyDescent="0.25">
      <c r="A85" s="3" t="s">
        <v>1061</v>
      </c>
      <c r="B85" s="3" t="s">
        <v>1062</v>
      </c>
      <c r="C85" s="195" t="s">
        <v>1054</v>
      </c>
      <c r="D85" s="195" t="s">
        <v>1025</v>
      </c>
      <c r="E85" s="195" t="s">
        <v>1056</v>
      </c>
    </row>
    <row r="86" spans="1:5" ht="31.5" x14ac:dyDescent="0.25">
      <c r="A86" s="3" t="s">
        <v>957</v>
      </c>
      <c r="B86" s="3" t="s">
        <v>1062</v>
      </c>
      <c r="C86" s="195" t="s">
        <v>1057</v>
      </c>
      <c r="D86" s="195" t="s">
        <v>1058</v>
      </c>
      <c r="E86" s="195" t="s">
        <v>1059</v>
      </c>
    </row>
    <row r="87" spans="1:5" x14ac:dyDescent="0.25">
      <c r="A87" s="3" t="s">
        <v>957</v>
      </c>
      <c r="B87" s="3" t="s">
        <v>1062</v>
      </c>
      <c r="C87" s="195" t="s">
        <v>1063</v>
      </c>
      <c r="D87" s="195" t="s">
        <v>1064</v>
      </c>
      <c r="E87" s="195" t="s">
        <v>1065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A10" sqref="A10"/>
    </sheetView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0E4545-BAD6-469B-9218-C04FA07708F4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27</vt:i4>
      </vt:variant>
      <vt:variant>
        <vt:lpstr>Pomenované rozsahy</vt:lpstr>
      </vt:variant>
      <vt:variant>
        <vt:i4>4</vt:i4>
      </vt:variant>
    </vt:vector>
  </HeadingPairs>
  <TitlesOfParts>
    <vt:vector size="31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'T12 záverečné práce'!Oblasť_tlače</vt:lpstr>
      <vt:lpstr>'T20 Ostatné (nevýsk.) projekty'!Oblasť_tlače</vt:lpstr>
      <vt:lpstr>'T3a - I.stupeň prijatia'!Oblasť_tlače</vt:lpstr>
      <vt:lpstr>'T3C - III stupeň prijatia'!Oblasť_tlače</vt:lpstr>
    </vt:vector>
  </TitlesOfParts>
  <Company>MŠSR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Táňa Palkovičová</cp:lastModifiedBy>
  <cp:lastPrinted>2017-04-12T06:28:14Z</cp:lastPrinted>
  <dcterms:created xsi:type="dcterms:W3CDTF">2010-01-11T10:19:31Z</dcterms:created>
  <dcterms:modified xsi:type="dcterms:W3CDTF">2017-05-02T12:38:01Z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