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60" windowWidth="25440" windowHeight="12075" tabRatio="1000" firstSheet="15" activeTab="23"/>
  </bookViews>
  <sheets>
    <sheet name="titulná strana" sheetId="37" r:id="rId1"/>
    <sheet name="zoznam tabuliek" sheetId="38" r:id="rId2"/>
    <sheet name="T1 počet študentov" sheetId="1" r:id="rId3"/>
    <sheet name="T1a vývoj počtu študentov" sheetId="7" r:id="rId4"/>
    <sheet name="T2 počet absolventov" sheetId="2" r:id="rId5"/>
    <sheet name="T3a - I.stupeň prijatia" sheetId="4" r:id="rId6"/>
    <sheet name="T3B - II. stupeň prijatia" sheetId="5" r:id="rId7"/>
    <sheet name="T3C - III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13" r:id="rId15"/>
    <sheet name="T11 mobility zam" sheetId="16" r:id="rId16"/>
    <sheet name="T12 záverečné práce" sheetId="18" r:id="rId17"/>
    <sheet name="T13 publ činnosť" sheetId="9" r:id="rId18"/>
    <sheet name="T14 umel.cinnost" sheetId="10" r:id="rId19"/>
    <sheet name="T15 štud.program - ŠP" sheetId="22" r:id="rId20"/>
    <sheet name="T16 pozastavene, odňaté ŠP" sheetId="27" r:id="rId21"/>
    <sheet name="17 HI konania" sheetId="30" r:id="rId22"/>
    <sheet name="18 HI pozastavene, odňatie " sheetId="31" r:id="rId23"/>
    <sheet name="T19 Výskumné projekty" sheetId="34" r:id="rId24"/>
    <sheet name="T20 Ostatné (nevýsk.) projekty" sheetId="35" r:id="rId25"/>
    <sheet name="T21 umelecká činnosť" sheetId="28" r:id="rId26"/>
    <sheet name="skratky" sheetId="29" r:id="rId27"/>
  </sheets>
  <definedNames>
    <definedName name="_xlnm.Print_Area" localSheetId="21">'17 HI konania'!$A$1:$B$19</definedName>
    <definedName name="_xlnm.Print_Area" localSheetId="22">'18 HI pozastavene, odňatie '!$A$1:$C$18</definedName>
    <definedName name="_xlnm.Print_Area" localSheetId="16">'T12 záverečné práce'!$A$1:$K$8</definedName>
    <definedName name="_xlnm.Print_Area" localSheetId="24">'T20 Ostatné (nevýsk.) projekty'!$A$1:$L$9</definedName>
    <definedName name="_xlnm.Print_Area" localSheetId="5">'T3a - I.stupeň prijatia'!$A$1:$J$94</definedName>
    <definedName name="_xlnm.Print_Area" localSheetId="7">'T3C - III stupeň prijatia'!$A$1:$J$128</definedName>
    <definedName name="_xlnm.Print_Area" localSheetId="10">'T6 mobility študenti'!$A$1:$K$30</definedName>
    <definedName name="_xlnm.Print_Area" localSheetId="13">'T9 výberové konania'!$A$1:$I$13</definedName>
  </definedNames>
  <calcPr calcId="145621"/>
</workbook>
</file>

<file path=xl/calcChain.xml><?xml version="1.0" encoding="utf-8"?>
<calcChain xmlns="http://schemas.openxmlformats.org/spreadsheetml/2006/main">
  <c r="K7" i="18" l="1"/>
  <c r="J7" i="18"/>
  <c r="I7" i="18"/>
  <c r="H7" i="18"/>
  <c r="G7" i="18"/>
  <c r="F7" i="18"/>
  <c r="E7" i="18"/>
  <c r="D7" i="18"/>
  <c r="C7" i="18"/>
  <c r="B7" i="18"/>
  <c r="K22" i="16"/>
  <c r="J22" i="16"/>
  <c r="I22" i="16"/>
  <c r="H22" i="16"/>
  <c r="G22" i="16"/>
  <c r="F22" i="16"/>
  <c r="E22" i="16"/>
  <c r="D22" i="16"/>
  <c r="C22" i="16"/>
  <c r="B22" i="16"/>
  <c r="K11" i="16"/>
  <c r="K24" i="16" s="1"/>
  <c r="K25" i="16" s="1"/>
  <c r="J11" i="16"/>
  <c r="J24" i="16" s="1"/>
  <c r="J25" i="16" s="1"/>
  <c r="I11" i="16"/>
  <c r="I24" i="16" s="1"/>
  <c r="I25" i="16" s="1"/>
  <c r="H11" i="16"/>
  <c r="H24" i="16" s="1"/>
  <c r="H25" i="16" s="1"/>
  <c r="G11" i="16"/>
  <c r="G24" i="16" s="1"/>
  <c r="G25" i="16" s="1"/>
  <c r="F11" i="16"/>
  <c r="F24" i="16" s="1"/>
  <c r="F25" i="16" s="1"/>
  <c r="E11" i="16"/>
  <c r="E24" i="16" s="1"/>
  <c r="E25" i="16" s="1"/>
  <c r="D11" i="16"/>
  <c r="D24" i="16" s="1"/>
  <c r="D25" i="16" s="1"/>
  <c r="C11" i="16"/>
  <c r="C24" i="16" s="1"/>
  <c r="C25" i="16" s="1"/>
  <c r="B11" i="16"/>
  <c r="B24" i="16" s="1"/>
  <c r="B25" i="16" s="1"/>
  <c r="K20" i="15"/>
  <c r="J20" i="15"/>
  <c r="I20" i="15"/>
  <c r="H20" i="15"/>
  <c r="G20" i="15"/>
  <c r="F20" i="15"/>
  <c r="E20" i="15"/>
  <c r="D20" i="15"/>
  <c r="C20" i="15"/>
  <c r="B20" i="15"/>
  <c r="K10" i="15"/>
  <c r="K22" i="15" s="1"/>
  <c r="K23" i="15" s="1"/>
  <c r="J10" i="15"/>
  <c r="J22" i="15" s="1"/>
  <c r="J23" i="15" s="1"/>
  <c r="I10" i="15"/>
  <c r="I22" i="15" s="1"/>
  <c r="I23" i="15" s="1"/>
  <c r="H10" i="15"/>
  <c r="H22" i="15" s="1"/>
  <c r="H23" i="15" s="1"/>
  <c r="G10" i="15"/>
  <c r="G22" i="15" s="1"/>
  <c r="G23" i="15" s="1"/>
  <c r="F10" i="15"/>
  <c r="F22" i="15" s="1"/>
  <c r="F23" i="15" s="1"/>
  <c r="E10" i="15"/>
  <c r="E22" i="15" s="1"/>
  <c r="E23" i="15" s="1"/>
  <c r="D10" i="15"/>
  <c r="D22" i="15" s="1"/>
  <c r="D23" i="15" s="1"/>
  <c r="C10" i="15"/>
  <c r="C22" i="15" s="1"/>
  <c r="C23" i="15" s="1"/>
  <c r="B10" i="15"/>
  <c r="B22" i="15" s="1"/>
  <c r="B23" i="15" s="1"/>
  <c r="J16" i="3" l="1"/>
  <c r="G16" i="3"/>
  <c r="F16" i="3"/>
  <c r="C16" i="3"/>
  <c r="E15" i="3"/>
  <c r="C15" i="3"/>
  <c r="I14" i="3"/>
  <c r="H14" i="3"/>
  <c r="E14" i="3"/>
  <c r="C14" i="3"/>
  <c r="I13" i="3"/>
  <c r="I16" i="3" s="1"/>
  <c r="H13" i="3"/>
  <c r="H16" i="3" s="1"/>
  <c r="E13" i="3"/>
  <c r="E16" i="3" s="1"/>
  <c r="C13" i="3"/>
  <c r="J12" i="3"/>
  <c r="I12" i="3"/>
  <c r="H12" i="3"/>
  <c r="G12" i="3"/>
  <c r="F12" i="3"/>
  <c r="E12" i="3"/>
  <c r="D12" i="3"/>
  <c r="C12" i="3"/>
  <c r="J8" i="3"/>
  <c r="I8" i="3"/>
  <c r="H8" i="3"/>
  <c r="G8" i="3"/>
  <c r="F8" i="3"/>
  <c r="E8" i="3"/>
  <c r="C8" i="3"/>
  <c r="E128" i="6"/>
  <c r="I128" i="6" s="1"/>
  <c r="D128" i="6"/>
  <c r="H128" i="6" s="1"/>
  <c r="C128" i="6"/>
  <c r="G128" i="6" s="1"/>
  <c r="B128" i="6"/>
  <c r="F128" i="6" s="1"/>
  <c r="I127" i="6"/>
  <c r="H127" i="6"/>
  <c r="G127" i="6"/>
  <c r="F127" i="6"/>
  <c r="I126" i="6"/>
  <c r="H126" i="6"/>
  <c r="G126" i="6"/>
  <c r="F126" i="6"/>
  <c r="I125" i="6"/>
  <c r="H125" i="6"/>
  <c r="G125" i="6"/>
  <c r="F125" i="6"/>
  <c r="I124" i="6"/>
  <c r="H124" i="6"/>
  <c r="G124" i="6"/>
  <c r="F124" i="6"/>
  <c r="I123" i="6"/>
  <c r="H123" i="6"/>
  <c r="G123" i="6"/>
  <c r="F123" i="6"/>
  <c r="I122" i="6"/>
  <c r="H122" i="6"/>
  <c r="G122" i="6"/>
  <c r="F122" i="6"/>
  <c r="I121" i="6"/>
  <c r="H121" i="6"/>
  <c r="G121" i="6"/>
  <c r="F121" i="6"/>
  <c r="I120" i="6"/>
  <c r="H120" i="6"/>
  <c r="G120" i="6"/>
  <c r="F120" i="6"/>
  <c r="I119" i="6"/>
  <c r="H119" i="6"/>
  <c r="G119" i="6"/>
  <c r="F119" i="6"/>
  <c r="I118" i="6"/>
  <c r="H118" i="6"/>
  <c r="G118" i="6"/>
  <c r="F118" i="6"/>
  <c r="I117" i="6"/>
  <c r="H117" i="6"/>
  <c r="G117" i="6"/>
  <c r="F117" i="6"/>
  <c r="I116" i="6"/>
  <c r="H116" i="6"/>
  <c r="G116" i="6"/>
  <c r="F116" i="6"/>
  <c r="I115" i="6"/>
  <c r="H115" i="6"/>
  <c r="G115" i="6"/>
  <c r="F115" i="6"/>
  <c r="I114" i="6"/>
  <c r="H114" i="6"/>
  <c r="G114" i="6"/>
  <c r="F114" i="6"/>
  <c r="I113" i="6"/>
  <c r="H113" i="6"/>
  <c r="G113" i="6"/>
  <c r="F113" i="6"/>
  <c r="I112" i="6"/>
  <c r="H112" i="6"/>
  <c r="G112" i="6"/>
  <c r="F112" i="6"/>
  <c r="I111" i="6"/>
  <c r="H111" i="6"/>
  <c r="G111" i="6"/>
  <c r="F111" i="6"/>
  <c r="I110" i="6"/>
  <c r="H110" i="6"/>
  <c r="G110" i="6"/>
  <c r="F110" i="6"/>
  <c r="I109" i="6"/>
  <c r="H109" i="6"/>
  <c r="G109" i="6"/>
  <c r="F109" i="6"/>
  <c r="I108" i="6"/>
  <c r="H108" i="6"/>
  <c r="G108" i="6"/>
  <c r="F108" i="6"/>
  <c r="I107" i="6"/>
  <c r="H107" i="6"/>
  <c r="G107" i="6"/>
  <c r="F107" i="6"/>
  <c r="I106" i="6"/>
  <c r="H106" i="6"/>
  <c r="G106" i="6"/>
  <c r="F106" i="6"/>
  <c r="I105" i="6"/>
  <c r="H105" i="6"/>
  <c r="G105" i="6"/>
  <c r="F105" i="6"/>
  <c r="I104" i="6"/>
  <c r="H104" i="6"/>
  <c r="G104" i="6"/>
  <c r="F104" i="6"/>
  <c r="I103" i="6"/>
  <c r="H103" i="6"/>
  <c r="G103" i="6"/>
  <c r="F103" i="6"/>
  <c r="I102" i="6"/>
  <c r="H102" i="6"/>
  <c r="G102" i="6"/>
  <c r="F102" i="6"/>
  <c r="I101" i="6"/>
  <c r="H101" i="6"/>
  <c r="G101" i="6"/>
  <c r="F101" i="6"/>
  <c r="E96" i="6"/>
  <c r="I96" i="6" s="1"/>
  <c r="D96" i="6"/>
  <c r="H96" i="6" s="1"/>
  <c r="C96" i="6"/>
  <c r="G96" i="6" s="1"/>
  <c r="B96" i="6"/>
  <c r="F96" i="6" s="1"/>
  <c r="I95" i="6"/>
  <c r="H95" i="6"/>
  <c r="G95" i="6"/>
  <c r="F95" i="6"/>
  <c r="I94" i="6"/>
  <c r="H94" i="6"/>
  <c r="G94" i="6"/>
  <c r="F94" i="6"/>
  <c r="I93" i="6"/>
  <c r="H93" i="6"/>
  <c r="G93" i="6"/>
  <c r="F93" i="6"/>
  <c r="I92" i="6"/>
  <c r="H92" i="6"/>
  <c r="G92" i="6"/>
  <c r="F92" i="6"/>
  <c r="I91" i="6"/>
  <c r="H91" i="6"/>
  <c r="G91" i="6"/>
  <c r="F91" i="6"/>
  <c r="I90" i="6"/>
  <c r="H90" i="6"/>
  <c r="G90" i="6"/>
  <c r="F90" i="6"/>
  <c r="I89" i="6"/>
  <c r="H89" i="6"/>
  <c r="G89" i="6"/>
  <c r="F89" i="6"/>
  <c r="I88" i="6"/>
  <c r="H88" i="6"/>
  <c r="G88" i="6"/>
  <c r="F88" i="6"/>
  <c r="I87" i="6"/>
  <c r="H87" i="6"/>
  <c r="G87" i="6"/>
  <c r="F87" i="6"/>
  <c r="I86" i="6"/>
  <c r="H86" i="6"/>
  <c r="G86" i="6"/>
  <c r="F86" i="6"/>
  <c r="I85" i="6"/>
  <c r="H85" i="6"/>
  <c r="G85" i="6"/>
  <c r="F85" i="6"/>
  <c r="I84" i="6"/>
  <c r="H84" i="6"/>
  <c r="G84" i="6"/>
  <c r="F84" i="6"/>
  <c r="I83" i="6"/>
  <c r="H83" i="6"/>
  <c r="G83" i="6"/>
  <c r="F83" i="6"/>
  <c r="I82" i="6"/>
  <c r="H82" i="6"/>
  <c r="G82" i="6"/>
  <c r="F82" i="6"/>
  <c r="I81" i="6"/>
  <c r="H81" i="6"/>
  <c r="G81" i="6"/>
  <c r="F81" i="6"/>
  <c r="I80" i="6"/>
  <c r="H80" i="6"/>
  <c r="G80" i="6"/>
  <c r="F80" i="6"/>
  <c r="I79" i="6"/>
  <c r="H79" i="6"/>
  <c r="G79" i="6"/>
  <c r="F79" i="6"/>
  <c r="I78" i="6"/>
  <c r="H78" i="6"/>
  <c r="G78" i="6"/>
  <c r="F78" i="6"/>
  <c r="I77" i="6"/>
  <c r="H77" i="6"/>
  <c r="G77" i="6"/>
  <c r="F77" i="6"/>
  <c r="I76" i="6"/>
  <c r="H76" i="6"/>
  <c r="G76" i="6"/>
  <c r="F76" i="6"/>
  <c r="I75" i="6"/>
  <c r="H75" i="6"/>
  <c r="G75" i="6"/>
  <c r="F75" i="6"/>
  <c r="I74" i="6"/>
  <c r="H74" i="6"/>
  <c r="G74" i="6"/>
  <c r="F74" i="6"/>
  <c r="I73" i="6"/>
  <c r="H73" i="6"/>
  <c r="G73" i="6"/>
  <c r="F73" i="6"/>
  <c r="I72" i="6"/>
  <c r="H72" i="6"/>
  <c r="G72" i="6"/>
  <c r="F72" i="6"/>
  <c r="I71" i="6"/>
  <c r="H71" i="6"/>
  <c r="G71" i="6"/>
  <c r="F71" i="6"/>
  <c r="I69" i="6"/>
  <c r="H69" i="6"/>
  <c r="G69" i="6"/>
  <c r="F69" i="6"/>
  <c r="I68" i="6"/>
  <c r="H68" i="6"/>
  <c r="G68" i="6"/>
  <c r="F68" i="6"/>
  <c r="F64" i="6"/>
  <c r="J64" i="6" s="1"/>
  <c r="E64" i="6"/>
  <c r="I64" i="6" s="1"/>
  <c r="D64" i="6"/>
  <c r="C64" i="6"/>
  <c r="G64" i="6" s="1"/>
  <c r="B64" i="6"/>
  <c r="J63" i="6"/>
  <c r="I63" i="6"/>
  <c r="H63" i="6"/>
  <c r="G63" i="6"/>
  <c r="J62" i="6"/>
  <c r="I62" i="6"/>
  <c r="H62" i="6"/>
  <c r="G62" i="6"/>
  <c r="J61" i="6"/>
  <c r="I61" i="6"/>
  <c r="H61" i="6"/>
  <c r="G61" i="6"/>
  <c r="J60" i="6"/>
  <c r="I60" i="6"/>
  <c r="H60" i="6"/>
  <c r="G60" i="6"/>
  <c r="J59" i="6"/>
  <c r="I59" i="6"/>
  <c r="H59" i="6"/>
  <c r="G59" i="6"/>
  <c r="J58" i="6"/>
  <c r="I58" i="6"/>
  <c r="H58" i="6"/>
  <c r="G58" i="6"/>
  <c r="J57" i="6"/>
  <c r="I57" i="6"/>
  <c r="H57" i="6"/>
  <c r="G57" i="6"/>
  <c r="J56" i="6"/>
  <c r="I56" i="6"/>
  <c r="H56" i="6"/>
  <c r="G56" i="6"/>
  <c r="J55" i="6"/>
  <c r="I55" i="6"/>
  <c r="H55" i="6"/>
  <c r="G55" i="6"/>
  <c r="J54" i="6"/>
  <c r="I54" i="6"/>
  <c r="H54" i="6"/>
  <c r="G54" i="6"/>
  <c r="J53" i="6"/>
  <c r="I53" i="6"/>
  <c r="H53" i="6"/>
  <c r="G53" i="6"/>
  <c r="J52" i="6"/>
  <c r="I52" i="6"/>
  <c r="H52" i="6"/>
  <c r="G52" i="6"/>
  <c r="J51" i="6"/>
  <c r="I51" i="6"/>
  <c r="H51" i="6"/>
  <c r="G51" i="6"/>
  <c r="J50" i="6"/>
  <c r="I50" i="6"/>
  <c r="H50" i="6"/>
  <c r="G50" i="6"/>
  <c r="J49" i="6"/>
  <c r="I49" i="6"/>
  <c r="H49" i="6"/>
  <c r="G49" i="6"/>
  <c r="J48" i="6"/>
  <c r="I48" i="6"/>
  <c r="H48" i="6"/>
  <c r="G48" i="6"/>
  <c r="J47" i="6"/>
  <c r="I47" i="6"/>
  <c r="H47" i="6"/>
  <c r="G47" i="6"/>
  <c r="J46" i="6"/>
  <c r="I46" i="6"/>
  <c r="H46" i="6"/>
  <c r="G46" i="6"/>
  <c r="J45" i="6"/>
  <c r="I45" i="6"/>
  <c r="H45" i="6"/>
  <c r="G45" i="6"/>
  <c r="J44" i="6"/>
  <c r="I44" i="6"/>
  <c r="H44" i="6"/>
  <c r="G44" i="6"/>
  <c r="J43" i="6"/>
  <c r="I43" i="6"/>
  <c r="H43" i="6"/>
  <c r="G43" i="6"/>
  <c r="J42" i="6"/>
  <c r="I42" i="6"/>
  <c r="H42" i="6"/>
  <c r="G42" i="6"/>
  <c r="J41" i="6"/>
  <c r="I41" i="6"/>
  <c r="H41" i="6"/>
  <c r="G41" i="6"/>
  <c r="J40" i="6"/>
  <c r="I40" i="6"/>
  <c r="H40" i="6"/>
  <c r="G40" i="6"/>
  <c r="J39" i="6"/>
  <c r="I39" i="6"/>
  <c r="H39" i="6"/>
  <c r="G39" i="6"/>
  <c r="J37" i="6"/>
  <c r="I37" i="6"/>
  <c r="H37" i="6"/>
  <c r="G37" i="6"/>
  <c r="J36" i="6"/>
  <c r="I36" i="6"/>
  <c r="H36" i="6"/>
  <c r="G36" i="6"/>
  <c r="F32" i="6"/>
  <c r="J32" i="6" s="1"/>
  <c r="E32" i="6"/>
  <c r="D32" i="6"/>
  <c r="H32" i="6" s="1"/>
  <c r="C32" i="6"/>
  <c r="G32" i="6" s="1"/>
  <c r="B32" i="6"/>
  <c r="J31" i="6"/>
  <c r="I31" i="6"/>
  <c r="H31" i="6"/>
  <c r="G31" i="6"/>
  <c r="J30" i="6"/>
  <c r="I30" i="6"/>
  <c r="H30" i="6"/>
  <c r="G30" i="6"/>
  <c r="J29" i="6"/>
  <c r="I29" i="6"/>
  <c r="H29" i="6"/>
  <c r="G29" i="6"/>
  <c r="J28" i="6"/>
  <c r="I28" i="6"/>
  <c r="H28" i="6"/>
  <c r="G28" i="6"/>
  <c r="J27" i="6"/>
  <c r="I27" i="6"/>
  <c r="H27" i="6"/>
  <c r="G27" i="6"/>
  <c r="J26" i="6"/>
  <c r="I26" i="6"/>
  <c r="H26" i="6"/>
  <c r="G26" i="6"/>
  <c r="J25" i="6"/>
  <c r="I25" i="6"/>
  <c r="H25" i="6"/>
  <c r="G25" i="6"/>
  <c r="J24" i="6"/>
  <c r="I24" i="6"/>
  <c r="H24" i="6"/>
  <c r="G24" i="6"/>
  <c r="J23" i="6"/>
  <c r="I23" i="6"/>
  <c r="H23" i="6"/>
  <c r="G23" i="6"/>
  <c r="J22" i="6"/>
  <c r="I22" i="6"/>
  <c r="H22" i="6"/>
  <c r="G22" i="6"/>
  <c r="J21" i="6"/>
  <c r="I21" i="6"/>
  <c r="H21" i="6"/>
  <c r="G21" i="6"/>
  <c r="J20" i="6"/>
  <c r="I20" i="6"/>
  <c r="H20" i="6"/>
  <c r="G20" i="6"/>
  <c r="J19" i="6"/>
  <c r="I19" i="6"/>
  <c r="H19" i="6"/>
  <c r="G19" i="6"/>
  <c r="J18" i="6"/>
  <c r="I18" i="6"/>
  <c r="H18" i="6"/>
  <c r="G18" i="6"/>
  <c r="J17" i="6"/>
  <c r="I17" i="6"/>
  <c r="H17" i="6"/>
  <c r="G17" i="6"/>
  <c r="J16" i="6"/>
  <c r="I16" i="6"/>
  <c r="H16" i="6"/>
  <c r="G16" i="6"/>
  <c r="J15" i="6"/>
  <c r="I15" i="6"/>
  <c r="H15" i="6"/>
  <c r="G15" i="6"/>
  <c r="J14" i="6"/>
  <c r="I14" i="6"/>
  <c r="H14" i="6"/>
  <c r="G14" i="6"/>
  <c r="J13" i="6"/>
  <c r="I13" i="6"/>
  <c r="H13" i="6"/>
  <c r="G13" i="6"/>
  <c r="J12" i="6"/>
  <c r="I12" i="6"/>
  <c r="H12" i="6"/>
  <c r="G12" i="6"/>
  <c r="J11" i="6"/>
  <c r="I11" i="6"/>
  <c r="H11" i="6"/>
  <c r="G11" i="6"/>
  <c r="J10" i="6"/>
  <c r="I10" i="6"/>
  <c r="H10" i="6"/>
  <c r="G10" i="6"/>
  <c r="J9" i="6"/>
  <c r="I9" i="6"/>
  <c r="H9" i="6"/>
  <c r="G9" i="6"/>
  <c r="J8" i="6"/>
  <c r="I8" i="6"/>
  <c r="H8" i="6"/>
  <c r="G8" i="6"/>
  <c r="J7" i="6"/>
  <c r="I7" i="6"/>
  <c r="H7" i="6"/>
  <c r="G7" i="6"/>
  <c r="J6" i="6"/>
  <c r="I6" i="6"/>
  <c r="H6" i="6"/>
  <c r="G6" i="6"/>
  <c r="J5" i="6"/>
  <c r="I5" i="6"/>
  <c r="H5" i="6"/>
  <c r="G5" i="6"/>
  <c r="J4" i="6"/>
  <c r="I4" i="6"/>
  <c r="H4" i="6"/>
  <c r="G4" i="6"/>
  <c r="E124" i="5"/>
  <c r="I124" i="5" s="1"/>
  <c r="D124" i="5"/>
  <c r="H124" i="5" s="1"/>
  <c r="C124" i="5"/>
  <c r="G124" i="5" s="1"/>
  <c r="B124" i="5"/>
  <c r="F124" i="5" s="1"/>
  <c r="I123" i="5"/>
  <c r="H123" i="5"/>
  <c r="G123" i="5"/>
  <c r="F123" i="5"/>
  <c r="I122" i="5"/>
  <c r="H122" i="5"/>
  <c r="G122" i="5"/>
  <c r="F122" i="5"/>
  <c r="I121" i="5"/>
  <c r="H121" i="5"/>
  <c r="G121" i="5"/>
  <c r="F121" i="5"/>
  <c r="I120" i="5"/>
  <c r="H120" i="5"/>
  <c r="G120" i="5"/>
  <c r="F120" i="5"/>
  <c r="I119" i="5"/>
  <c r="H119" i="5"/>
  <c r="G119" i="5"/>
  <c r="F119" i="5"/>
  <c r="I118" i="5"/>
  <c r="H118" i="5"/>
  <c r="G118" i="5"/>
  <c r="F118" i="5"/>
  <c r="I117" i="5"/>
  <c r="H117" i="5"/>
  <c r="G117" i="5"/>
  <c r="F117" i="5"/>
  <c r="I116" i="5"/>
  <c r="H116" i="5"/>
  <c r="G116" i="5"/>
  <c r="F116" i="5"/>
  <c r="I115" i="5"/>
  <c r="H115" i="5"/>
  <c r="G115" i="5"/>
  <c r="F115" i="5"/>
  <c r="I114" i="5"/>
  <c r="H114" i="5"/>
  <c r="G114" i="5"/>
  <c r="F114" i="5"/>
  <c r="I113" i="5"/>
  <c r="H113" i="5"/>
  <c r="G113" i="5"/>
  <c r="F113" i="5"/>
  <c r="I112" i="5"/>
  <c r="H112" i="5"/>
  <c r="G112" i="5"/>
  <c r="F112" i="5"/>
  <c r="I111" i="5"/>
  <c r="H111" i="5"/>
  <c r="G111" i="5"/>
  <c r="F111" i="5"/>
  <c r="I110" i="5"/>
  <c r="H110" i="5"/>
  <c r="G110" i="5"/>
  <c r="F110" i="5"/>
  <c r="I109" i="5"/>
  <c r="H109" i="5"/>
  <c r="G109" i="5"/>
  <c r="F109" i="5"/>
  <c r="I108" i="5"/>
  <c r="H108" i="5"/>
  <c r="G108" i="5"/>
  <c r="F108" i="5"/>
  <c r="I107" i="5"/>
  <c r="H107" i="5"/>
  <c r="G107" i="5"/>
  <c r="F107" i="5"/>
  <c r="I106" i="5"/>
  <c r="H106" i="5"/>
  <c r="G106" i="5"/>
  <c r="F106" i="5"/>
  <c r="I105" i="5"/>
  <c r="H105" i="5"/>
  <c r="G105" i="5"/>
  <c r="F105" i="5"/>
  <c r="I104" i="5"/>
  <c r="H104" i="5"/>
  <c r="G104" i="5"/>
  <c r="F104" i="5"/>
  <c r="I103" i="5"/>
  <c r="H103" i="5"/>
  <c r="G103" i="5"/>
  <c r="F103" i="5"/>
  <c r="I102" i="5"/>
  <c r="H102" i="5"/>
  <c r="G102" i="5"/>
  <c r="F102" i="5"/>
  <c r="I101" i="5"/>
  <c r="H101" i="5"/>
  <c r="G101" i="5"/>
  <c r="F101" i="5"/>
  <c r="I100" i="5"/>
  <c r="H100" i="5"/>
  <c r="G100" i="5"/>
  <c r="F100" i="5"/>
  <c r="I99" i="5"/>
  <c r="H99" i="5"/>
  <c r="G99" i="5"/>
  <c r="F99" i="5"/>
  <c r="I98" i="5"/>
  <c r="H98" i="5"/>
  <c r="G98" i="5"/>
  <c r="F98" i="5"/>
  <c r="I97" i="5"/>
  <c r="H97" i="5"/>
  <c r="G97" i="5"/>
  <c r="F97" i="5"/>
  <c r="E93" i="5"/>
  <c r="I93" i="5" s="1"/>
  <c r="D93" i="5"/>
  <c r="H93" i="5" s="1"/>
  <c r="C93" i="5"/>
  <c r="G93" i="5" s="1"/>
  <c r="B93" i="5"/>
  <c r="F93" i="5" s="1"/>
  <c r="I92" i="5"/>
  <c r="H92" i="5"/>
  <c r="G92" i="5"/>
  <c r="F92" i="5"/>
  <c r="I91" i="5"/>
  <c r="H91" i="5"/>
  <c r="G91" i="5"/>
  <c r="F91" i="5"/>
  <c r="I90" i="5"/>
  <c r="H90" i="5"/>
  <c r="G90" i="5"/>
  <c r="F90" i="5"/>
  <c r="I89" i="5"/>
  <c r="H89" i="5"/>
  <c r="G89" i="5"/>
  <c r="F89" i="5"/>
  <c r="I88" i="5"/>
  <c r="H88" i="5"/>
  <c r="G88" i="5"/>
  <c r="F88" i="5"/>
  <c r="I87" i="5"/>
  <c r="H87" i="5"/>
  <c r="G87" i="5"/>
  <c r="F87" i="5"/>
  <c r="I86" i="5"/>
  <c r="H86" i="5"/>
  <c r="G86" i="5"/>
  <c r="F86" i="5"/>
  <c r="I85" i="5"/>
  <c r="H85" i="5"/>
  <c r="G85" i="5"/>
  <c r="F85" i="5"/>
  <c r="I84" i="5"/>
  <c r="H84" i="5"/>
  <c r="G84" i="5"/>
  <c r="F84" i="5"/>
  <c r="I83" i="5"/>
  <c r="H83" i="5"/>
  <c r="G83" i="5"/>
  <c r="F83" i="5"/>
  <c r="I82" i="5"/>
  <c r="H82" i="5"/>
  <c r="G82" i="5"/>
  <c r="F82" i="5"/>
  <c r="I81" i="5"/>
  <c r="H81" i="5"/>
  <c r="G81" i="5"/>
  <c r="F81" i="5"/>
  <c r="I80" i="5"/>
  <c r="H80" i="5"/>
  <c r="G80" i="5"/>
  <c r="F80" i="5"/>
  <c r="I79" i="5"/>
  <c r="H79" i="5"/>
  <c r="G79" i="5"/>
  <c r="F79" i="5"/>
  <c r="I78" i="5"/>
  <c r="H78" i="5"/>
  <c r="G78" i="5"/>
  <c r="F78" i="5"/>
  <c r="I77" i="5"/>
  <c r="H77" i="5"/>
  <c r="G77" i="5"/>
  <c r="F77" i="5"/>
  <c r="I76" i="5"/>
  <c r="H76" i="5"/>
  <c r="G76" i="5"/>
  <c r="F76" i="5"/>
  <c r="I75" i="5"/>
  <c r="H75" i="5"/>
  <c r="G75" i="5"/>
  <c r="F75" i="5"/>
  <c r="I74" i="5"/>
  <c r="H74" i="5"/>
  <c r="G74" i="5"/>
  <c r="F74" i="5"/>
  <c r="I73" i="5"/>
  <c r="H73" i="5"/>
  <c r="G73" i="5"/>
  <c r="F73" i="5"/>
  <c r="I72" i="5"/>
  <c r="H72" i="5"/>
  <c r="G72" i="5"/>
  <c r="F72" i="5"/>
  <c r="I71" i="5"/>
  <c r="H71" i="5"/>
  <c r="G71" i="5"/>
  <c r="F71" i="5"/>
  <c r="I70" i="5"/>
  <c r="H70" i="5"/>
  <c r="G70" i="5"/>
  <c r="F70" i="5"/>
  <c r="I69" i="5"/>
  <c r="H69" i="5"/>
  <c r="G69" i="5"/>
  <c r="F69" i="5"/>
  <c r="I68" i="5"/>
  <c r="H68" i="5"/>
  <c r="G68" i="5"/>
  <c r="F68" i="5"/>
  <c r="I67" i="5"/>
  <c r="H67" i="5"/>
  <c r="G67" i="5"/>
  <c r="F67" i="5"/>
  <c r="I66" i="5"/>
  <c r="H66" i="5"/>
  <c r="G66" i="5"/>
  <c r="F66" i="5"/>
  <c r="F62" i="5"/>
  <c r="J62" i="5" s="1"/>
  <c r="E62" i="5"/>
  <c r="I62" i="5" s="1"/>
  <c r="D62" i="5"/>
  <c r="H62" i="5" s="1"/>
  <c r="C62" i="5"/>
  <c r="G62" i="5" s="1"/>
  <c r="B62" i="5"/>
  <c r="J61" i="5"/>
  <c r="I61" i="5"/>
  <c r="H61" i="5"/>
  <c r="G61" i="5"/>
  <c r="J60" i="5"/>
  <c r="I60" i="5"/>
  <c r="H60" i="5"/>
  <c r="G60" i="5"/>
  <c r="J59" i="5"/>
  <c r="I59" i="5"/>
  <c r="H59" i="5"/>
  <c r="G59" i="5"/>
  <c r="J58" i="5"/>
  <c r="I58" i="5"/>
  <c r="H58" i="5"/>
  <c r="G58" i="5"/>
  <c r="J57" i="5"/>
  <c r="I57" i="5"/>
  <c r="H57" i="5"/>
  <c r="G57" i="5"/>
  <c r="J56" i="5"/>
  <c r="I56" i="5"/>
  <c r="H56" i="5"/>
  <c r="G56" i="5"/>
  <c r="J55" i="5"/>
  <c r="I55" i="5"/>
  <c r="H55" i="5"/>
  <c r="G55" i="5"/>
  <c r="J54" i="5"/>
  <c r="I54" i="5"/>
  <c r="H54" i="5"/>
  <c r="G54" i="5"/>
  <c r="J53" i="5"/>
  <c r="I53" i="5"/>
  <c r="H53" i="5"/>
  <c r="G53" i="5"/>
  <c r="J52" i="5"/>
  <c r="I52" i="5"/>
  <c r="H52" i="5"/>
  <c r="G52" i="5"/>
  <c r="J51" i="5"/>
  <c r="I51" i="5"/>
  <c r="H51" i="5"/>
  <c r="G51" i="5"/>
  <c r="J50" i="5"/>
  <c r="I50" i="5"/>
  <c r="H50" i="5"/>
  <c r="G50" i="5"/>
  <c r="J49" i="5"/>
  <c r="I49" i="5"/>
  <c r="H49" i="5"/>
  <c r="G49" i="5"/>
  <c r="J48" i="5"/>
  <c r="I48" i="5"/>
  <c r="H48" i="5"/>
  <c r="G48" i="5"/>
  <c r="J47" i="5"/>
  <c r="I47" i="5"/>
  <c r="H47" i="5"/>
  <c r="G47" i="5"/>
  <c r="J46" i="5"/>
  <c r="I46" i="5"/>
  <c r="H46" i="5"/>
  <c r="G46" i="5"/>
  <c r="J45" i="5"/>
  <c r="I45" i="5"/>
  <c r="H45" i="5"/>
  <c r="G45" i="5"/>
  <c r="J44" i="5"/>
  <c r="I44" i="5"/>
  <c r="H44" i="5"/>
  <c r="G44" i="5"/>
  <c r="J43" i="5"/>
  <c r="I43" i="5"/>
  <c r="H43" i="5"/>
  <c r="G43" i="5"/>
  <c r="J42" i="5"/>
  <c r="I42" i="5"/>
  <c r="H42" i="5"/>
  <c r="G42" i="5"/>
  <c r="J41" i="5"/>
  <c r="I41" i="5"/>
  <c r="H41" i="5"/>
  <c r="G41" i="5"/>
  <c r="J40" i="5"/>
  <c r="I40" i="5"/>
  <c r="H40" i="5"/>
  <c r="G40" i="5"/>
  <c r="J39" i="5"/>
  <c r="I39" i="5"/>
  <c r="H39" i="5"/>
  <c r="G39" i="5"/>
  <c r="J38" i="5"/>
  <c r="I38" i="5"/>
  <c r="H38" i="5"/>
  <c r="G38" i="5"/>
  <c r="J37" i="5"/>
  <c r="I37" i="5"/>
  <c r="H37" i="5"/>
  <c r="G37" i="5"/>
  <c r="J36" i="5"/>
  <c r="I36" i="5"/>
  <c r="H36" i="5"/>
  <c r="G36" i="5"/>
  <c r="J35" i="5"/>
  <c r="I35" i="5"/>
  <c r="H35" i="5"/>
  <c r="G35" i="5"/>
  <c r="F31" i="5"/>
  <c r="J31" i="5" s="1"/>
  <c r="E31" i="5"/>
  <c r="I31" i="5" s="1"/>
  <c r="D31" i="5"/>
  <c r="H31" i="5" s="1"/>
  <c r="C31" i="5"/>
  <c r="G31" i="5" s="1"/>
  <c r="B31" i="5"/>
  <c r="J30" i="5"/>
  <c r="I30" i="5"/>
  <c r="H30" i="5"/>
  <c r="G30" i="5"/>
  <c r="J29" i="5"/>
  <c r="I29" i="5"/>
  <c r="H29" i="5"/>
  <c r="G29" i="5"/>
  <c r="J28" i="5"/>
  <c r="I28" i="5"/>
  <c r="H28" i="5"/>
  <c r="G28" i="5"/>
  <c r="J27" i="5"/>
  <c r="I27" i="5"/>
  <c r="H27" i="5"/>
  <c r="G27" i="5"/>
  <c r="J26" i="5"/>
  <c r="I26" i="5"/>
  <c r="H26" i="5"/>
  <c r="G26" i="5"/>
  <c r="J25" i="5"/>
  <c r="I25" i="5"/>
  <c r="H25" i="5"/>
  <c r="G25" i="5"/>
  <c r="J24" i="5"/>
  <c r="I24" i="5"/>
  <c r="H24" i="5"/>
  <c r="G24" i="5"/>
  <c r="J23" i="5"/>
  <c r="I23" i="5"/>
  <c r="H23" i="5"/>
  <c r="G23" i="5"/>
  <c r="J22" i="5"/>
  <c r="I22" i="5"/>
  <c r="H22" i="5"/>
  <c r="G22" i="5"/>
  <c r="J21" i="5"/>
  <c r="I21" i="5"/>
  <c r="H21" i="5"/>
  <c r="G21" i="5"/>
  <c r="J20" i="5"/>
  <c r="I20" i="5"/>
  <c r="H20" i="5"/>
  <c r="G20" i="5"/>
  <c r="J19" i="5"/>
  <c r="I19" i="5"/>
  <c r="H19" i="5"/>
  <c r="G19" i="5"/>
  <c r="J18" i="5"/>
  <c r="I18" i="5"/>
  <c r="H18" i="5"/>
  <c r="G18" i="5"/>
  <c r="J17" i="5"/>
  <c r="I17" i="5"/>
  <c r="H17" i="5"/>
  <c r="G17" i="5"/>
  <c r="J16" i="5"/>
  <c r="I16" i="5"/>
  <c r="H16" i="5"/>
  <c r="G16" i="5"/>
  <c r="J15" i="5"/>
  <c r="I15" i="5"/>
  <c r="H15" i="5"/>
  <c r="G15" i="5"/>
  <c r="J14" i="5"/>
  <c r="I14" i="5"/>
  <c r="H14" i="5"/>
  <c r="G14" i="5"/>
  <c r="J13" i="5"/>
  <c r="I13" i="5"/>
  <c r="H13" i="5"/>
  <c r="G13" i="5"/>
  <c r="J12" i="5"/>
  <c r="I12" i="5"/>
  <c r="H12" i="5"/>
  <c r="G12" i="5"/>
  <c r="J11" i="5"/>
  <c r="I11" i="5"/>
  <c r="H11" i="5"/>
  <c r="G11" i="5"/>
  <c r="J10" i="5"/>
  <c r="I10" i="5"/>
  <c r="H10" i="5"/>
  <c r="G10" i="5"/>
  <c r="J9" i="5"/>
  <c r="I9" i="5"/>
  <c r="H9" i="5"/>
  <c r="G9" i="5"/>
  <c r="J8" i="5"/>
  <c r="I8" i="5"/>
  <c r="H8" i="5"/>
  <c r="G8" i="5"/>
  <c r="J7" i="5"/>
  <c r="I7" i="5"/>
  <c r="H7" i="5"/>
  <c r="G7" i="5"/>
  <c r="J6" i="5"/>
  <c r="I6" i="5"/>
  <c r="H6" i="5"/>
  <c r="G6" i="5"/>
  <c r="J5" i="5"/>
  <c r="I5" i="5"/>
  <c r="H5" i="5"/>
  <c r="G5" i="5"/>
  <c r="J4" i="5"/>
  <c r="I4" i="5"/>
  <c r="H4" i="5"/>
  <c r="G4" i="5"/>
  <c r="E93" i="4"/>
  <c r="I93" i="4" s="1"/>
  <c r="D93" i="4"/>
  <c r="H93" i="4" s="1"/>
  <c r="C93" i="4"/>
  <c r="G93" i="4" s="1"/>
  <c r="B93" i="4"/>
  <c r="F93" i="4" s="1"/>
  <c r="I92" i="4"/>
  <c r="H92" i="4"/>
  <c r="G92" i="4"/>
  <c r="F92" i="4"/>
  <c r="I91" i="4"/>
  <c r="H91" i="4"/>
  <c r="G91" i="4"/>
  <c r="F91" i="4"/>
  <c r="I90" i="4"/>
  <c r="H90" i="4"/>
  <c r="G90" i="4"/>
  <c r="F90" i="4"/>
  <c r="I89" i="4"/>
  <c r="H89" i="4"/>
  <c r="G89" i="4"/>
  <c r="F89" i="4"/>
  <c r="I88" i="4"/>
  <c r="H88" i="4"/>
  <c r="G88" i="4"/>
  <c r="F88" i="4"/>
  <c r="I87" i="4"/>
  <c r="H87" i="4"/>
  <c r="G87" i="4"/>
  <c r="F87" i="4"/>
  <c r="I86" i="4"/>
  <c r="H86" i="4"/>
  <c r="G86" i="4"/>
  <c r="F86" i="4"/>
  <c r="I85" i="4"/>
  <c r="H85" i="4"/>
  <c r="G85" i="4"/>
  <c r="F85" i="4"/>
  <c r="I84" i="4"/>
  <c r="H84" i="4"/>
  <c r="G84" i="4"/>
  <c r="F84" i="4"/>
  <c r="I83" i="4"/>
  <c r="H83" i="4"/>
  <c r="G83" i="4"/>
  <c r="F83" i="4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I73" i="4"/>
  <c r="H73" i="4"/>
  <c r="G73" i="4"/>
  <c r="F73" i="4"/>
  <c r="I72" i="4"/>
  <c r="H72" i="4"/>
  <c r="G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6" i="4"/>
  <c r="H66" i="4"/>
  <c r="G66" i="4"/>
  <c r="F66" i="4"/>
  <c r="F62" i="4"/>
  <c r="J62" i="4" s="1"/>
  <c r="E62" i="4"/>
  <c r="I62" i="4" s="1"/>
  <c r="D62" i="4"/>
  <c r="C62" i="4"/>
  <c r="G62" i="4" s="1"/>
  <c r="B62" i="4"/>
  <c r="J61" i="4"/>
  <c r="I61" i="4"/>
  <c r="H61" i="4"/>
  <c r="G61" i="4"/>
  <c r="J60" i="4"/>
  <c r="I60" i="4"/>
  <c r="H60" i="4"/>
  <c r="G60" i="4"/>
  <c r="J59" i="4"/>
  <c r="I59" i="4"/>
  <c r="H59" i="4"/>
  <c r="G59" i="4"/>
  <c r="J58" i="4"/>
  <c r="I58" i="4"/>
  <c r="H58" i="4"/>
  <c r="G58" i="4"/>
  <c r="J57" i="4"/>
  <c r="I57" i="4"/>
  <c r="H57" i="4"/>
  <c r="G57" i="4"/>
  <c r="J56" i="4"/>
  <c r="I56" i="4"/>
  <c r="H56" i="4"/>
  <c r="G56" i="4"/>
  <c r="J55" i="4"/>
  <c r="I55" i="4"/>
  <c r="H55" i="4"/>
  <c r="G55" i="4"/>
  <c r="J54" i="4"/>
  <c r="I54" i="4"/>
  <c r="H54" i="4"/>
  <c r="G54" i="4"/>
  <c r="J53" i="4"/>
  <c r="I53" i="4"/>
  <c r="H53" i="4"/>
  <c r="G53" i="4"/>
  <c r="J52" i="4"/>
  <c r="I52" i="4"/>
  <c r="H52" i="4"/>
  <c r="G52" i="4"/>
  <c r="J51" i="4"/>
  <c r="I51" i="4"/>
  <c r="H51" i="4"/>
  <c r="G51" i="4"/>
  <c r="J50" i="4"/>
  <c r="I50" i="4"/>
  <c r="H50" i="4"/>
  <c r="G50" i="4"/>
  <c r="J49" i="4"/>
  <c r="I49" i="4"/>
  <c r="H49" i="4"/>
  <c r="G49" i="4"/>
  <c r="J48" i="4"/>
  <c r="I48" i="4"/>
  <c r="H48" i="4"/>
  <c r="G48" i="4"/>
  <c r="J47" i="4"/>
  <c r="I47" i="4"/>
  <c r="H47" i="4"/>
  <c r="G47" i="4"/>
  <c r="J46" i="4"/>
  <c r="I46" i="4"/>
  <c r="H46" i="4"/>
  <c r="G46" i="4"/>
  <c r="J45" i="4"/>
  <c r="I45" i="4"/>
  <c r="H45" i="4"/>
  <c r="G45" i="4"/>
  <c r="J44" i="4"/>
  <c r="I44" i="4"/>
  <c r="H44" i="4"/>
  <c r="G44" i="4"/>
  <c r="J43" i="4"/>
  <c r="I43" i="4"/>
  <c r="H43" i="4"/>
  <c r="G43" i="4"/>
  <c r="J42" i="4"/>
  <c r="I42" i="4"/>
  <c r="H42" i="4"/>
  <c r="G42" i="4"/>
  <c r="J41" i="4"/>
  <c r="I41" i="4"/>
  <c r="H41" i="4"/>
  <c r="G41" i="4"/>
  <c r="J40" i="4"/>
  <c r="I40" i="4"/>
  <c r="H40" i="4"/>
  <c r="G40" i="4"/>
  <c r="J39" i="4"/>
  <c r="I39" i="4"/>
  <c r="H39" i="4"/>
  <c r="G39" i="4"/>
  <c r="J38" i="4"/>
  <c r="I38" i="4"/>
  <c r="H38" i="4"/>
  <c r="G38" i="4"/>
  <c r="J37" i="4"/>
  <c r="I37" i="4"/>
  <c r="H37" i="4"/>
  <c r="G37" i="4"/>
  <c r="J36" i="4"/>
  <c r="I36" i="4"/>
  <c r="H36" i="4"/>
  <c r="G36" i="4"/>
  <c r="J35" i="4"/>
  <c r="I35" i="4"/>
  <c r="H35" i="4"/>
  <c r="G35" i="4"/>
  <c r="F31" i="4"/>
  <c r="J31" i="4" s="1"/>
  <c r="E31" i="4"/>
  <c r="D31" i="4"/>
  <c r="H31" i="4" s="1"/>
  <c r="C31" i="4"/>
  <c r="G31" i="4" s="1"/>
  <c r="B31" i="4"/>
  <c r="J30" i="4"/>
  <c r="I30" i="4"/>
  <c r="H30" i="4"/>
  <c r="G30" i="4"/>
  <c r="J29" i="4"/>
  <c r="I29" i="4"/>
  <c r="H29" i="4"/>
  <c r="G29" i="4"/>
  <c r="J28" i="4"/>
  <c r="I28" i="4"/>
  <c r="H28" i="4"/>
  <c r="G28" i="4"/>
  <c r="J27" i="4"/>
  <c r="I27" i="4"/>
  <c r="H27" i="4"/>
  <c r="G27" i="4"/>
  <c r="J26" i="4"/>
  <c r="I26" i="4"/>
  <c r="H26" i="4"/>
  <c r="G26" i="4"/>
  <c r="J25" i="4"/>
  <c r="I25" i="4"/>
  <c r="H25" i="4"/>
  <c r="G25" i="4"/>
  <c r="J24" i="4"/>
  <c r="I24" i="4"/>
  <c r="H24" i="4"/>
  <c r="G24" i="4"/>
  <c r="J23" i="4"/>
  <c r="I23" i="4"/>
  <c r="H23" i="4"/>
  <c r="G23" i="4"/>
  <c r="J22" i="4"/>
  <c r="I22" i="4"/>
  <c r="H22" i="4"/>
  <c r="G22" i="4"/>
  <c r="J21" i="4"/>
  <c r="I21" i="4"/>
  <c r="H21" i="4"/>
  <c r="G21" i="4"/>
  <c r="J20" i="4"/>
  <c r="I20" i="4"/>
  <c r="H20" i="4"/>
  <c r="G20" i="4"/>
  <c r="J19" i="4"/>
  <c r="I19" i="4"/>
  <c r="H19" i="4"/>
  <c r="G19" i="4"/>
  <c r="J18" i="4"/>
  <c r="I18" i="4"/>
  <c r="H18" i="4"/>
  <c r="G18" i="4"/>
  <c r="J17" i="4"/>
  <c r="I17" i="4"/>
  <c r="H17" i="4"/>
  <c r="G17" i="4"/>
  <c r="J16" i="4"/>
  <c r="I16" i="4"/>
  <c r="H16" i="4"/>
  <c r="G16" i="4"/>
  <c r="J15" i="4"/>
  <c r="I15" i="4"/>
  <c r="H15" i="4"/>
  <c r="G15" i="4"/>
  <c r="J14" i="4"/>
  <c r="I14" i="4"/>
  <c r="H14" i="4"/>
  <c r="G14" i="4"/>
  <c r="J13" i="4"/>
  <c r="I13" i="4"/>
  <c r="H13" i="4"/>
  <c r="G13" i="4"/>
  <c r="J12" i="4"/>
  <c r="I12" i="4"/>
  <c r="H12" i="4"/>
  <c r="G12" i="4"/>
  <c r="J11" i="4"/>
  <c r="I11" i="4"/>
  <c r="H11" i="4"/>
  <c r="G11" i="4"/>
  <c r="J10" i="4"/>
  <c r="I10" i="4"/>
  <c r="H10" i="4"/>
  <c r="G10" i="4"/>
  <c r="J9" i="4"/>
  <c r="I9" i="4"/>
  <c r="H9" i="4"/>
  <c r="G9" i="4"/>
  <c r="J8" i="4"/>
  <c r="I8" i="4"/>
  <c r="H8" i="4"/>
  <c r="G8" i="4"/>
  <c r="J7" i="4"/>
  <c r="I7" i="4"/>
  <c r="H7" i="4"/>
  <c r="G7" i="4"/>
  <c r="J6" i="4"/>
  <c r="I6" i="4"/>
  <c r="H6" i="4"/>
  <c r="G6" i="4"/>
  <c r="J5" i="4"/>
  <c r="I5" i="4"/>
  <c r="H5" i="4"/>
  <c r="G5" i="4"/>
  <c r="J4" i="4"/>
  <c r="I4" i="4"/>
  <c r="H4" i="4"/>
  <c r="G4" i="4"/>
  <c r="J26" i="2"/>
  <c r="I26" i="2"/>
  <c r="H26" i="2"/>
  <c r="G26" i="2"/>
  <c r="F26" i="2"/>
  <c r="E26" i="2"/>
  <c r="D26" i="2"/>
  <c r="L26" i="2" s="1"/>
  <c r="C26" i="2"/>
  <c r="K26" i="2" s="1"/>
  <c r="J25" i="2"/>
  <c r="I25" i="2"/>
  <c r="H25" i="2"/>
  <c r="G25" i="2"/>
  <c r="F25" i="2"/>
  <c r="E25" i="2"/>
  <c r="D25" i="2"/>
  <c r="L25" i="2" s="1"/>
  <c r="C25" i="2"/>
  <c r="K25" i="2" s="1"/>
  <c r="J24" i="2"/>
  <c r="J27" i="2" s="1"/>
  <c r="I24" i="2"/>
  <c r="I27" i="2" s="1"/>
  <c r="H24" i="2"/>
  <c r="H27" i="2" s="1"/>
  <c r="G24" i="2"/>
  <c r="G27" i="2" s="1"/>
  <c r="F24" i="2"/>
  <c r="F27" i="2" s="1"/>
  <c r="E24" i="2"/>
  <c r="E27" i="2" s="1"/>
  <c r="D24" i="2"/>
  <c r="D27" i="2" s="1"/>
  <c r="C24" i="2"/>
  <c r="C27" i="2" s="1"/>
  <c r="J23" i="2"/>
  <c r="I23" i="2"/>
  <c r="H23" i="2"/>
  <c r="G23" i="2"/>
  <c r="F23" i="2"/>
  <c r="E23" i="2"/>
  <c r="D23" i="2"/>
  <c r="L23" i="2" s="1"/>
  <c r="C23" i="2"/>
  <c r="K23" i="2" s="1"/>
  <c r="L22" i="2"/>
  <c r="K22" i="2"/>
  <c r="L21" i="2"/>
  <c r="K21" i="2"/>
  <c r="L20" i="2"/>
  <c r="K20" i="2"/>
  <c r="J19" i="2"/>
  <c r="I19" i="2"/>
  <c r="H19" i="2"/>
  <c r="G19" i="2"/>
  <c r="F19" i="2"/>
  <c r="E19" i="2"/>
  <c r="D19" i="2"/>
  <c r="L19" i="2" s="1"/>
  <c r="C19" i="2"/>
  <c r="K19" i="2" s="1"/>
  <c r="L18" i="2"/>
  <c r="K18" i="2"/>
  <c r="L17" i="2"/>
  <c r="K17" i="2"/>
  <c r="L16" i="2"/>
  <c r="K16" i="2"/>
  <c r="J15" i="2"/>
  <c r="I15" i="2"/>
  <c r="H15" i="2"/>
  <c r="G15" i="2"/>
  <c r="F15" i="2"/>
  <c r="E15" i="2"/>
  <c r="D15" i="2"/>
  <c r="L15" i="2" s="1"/>
  <c r="C15" i="2"/>
  <c r="K15" i="2" s="1"/>
  <c r="L14" i="2"/>
  <c r="K14" i="2"/>
  <c r="L13" i="2"/>
  <c r="K13" i="2"/>
  <c r="L12" i="2"/>
  <c r="K12" i="2"/>
  <c r="J11" i="2"/>
  <c r="I11" i="2"/>
  <c r="H11" i="2"/>
  <c r="G11" i="2"/>
  <c r="F11" i="2"/>
  <c r="E11" i="2"/>
  <c r="D11" i="2"/>
  <c r="L11" i="2" s="1"/>
  <c r="C11" i="2"/>
  <c r="K11" i="2" s="1"/>
  <c r="L10" i="2"/>
  <c r="K10" i="2"/>
  <c r="L9" i="2"/>
  <c r="K9" i="2"/>
  <c r="L8" i="2"/>
  <c r="K8" i="2"/>
  <c r="J7" i="2"/>
  <c r="I7" i="2"/>
  <c r="H7" i="2"/>
  <c r="G7" i="2"/>
  <c r="F7" i="2"/>
  <c r="E7" i="2"/>
  <c r="D7" i="2"/>
  <c r="L7" i="2" s="1"/>
  <c r="C7" i="2"/>
  <c r="K7" i="2" s="1"/>
  <c r="L6" i="2"/>
  <c r="K6" i="2"/>
  <c r="L5" i="2"/>
  <c r="K5" i="2"/>
  <c r="L4" i="2"/>
  <c r="K4" i="2"/>
  <c r="G18" i="7"/>
  <c r="F18" i="7"/>
  <c r="E18" i="7"/>
  <c r="D18" i="7"/>
  <c r="C18" i="7"/>
  <c r="B18" i="7"/>
  <c r="G17" i="7"/>
  <c r="F17" i="7"/>
  <c r="E17" i="7"/>
  <c r="D17" i="7"/>
  <c r="C17" i="7"/>
  <c r="B17" i="7"/>
  <c r="G16" i="7"/>
  <c r="G19" i="7" s="1"/>
  <c r="F16" i="7"/>
  <c r="F19" i="7" s="1"/>
  <c r="E16" i="7"/>
  <c r="E19" i="7" s="1"/>
  <c r="D16" i="7"/>
  <c r="D19" i="7" s="1"/>
  <c r="C16" i="7"/>
  <c r="C19" i="7" s="1"/>
  <c r="B16" i="7"/>
  <c r="B19" i="7" s="1"/>
  <c r="G13" i="7"/>
  <c r="F13" i="7"/>
  <c r="D13" i="7"/>
  <c r="B13" i="7"/>
  <c r="G7" i="7"/>
  <c r="F7" i="7"/>
  <c r="D7" i="7"/>
  <c r="B7" i="7"/>
  <c r="J26" i="1"/>
  <c r="I26" i="1"/>
  <c r="H26" i="1"/>
  <c r="G26" i="1"/>
  <c r="F26" i="1"/>
  <c r="E26" i="1"/>
  <c r="D26" i="1"/>
  <c r="L26" i="1" s="1"/>
  <c r="C26" i="1"/>
  <c r="K26" i="1" s="1"/>
  <c r="J25" i="1"/>
  <c r="I25" i="1"/>
  <c r="H25" i="1"/>
  <c r="G25" i="1"/>
  <c r="G27" i="1" s="1"/>
  <c r="F25" i="1"/>
  <c r="E25" i="1"/>
  <c r="D25" i="1"/>
  <c r="L25" i="1" s="1"/>
  <c r="C25" i="1"/>
  <c r="C27" i="1" s="1"/>
  <c r="K27" i="1" s="1"/>
  <c r="J24" i="1"/>
  <c r="J27" i="1" s="1"/>
  <c r="I24" i="1"/>
  <c r="I27" i="1" s="1"/>
  <c r="H24" i="1"/>
  <c r="H27" i="1" s="1"/>
  <c r="G24" i="1"/>
  <c r="F24" i="1"/>
  <c r="F27" i="1" s="1"/>
  <c r="E24" i="1"/>
  <c r="E27" i="1" s="1"/>
  <c r="D24" i="1"/>
  <c r="D27" i="1" s="1"/>
  <c r="C24" i="1"/>
  <c r="K24" i="1" s="1"/>
  <c r="J23" i="1"/>
  <c r="I23" i="1"/>
  <c r="H23" i="1"/>
  <c r="G23" i="1"/>
  <c r="F23" i="1"/>
  <c r="E23" i="1"/>
  <c r="D23" i="1"/>
  <c r="L23" i="1" s="1"/>
  <c r="C23" i="1"/>
  <c r="K23" i="1" s="1"/>
  <c r="L22" i="1"/>
  <c r="K22" i="1"/>
  <c r="L21" i="1"/>
  <c r="K21" i="1"/>
  <c r="L20" i="1"/>
  <c r="K20" i="1"/>
  <c r="J19" i="1"/>
  <c r="I19" i="1"/>
  <c r="H19" i="1"/>
  <c r="G19" i="1"/>
  <c r="F19" i="1"/>
  <c r="E19" i="1"/>
  <c r="D19" i="1"/>
  <c r="C19" i="1"/>
  <c r="K19" i="1" s="1"/>
  <c r="L18" i="1"/>
  <c r="K18" i="1"/>
  <c r="L17" i="1"/>
  <c r="K17" i="1"/>
  <c r="L16" i="1"/>
  <c r="L19" i="1" s="1"/>
  <c r="K16" i="1"/>
  <c r="J15" i="1"/>
  <c r="I15" i="1"/>
  <c r="H15" i="1"/>
  <c r="G15" i="1"/>
  <c r="F15" i="1"/>
  <c r="E15" i="1"/>
  <c r="D15" i="1"/>
  <c r="L15" i="1" s="1"/>
  <c r="C15" i="1"/>
  <c r="K15" i="1" s="1"/>
  <c r="L14" i="1"/>
  <c r="K14" i="1"/>
  <c r="L13" i="1"/>
  <c r="K13" i="1"/>
  <c r="L12" i="1"/>
  <c r="K12" i="1"/>
  <c r="J11" i="1"/>
  <c r="I11" i="1"/>
  <c r="H11" i="1"/>
  <c r="G11" i="1"/>
  <c r="F11" i="1"/>
  <c r="E11" i="1"/>
  <c r="D11" i="1"/>
  <c r="L11" i="1" s="1"/>
  <c r="C11" i="1"/>
  <c r="K11" i="1" s="1"/>
  <c r="L10" i="1"/>
  <c r="K10" i="1"/>
  <c r="L9" i="1"/>
  <c r="K9" i="1"/>
  <c r="L8" i="1"/>
  <c r="K8" i="1"/>
  <c r="J7" i="1"/>
  <c r="I7" i="1"/>
  <c r="H7" i="1"/>
  <c r="G7" i="1"/>
  <c r="F7" i="1"/>
  <c r="E7" i="1"/>
  <c r="D7" i="1"/>
  <c r="L7" i="1" s="1"/>
  <c r="C7" i="1"/>
  <c r="K7" i="1" s="1"/>
  <c r="L6" i="1"/>
  <c r="K6" i="1"/>
  <c r="L5" i="1"/>
  <c r="K5" i="1"/>
  <c r="L4" i="1"/>
  <c r="K4" i="1"/>
  <c r="I32" i="6" l="1"/>
  <c r="H64" i="6"/>
  <c r="I31" i="4"/>
  <c r="H62" i="4"/>
  <c r="K24" i="2"/>
  <c r="K27" i="2" s="1"/>
  <c r="L24" i="2"/>
  <c r="L27" i="2" s="1"/>
  <c r="L24" i="1"/>
  <c r="L27" i="1" s="1"/>
  <c r="K25" i="1"/>
  <c r="B14" i="13" l="1"/>
  <c r="K13" i="13"/>
  <c r="J13" i="13"/>
  <c r="G13" i="13"/>
  <c r="F13" i="13"/>
  <c r="C13" i="13"/>
  <c r="H11" i="13"/>
  <c r="H12" i="13" s="1"/>
  <c r="B11" i="13"/>
  <c r="M9" i="13"/>
  <c r="M13" i="13" s="1"/>
  <c r="L9" i="13"/>
  <c r="L10" i="13" s="1"/>
  <c r="L14" i="13" s="1"/>
  <c r="K9" i="13"/>
  <c r="J9" i="13"/>
  <c r="I9" i="13"/>
  <c r="I13" i="13" s="1"/>
  <c r="H9" i="13"/>
  <c r="G9" i="13"/>
  <c r="F9" i="13"/>
  <c r="E9" i="13"/>
  <c r="E13" i="13" s="1"/>
  <c r="D9" i="13"/>
  <c r="C9" i="13"/>
  <c r="H8" i="13"/>
  <c r="B8" i="13"/>
  <c r="H7" i="13"/>
  <c r="B7" i="13"/>
  <c r="H6" i="13"/>
  <c r="B6" i="13"/>
  <c r="H5" i="13"/>
  <c r="B5" i="13"/>
  <c r="H4" i="13"/>
  <c r="B4" i="13"/>
  <c r="C12" i="19"/>
  <c r="B12" i="19"/>
  <c r="I6" i="19"/>
  <c r="H6" i="19"/>
  <c r="G6" i="19"/>
  <c r="F6" i="19"/>
  <c r="E6" i="19"/>
  <c r="D6" i="19"/>
  <c r="C6" i="19"/>
  <c r="B6" i="19"/>
  <c r="I10" i="13" l="1"/>
  <c r="I14" i="13" s="1"/>
  <c r="M10" i="13"/>
  <c r="M14" i="13" s="1"/>
  <c r="J10" i="13"/>
  <c r="J14" i="13" s="1"/>
  <c r="B9" i="13"/>
  <c r="K10" i="13"/>
  <c r="K14" i="13" s="1"/>
  <c r="D13" i="13"/>
  <c r="H13" i="13"/>
  <c r="L13" i="13"/>
  <c r="G10" i="13" l="1"/>
  <c r="G14" i="13" s="1"/>
  <c r="C10" i="13"/>
  <c r="C14" i="13" s="1"/>
  <c r="F10" i="13"/>
  <c r="F14" i="13" s="1"/>
  <c r="B13" i="13"/>
  <c r="E10" i="13"/>
  <c r="E14" i="13" s="1"/>
  <c r="H10" i="13"/>
  <c r="H14" i="13" s="1"/>
  <c r="D10" i="13"/>
  <c r="D14" i="13" s="1"/>
  <c r="K10" i="9" l="1"/>
  <c r="K5" i="9"/>
  <c r="K6" i="9"/>
  <c r="K7" i="9"/>
  <c r="K8" i="9"/>
  <c r="K4" i="9"/>
  <c r="K20" i="9"/>
  <c r="K15" i="9"/>
  <c r="K16" i="9"/>
  <c r="K17" i="9"/>
  <c r="K18" i="9"/>
  <c r="K14" i="9"/>
  <c r="I20" i="9"/>
  <c r="H22" i="9" l="1"/>
  <c r="H23" i="9" s="1"/>
  <c r="I10" i="9"/>
  <c r="I22" i="9" s="1"/>
  <c r="I23" i="9" s="1"/>
  <c r="C20" i="10" l="1"/>
  <c r="D20" i="10"/>
  <c r="B20" i="10"/>
  <c r="C10" i="10"/>
  <c r="D10" i="10"/>
  <c r="B10" i="10"/>
  <c r="D20" i="9"/>
  <c r="E20" i="9"/>
  <c r="F20" i="9"/>
  <c r="G20" i="9"/>
  <c r="K22" i="9"/>
  <c r="K23" i="9" s="1"/>
  <c r="C10" i="9"/>
  <c r="C22" i="9" s="1"/>
  <c r="C23" i="9" s="1"/>
  <c r="F10" i="9"/>
  <c r="G10" i="9"/>
  <c r="G22" i="9" s="1"/>
  <c r="G23" i="9" s="1"/>
  <c r="C22" i="10" l="1"/>
  <c r="C23" i="10" s="1"/>
  <c r="D22" i="10"/>
  <c r="D23" i="10" s="1"/>
  <c r="B22" i="10"/>
  <c r="B23" i="10" s="1"/>
  <c r="J22" i="9"/>
  <c r="J23" i="9" s="1"/>
  <c r="F22" i="9"/>
  <c r="F23" i="9" s="1"/>
  <c r="E22" i="9"/>
  <c r="E23" i="9" s="1"/>
  <c r="D22" i="9"/>
  <c r="D23" i="9" s="1"/>
  <c r="B22" i="9"/>
  <c r="B23" i="9" s="1"/>
</calcChain>
</file>

<file path=xl/comments1.xml><?xml version="1.0" encoding="utf-8"?>
<comments xmlns="http://schemas.openxmlformats.org/spreadsheetml/2006/main">
  <authors>
    <author>Jozef Jurkovič</author>
  </authors>
  <commentList>
    <comment ref="C24" authorId="0">
      <text>
        <r>
          <rPr>
            <sz val="8"/>
            <color indexed="81"/>
            <rFont val="Tahoma"/>
            <family val="2"/>
            <charset val="238"/>
          </rPr>
          <t>Použité vzorce je potrebné upraviť po doplnení/odstánení riadkov fakúlt, to platí aj pre ostatné tabuľky.</t>
        </r>
      </text>
    </comment>
  </commentList>
</comments>
</file>

<file path=xl/comments2.xml><?xml version="1.0" encoding="utf-8"?>
<comments xmlns="http://schemas.openxmlformats.org/spreadsheetml/2006/main">
  <authors>
    <author>Jozef Jurkovič</author>
  </authors>
  <commentList>
    <comment ref="E6" authorId="0">
      <text>
        <r>
          <rPr>
            <b/>
            <sz val="8"/>
            <color indexed="81"/>
            <rFont val="Tahoma"/>
            <family val="2"/>
            <charset val="238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<sst xmlns="http://schemas.openxmlformats.org/spreadsheetml/2006/main" count="4285" uniqueCount="1410">
  <si>
    <t>občania SR</t>
  </si>
  <si>
    <t>cudzinci</t>
  </si>
  <si>
    <t>stupeň</t>
  </si>
  <si>
    <t>Tabuľka č. 1a: Vývoj počtu študentov (stav k 31.10. daného roka)</t>
  </si>
  <si>
    <t>rozdiel</t>
  </si>
  <si>
    <t>AAA, AAB,
 ABA, ABB</t>
  </si>
  <si>
    <t>ACA, ACB, BAA, BAB, BCB, BCI, EAI, CAA, CAB, EAJ</t>
  </si>
  <si>
    <t>FAI</t>
  </si>
  <si>
    <t>ADC, BDC</t>
  </si>
  <si>
    <t>ADD, BDD</t>
  </si>
  <si>
    <t>CDC, CDD</t>
  </si>
  <si>
    <t>Z**</t>
  </si>
  <si>
    <t>X**</t>
  </si>
  <si>
    <t>Y**</t>
  </si>
  <si>
    <t>programy ES</t>
  </si>
  <si>
    <t>NŠP</t>
  </si>
  <si>
    <t>iné (CEEPUS, NIL, ..)</t>
  </si>
  <si>
    <t xml:space="preserve"> - zamietnutie</t>
  </si>
  <si>
    <t xml:space="preserve"> - stiahnutie</t>
  </si>
  <si>
    <t>učiteľstvo, vychovávateľstvo a pedagogické vedy</t>
  </si>
  <si>
    <t>humanitné vedy</t>
  </si>
  <si>
    <t>umenie</t>
  </si>
  <si>
    <t>spoločenské a behaviorálne vedy</t>
  </si>
  <si>
    <t>žurnalistika a informácie</t>
  </si>
  <si>
    <t>ekonómia a manažment</t>
  </si>
  <si>
    <t>právo</t>
  </si>
  <si>
    <t>vedy o neživej prírode</t>
  </si>
  <si>
    <t>vedy o živej prírode</t>
  </si>
  <si>
    <t>ekologické a environmentálne vedy</t>
  </si>
  <si>
    <t>architektúra a staviteľstvo</t>
  </si>
  <si>
    <t>konštrukčné inžinierstvo, technológie, výroba a komunikácie</t>
  </si>
  <si>
    <t>poľnohospodárstvo</t>
  </si>
  <si>
    <t>lesníctvo</t>
  </si>
  <si>
    <t>veterinárske vedy</t>
  </si>
  <si>
    <t>vodné hospodárstvo</t>
  </si>
  <si>
    <t>lekárske vedy</t>
  </si>
  <si>
    <t>zubné lekárstvo</t>
  </si>
  <si>
    <t>farmaceutické vedy</t>
  </si>
  <si>
    <t>nelekárske zdravotnícke vedy</t>
  </si>
  <si>
    <t>osobné služby</t>
  </si>
  <si>
    <t>dopravné a poštové služby</t>
  </si>
  <si>
    <t>bezpečnostné služby</t>
  </si>
  <si>
    <t>obrana a vojenstvo</t>
  </si>
  <si>
    <t>logistika</t>
  </si>
  <si>
    <t>matematika a štatistika</t>
  </si>
  <si>
    <t>informatické vedy, informačné a komunikačné technológie</t>
  </si>
  <si>
    <t>P.č.</t>
  </si>
  <si>
    <t>Stupeň</t>
  </si>
  <si>
    <t>1. stupeň</t>
  </si>
  <si>
    <t>2. stupeň</t>
  </si>
  <si>
    <t>3. stupeň</t>
  </si>
  <si>
    <t>Fakulta</t>
  </si>
  <si>
    <t>Stupeň                        štúdia</t>
  </si>
  <si>
    <t>Denná forma</t>
  </si>
  <si>
    <t>Externá forma</t>
  </si>
  <si>
    <t>Spolu</t>
  </si>
  <si>
    <t>Rok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</si>
  <si>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</si>
  <si>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</si>
  <si>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</si>
  <si>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</si>
  <si>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</si>
  <si>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</si>
  <si>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</si>
  <si>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</si>
  <si>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</si>
  <si>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Podskupina študijných odborov</t>
  </si>
  <si>
    <t>Forma štúdia</t>
  </si>
  <si>
    <t>Počet študentov</t>
  </si>
  <si>
    <t>Počty študentov</t>
  </si>
  <si>
    <t>Počet žiadostí o zníženie školného</t>
  </si>
  <si>
    <t>Počet žiadostí o odpustenie školného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</si>
  <si>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</si>
  <si>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</si>
  <si>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</si>
  <si>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</si>
  <si>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 xml:space="preserve">rozdiel v % </t>
  </si>
  <si>
    <t>Meno a priezvisko</t>
  </si>
  <si>
    <t>Študijný odbor</t>
  </si>
  <si>
    <t>Dátum začiatku konania</t>
  </si>
  <si>
    <t>Dátum predloženia ministrovi</t>
  </si>
  <si>
    <t>Inauguračné konanie</t>
  </si>
  <si>
    <t>V tom počet žiadostí mimo vysokej školy</t>
  </si>
  <si>
    <t>Habilitačné konanie</t>
  </si>
  <si>
    <t>Funkcia</t>
  </si>
  <si>
    <t>Priemerný počet uchádzačov na obsadenie pozície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</si>
  <si>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</si>
  <si>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</si>
  <si>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</si>
  <si>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</si>
  <si>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</si>
  <si>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Počet miest obsadených bez výberového konania</t>
  </si>
  <si>
    <t>Zamestnanec</t>
  </si>
  <si>
    <t>Fyzický počet</t>
  </si>
  <si>
    <t>Profesori, docenti s DrSc.</t>
  </si>
  <si>
    <t>Docenti, bez DrSc.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</si>
  <si>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</si>
  <si>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</si>
  <si>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</si>
  <si>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</si>
  <si>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Záverečná práca</t>
  </si>
  <si>
    <t>Počet predložených záverečných prác</t>
  </si>
  <si>
    <t>Kategória
fakulta</t>
  </si>
  <si>
    <t>Ostatné</t>
  </si>
  <si>
    <t>Kategória fakulta</t>
  </si>
  <si>
    <t>Jazyky</t>
  </si>
  <si>
    <t>Skratka titulu</t>
  </si>
  <si>
    <t>Spojený 1. a 2. stupeň</t>
  </si>
  <si>
    <t>Pozastavené práva</t>
  </si>
  <si>
    <t>Dátum pozastavenia</t>
  </si>
  <si>
    <t>Odbor</t>
  </si>
  <si>
    <t>Kategória výkonu</t>
  </si>
  <si>
    <t>Autor</t>
  </si>
  <si>
    <t>Názov projektu/umeleckého výkonu</t>
  </si>
  <si>
    <t>Miesto realizácie</t>
  </si>
  <si>
    <t>Termín realizácie</t>
  </si>
  <si>
    <t>ktorým bolo školné odpustené</t>
  </si>
  <si>
    <t>ktorým bolo školné znížené</t>
  </si>
  <si>
    <t>cudzincov, ktorí uhrádzajú školné</t>
  </si>
  <si>
    <t>Zamestnanec vysokej školy (áno/nie)</t>
  </si>
  <si>
    <t xml:space="preserve">Názov projektu </t>
  </si>
  <si>
    <t>ktorým vznikla povinnosť uhradiť školné v externej forme</t>
  </si>
  <si>
    <t>ktorým vznikla povinnosť uhradiť školné za prekročenie štandardnej dĺžky štúdia</t>
  </si>
  <si>
    <t>Z toho počet absolventov svojej vysokej školy</t>
  </si>
  <si>
    <t>Z toho počet uchádzačov, ktorí získali vzdelanie nižšieho stupňa v zahraničí</t>
  </si>
  <si>
    <t>z toho počet študentov,</t>
  </si>
  <si>
    <t>Forma</t>
  </si>
  <si>
    <t>Z toho počet uchádzačov, ktorí získali stredoškolské vzdelanie v zahraničí</t>
  </si>
  <si>
    <t xml:space="preserve"> - iné (smrť, odňatie práva a pod.)</t>
  </si>
  <si>
    <t>Tabuľka č. 10: Kvalifikačná štruktúra vysokoškolských učiteľov</t>
  </si>
  <si>
    <t>Študijný program</t>
  </si>
  <si>
    <t>Dátum odňatia alebo skončenia platnosti</t>
  </si>
  <si>
    <t>P. č.</t>
  </si>
  <si>
    <t>Číslo/
identifikácia projektu</t>
  </si>
  <si>
    <t xml:space="preserve">Priezvisko, meno 
a tituly zodpovedného riešiteľa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</si>
  <si>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</si>
  <si>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</si>
  <si>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</si>
  <si>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</si>
  <si>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Stupeň dosiahnutého vzdelania</t>
  </si>
  <si>
    <t>Akademický rok začatia štúdia</t>
  </si>
  <si>
    <t>2010 / 2011</t>
  </si>
  <si>
    <t>% z celkového počtu prihlášok</t>
  </si>
  <si>
    <t>% z celkového počtu účasti</t>
  </si>
  <si>
    <t>% z celkového počtu prijatia</t>
  </si>
  <si>
    <t>% z celkového počtu zápisov</t>
  </si>
  <si>
    <t>Dátum odňatia práva alebo skončenia platnosti</t>
  </si>
  <si>
    <t>Odňaté práva, alebo skončenie platnosti priznaného práva</t>
  </si>
  <si>
    <t>Počet výberových konaní</t>
  </si>
  <si>
    <t>Prepočítaný počet</t>
  </si>
  <si>
    <t>Priemerný počet uchádzačov, ktorí v čase výberového konania neboli v pracovnom pomere s vysokou školou</t>
  </si>
  <si>
    <t>Ostatní učitelia s DrSc.</t>
  </si>
  <si>
    <t>Ostatní učitelia bez vedeckej hodnosti</t>
  </si>
  <si>
    <t>Ostatní učitelia s PhD, CSc.</t>
  </si>
  <si>
    <t>Fyzický počet vedúcich záverečných prác</t>
  </si>
  <si>
    <t>Fyzický počet vedúcich záverečných prác bez PhD.</t>
  </si>
  <si>
    <t>Fyzický počet vedúcich záverečných prác (odborníci z praxe)</t>
  </si>
  <si>
    <t>V dennej aj v externej forme spolu</t>
  </si>
  <si>
    <t xml:space="preserve">Spolu vysoká škola </t>
  </si>
  <si>
    <t>Spolu denná forma</t>
  </si>
  <si>
    <t>Spolu externá forma</t>
  </si>
  <si>
    <t>obe formy spolu</t>
  </si>
  <si>
    <t xml:space="preserve">Rozdiel v % </t>
  </si>
  <si>
    <t>Celkový počet predložených návrhov</t>
  </si>
  <si>
    <t>Priemerný vek uchádzačov</t>
  </si>
  <si>
    <t>Počet inak skončených konaní</t>
  </si>
  <si>
    <t>Celkový počet vymenovaných docentov</t>
  </si>
  <si>
    <t>Priemerný vek</t>
  </si>
  <si>
    <t>Profesora</t>
  </si>
  <si>
    <t>Docenta</t>
  </si>
  <si>
    <t>VŠ učiteľ nad 70 rokov</t>
  </si>
  <si>
    <t>Ostatní</t>
  </si>
  <si>
    <t>Podiel v %</t>
  </si>
  <si>
    <t>Rozdiel v %</t>
  </si>
  <si>
    <t>Bakalárska</t>
  </si>
  <si>
    <t>Diplomová</t>
  </si>
  <si>
    <t xml:space="preserve">Dizertačná </t>
  </si>
  <si>
    <t>Rigorózna</t>
  </si>
  <si>
    <t>Rozdiel</t>
  </si>
  <si>
    <t>Poskytovateľ finančých prostriedkov (grantová agentúra, objednávateľ)</t>
  </si>
  <si>
    <t>Dátum udelenia titulu</t>
  </si>
  <si>
    <t>Domáce (D)/zahraničné (Z)</t>
  </si>
  <si>
    <t>Grant (G)/objednávka (O)</t>
  </si>
  <si>
    <t>2009 / 2010</t>
  </si>
  <si>
    <t>2011 / 2012</t>
  </si>
  <si>
    <t>Zoznam tabuliek</t>
  </si>
  <si>
    <t>Tabuľka č. 1:</t>
  </si>
  <si>
    <t>Tabuľka č. 4:</t>
  </si>
  <si>
    <t>Tabuľka č. 7:</t>
  </si>
  <si>
    <t>Tabuľka č. 10:</t>
  </si>
  <si>
    <t>Tabuľka č. 11:</t>
  </si>
  <si>
    <t>Tabuľka č. 13:</t>
  </si>
  <si>
    <t>Tabuľka č. 15:</t>
  </si>
  <si>
    <t>Tabuľka č. 16:</t>
  </si>
  <si>
    <t>Tabuľka č. 18:</t>
  </si>
  <si>
    <t>Tabuľka č. 19:</t>
  </si>
  <si>
    <t>Tabuľka č. 20:</t>
  </si>
  <si>
    <t>Tabuľka č. 21:</t>
  </si>
  <si>
    <t>2012 / 2013</t>
  </si>
  <si>
    <t>Vysoká škola:</t>
  </si>
  <si>
    <t>Tabuľka č. 5:</t>
  </si>
  <si>
    <t>Tabuľka č. 6:</t>
  </si>
  <si>
    <t>Tabuľka č. 8:</t>
  </si>
  <si>
    <t>Tabuľka č. 9:</t>
  </si>
  <si>
    <t>Vývoj počtu študentov (stav k 31.10. daného roka)</t>
  </si>
  <si>
    <t>Tabuľka č. 1a:</t>
  </si>
  <si>
    <t>Tabuľka č. 2</t>
  </si>
  <si>
    <t>Tabuľka č.3a:</t>
  </si>
  <si>
    <t>Tabuľka č.3b:</t>
  </si>
  <si>
    <t>Tabuľka č.3c:</t>
  </si>
  <si>
    <t>Kvalifikačná štruktúra vysokoškolských učiteľov</t>
  </si>
  <si>
    <t>Tabuľka č. 14:</t>
  </si>
  <si>
    <t>Tabuľka č. 17:</t>
  </si>
  <si>
    <t>Tabuľka č. 12:</t>
  </si>
  <si>
    <t>ADM, ADN, AEM, AEN</t>
  </si>
  <si>
    <t>BDM, BDN, CBA, CBB</t>
  </si>
  <si>
    <t>Počet študentov vysokej školy k 31. 10. 2015</t>
  </si>
  <si>
    <t>Počet študentov, ktorí riadne skončili štúdium v akademickom roku 2014/2015</t>
  </si>
  <si>
    <t>Prijímacie konanie na študijné programy v prvom stupni a v spojenom prvom a druhom stupni v roku 2015</t>
  </si>
  <si>
    <t>Prijímacie konanie na študijné programy v druhom stupni v roku 2015</t>
  </si>
  <si>
    <t>Prijímacie konanie na študijné programy v treťom stupni v roku 2015</t>
  </si>
  <si>
    <t>Počet študentov uhrádzajúcich školné (ak. rok 2014/2015)</t>
  </si>
  <si>
    <t>Podiel riadne skončených štúdií na celkovom počte začatých štúdií v danom akademickom roku k 31.12.2015</t>
  </si>
  <si>
    <t xml:space="preserve"> Prehľad akademických mobilít - študenti v akademickom roku 2014/2015 a porovnanie s akademickým rokom 2013/2014</t>
  </si>
  <si>
    <t>Zoznam predložených návrhov na vymenovanie za profesora v roku 2015</t>
  </si>
  <si>
    <t>Zoznam vymenovaných docentov za rok 2015</t>
  </si>
  <si>
    <t>Výberové konania na miesta vysokoškolských učiteľov uskutočnené v roku 2015</t>
  </si>
  <si>
    <t>Prehľad akademických mobilít - zamestnanci v akademickom roku 2014/2015 a porovnanie s akademickým rokom 2013/2014</t>
  </si>
  <si>
    <t>Informácie o záverečných prácach a rigoróznych prácach predložených na obhajobu v roku 2015</t>
  </si>
  <si>
    <t xml:space="preserve"> Publikačná činnosť vysokej školy za rok 2015 a porovnanie s rokom 2014</t>
  </si>
  <si>
    <t>Zoznam akreditovaných študijných programov ponúkaných  k 1.9.2015</t>
  </si>
  <si>
    <t>Zoznam akreditovaných študijných programov - pozastavenie práva, odňatie práva alebo skončenie platnosti priznaného práva k 31.12. 2015</t>
  </si>
  <si>
    <t>Zoznam priznaných práv uskutočňovať habilitačné konanie a konanie na vymenúvanie profesorov  k 31.12.2015</t>
  </si>
  <si>
    <t>Zoznam priznaných práv uskutočňovať habilitačné konanie a konanie na vymenúvanie profesorov - pozastavenie, odňatie alebo skončenie platnosti priznaného práva k 31.12.2015</t>
  </si>
  <si>
    <t>Finančné prostriedky na výskumné projekty získané v roku 2015</t>
  </si>
  <si>
    <t>Finančné prostriedky na ostatné (nevýskumné) projekty získané v roku 2015</t>
  </si>
  <si>
    <t>Prehľad umeleckej činnosti vysokej školy za rok 2015</t>
  </si>
  <si>
    <t>spolu</t>
  </si>
  <si>
    <t>Tabuľková príloha
k výročnej správe o činnosti vysokej školy za rok 2015</t>
  </si>
  <si>
    <t>Tabuľka č. 1: Počet študentov vysokej školy k 31. 10. 2015</t>
  </si>
  <si>
    <t>Tabuľka č. 2: Počet študentov, ktorí riadne skončili štúdium v akademickom roku 2014/2015</t>
  </si>
  <si>
    <t>Vysoká škola</t>
  </si>
  <si>
    <t>Tabuľla č. 3b: Prijímacie konanie na študijné programy v druhom stupni v roku 2015</t>
  </si>
  <si>
    <t>Tabuľka č. 3c: Prijímacie konanie na študijné programy v treťom stupni v roku 2015</t>
  </si>
  <si>
    <t>Tabuľka č. 4: Počet študentov uhrádzajúcich školné (ak. rok 2014/2015)</t>
  </si>
  <si>
    <t>ktorým vznikla v ak. roku 2014/2015 povinnosť uhradiť školné</t>
  </si>
  <si>
    <t>2013 / 2014</t>
  </si>
  <si>
    <t>V roku 2013/2014</t>
  </si>
  <si>
    <t>z toho ženy</t>
  </si>
  <si>
    <t>V roku 2014</t>
  </si>
  <si>
    <t>2014 / 2015</t>
  </si>
  <si>
    <t>Tabuľka č. 5: Podiel riadne skončených štúdií na celkovom počte začatých štúdií v danom akademickom roku k 31.12.2015</t>
  </si>
  <si>
    <t>Tabuľka č. 6: Prehľad akademických mobilít - študenti v akademickom roku 2014/2015 a porovnanie s akademickým rokom 2013/2014</t>
  </si>
  <si>
    <t>V roku 2014/2015</t>
  </si>
  <si>
    <t>Tabuľka č. 7: Zoznam predložených návrhov na vymenovanie za profesora v roku 2015</t>
  </si>
  <si>
    <t>Počet neskončených konaní: stav k 1.1.2015</t>
  </si>
  <si>
    <t>Počet neskončených konaní: stav k 31.12.2015</t>
  </si>
  <si>
    <t>Počet riadne skončených konaní k 31.12.2015</t>
  </si>
  <si>
    <t>Tabuľka č. 8: Zoznam vymenovaných docentov za rok 2015</t>
  </si>
  <si>
    <t>Tabuľka č. 9: Výberové konania na miesta vysokoškolských učiteľov uskutočnené v roku 2015</t>
  </si>
  <si>
    <t>Evidenčný prepočítaný počet vysokoškolských učiteľov k 31. 10. 2015</t>
  </si>
  <si>
    <t>Rozdiel 2015 - 2014</t>
  </si>
  <si>
    <t>Tabuľka č. 11: Prehľad akademických mobilít - zamestnanci v akademickom roku 2014/2015 a porovnanie s akademickým rokom 2013/2014</t>
  </si>
  <si>
    <t>Tabuľka č. 12: Informácie o záverečných prácach a rigoróznych prácach predložených na obhajobu v roku 2015</t>
  </si>
  <si>
    <t>Tabuľka č. 13: Publikačná činnosť vysokej školy za rok 2015 a porovnanie s rokom 2014</t>
  </si>
  <si>
    <t>V roku 2015</t>
  </si>
  <si>
    <t>Tabuľka č. 14: Umelecká činnosť vysokej školy za rok 2015 a porovnanie s rokom 2014</t>
  </si>
  <si>
    <t>Tabuľka č. 15: Zoznam akreditovaných študijných programov ponúkaných
 k 1.9.2015</t>
  </si>
  <si>
    <t>Tabuľka č. 16: Zoznam akreditovaných študijných programov - pozastavenie práva, odňatie práva alebo skončenie platnosti priznaného práva k 31.12. 2015</t>
  </si>
  <si>
    <t>Tabuľka č. 17: Zoznam priznaných práv uskutočňovať habilitačné konanie a konanie na vymenúvanie profesorov  k 31.12.2015</t>
  </si>
  <si>
    <t>Tabuľka č. 18: Zoznam priznaných práv uskutočňovať habilitačné konanie a konanie na vymenúvanie profesorov - pozastavenie, odňatie alebo skončenie platnosti priznaného práva k 31.12.2015</t>
  </si>
  <si>
    <t>Tabuľka č. 19: Finančné prostriedky na výskumné projekty získané v roku 2015</t>
  </si>
  <si>
    <t>Tabuľka č. 20: Finančné prostriedky na ostatné (nevýskumné) projekty získané v roku 2015</t>
  </si>
  <si>
    <t>Stupeň štúdia</t>
  </si>
  <si>
    <t>Počet obhájených prác</t>
  </si>
  <si>
    <t>z toho počet prác predložených ženami</t>
  </si>
  <si>
    <t>Spolu v roku 2014</t>
  </si>
  <si>
    <t>Rozdiel v % 2015 - 2014</t>
  </si>
  <si>
    <t>Podiel v % 2014</t>
  </si>
  <si>
    <t>Pozn.: Percentuálny podiel  v jednotlivých kategóriách žien je z celkového počtu žien</t>
  </si>
  <si>
    <t>Tabuľka č. 21: Prehľad umeleckej činnosti vysokej školy za rok 2015</t>
  </si>
  <si>
    <t>FPV</t>
  </si>
  <si>
    <t>FSVaZ</t>
  </si>
  <si>
    <t>FSŠ</t>
  </si>
  <si>
    <t>FF</t>
  </si>
  <si>
    <t>PF</t>
  </si>
  <si>
    <t>Roman Králik</t>
  </si>
  <si>
    <t>Ladislav Lenovský</t>
  </si>
  <si>
    <t>2.1.1 filozofia</t>
  </si>
  <si>
    <t>3.1.2 kulturológia</t>
  </si>
  <si>
    <t>áno</t>
  </si>
  <si>
    <t>Fabiano Gritti</t>
  </si>
  <si>
    <t>2.1.23 teória literatúry a dejiny konkrétnych národných literatúr</t>
  </si>
  <si>
    <t>Mária Chrenková</t>
  </si>
  <si>
    <t>4.2.1 biológia</t>
  </si>
  <si>
    <t>nie</t>
  </si>
  <si>
    <t>Edita Hornáčková Klapicová</t>
  </si>
  <si>
    <t>2.1.32 cudzie jazyky a kultúry</t>
  </si>
  <si>
    <t>Juraj Malíček</t>
  </si>
  <si>
    <t>2.1.6 estetika</t>
  </si>
  <si>
    <t>Daša Munková</t>
  </si>
  <si>
    <t>2.1.35 prekladateľstvo a tlmočníctvo</t>
  </si>
  <si>
    <t>Gábor Pintes</t>
  </si>
  <si>
    <t>1.1.4 pedagogika</t>
  </si>
  <si>
    <t>Krzysztof Polok</t>
  </si>
  <si>
    <t>1.1.10 odborová didaktika</t>
  </si>
  <si>
    <t>Alima Shtyrova</t>
  </si>
  <si>
    <t>2.1.28 slovanské jazyky a literatúry</t>
  </si>
  <si>
    <t>Václav Soukup</t>
  </si>
  <si>
    <t>Lucia Spálová</t>
  </si>
  <si>
    <t>3.2.3 masmediálne štúdiá</t>
  </si>
  <si>
    <t>Elena Ciprianová</t>
  </si>
  <si>
    <t>Stanislava Gogová</t>
  </si>
  <si>
    <t>2.1.25 archeológia</t>
  </si>
  <si>
    <t>Marek Hrubec</t>
  </si>
  <si>
    <t>Lada Kaliská</t>
  </si>
  <si>
    <t>3.1.11 peadgogická, poradenská a školská psychológia</t>
  </si>
  <si>
    <t>Gertrúda Březinová</t>
  </si>
  <si>
    <t>Martin Štúr</t>
  </si>
  <si>
    <t>Tomáš Tandlich</t>
  </si>
  <si>
    <t>2.1.7 história</t>
  </si>
  <si>
    <t>Martin Vašek</t>
  </si>
  <si>
    <t>Alena Smiešková</t>
  </si>
  <si>
    <t>7RP</t>
  </si>
  <si>
    <t>G</t>
  </si>
  <si>
    <t>Z</t>
  </si>
  <si>
    <t>7RP 244380</t>
  </si>
  <si>
    <t>Čeretková Soňa, doc. PaedDr., PhD.</t>
  </si>
  <si>
    <t>Promoting inyuiry in mathematics and science education accross Europe</t>
  </si>
  <si>
    <t>2010-2013</t>
  </si>
  <si>
    <t>dofinancovanie projektu</t>
  </si>
  <si>
    <t>7RP 612536</t>
  </si>
  <si>
    <t>Drlík Martin, Mgr., PhD.</t>
  </si>
  <si>
    <t>International research network for study and develepment of new tools and methods for advanced pedagogical science in the field of ICT  instruments, e-learning and intercultural competences</t>
  </si>
  <si>
    <t>2014-2018</t>
  </si>
  <si>
    <t>APVV</t>
  </si>
  <si>
    <t>D</t>
  </si>
  <si>
    <t>APVV-0669-11</t>
  </si>
  <si>
    <t>Hreško Juraj, prof. RNDr., PhD.</t>
  </si>
  <si>
    <t>Atlas archetypov krajiny Slovenska</t>
  </si>
  <si>
    <t>2012-2015</t>
  </si>
  <si>
    <t>APVV-0540-12</t>
  </si>
  <si>
    <t>Sollár Tomáš, PhDr., PhD.</t>
  </si>
  <si>
    <t>Psychometrická kvalita psychodiagnostických nástrojov v kariérovom poradenstve</t>
  </si>
  <si>
    <t>2013-2017</t>
  </si>
  <si>
    <t>Hajnalová Mária, doc. Mgr., PhD.</t>
  </si>
  <si>
    <t>VEGA</t>
  </si>
  <si>
    <t>1/0232/12</t>
  </si>
  <si>
    <t>Petrovič František, doc. RNDr., PhD.</t>
  </si>
  <si>
    <t>Súčasný stav využívania krajiny a zmeny kontaktných zón vodných plôch vo vzťahu k biodiverzite</t>
  </si>
  <si>
    <t>01/2012 - 12/2015</t>
  </si>
  <si>
    <t>1/0042/12</t>
  </si>
  <si>
    <t>Petrovičová Ida, doc. Ing., PhD.</t>
  </si>
  <si>
    <t>Analýza vybraných environmentálnych faktorov vo vzťahu k možným zdravotným rizikám</t>
  </si>
  <si>
    <t>Bauerová Mária, prof. RNDr., PhD.</t>
  </si>
  <si>
    <t>1/0109/13</t>
  </si>
  <si>
    <t>Krumpálová Zuzana , doc. RNDr., PhD.</t>
  </si>
  <si>
    <t>Interakcie živých organizmov v antropogénnom prostredí</t>
  </si>
  <si>
    <t xml:space="preserve">01/2013 - 12/2016   </t>
  </si>
  <si>
    <t>2/0057/13</t>
  </si>
  <si>
    <t>Boleček Peter, RNDr., PhD.</t>
  </si>
  <si>
    <t>Hybridné roje borovice lesnej a borovice horskej na Slovensku, genetický status a fertilita</t>
  </si>
  <si>
    <t xml:space="preserve">01/2013 - 12/2015   </t>
  </si>
  <si>
    <t>1/0382/13</t>
  </si>
  <si>
    <t>Munk Michal, doc. RNDr., PhD.</t>
  </si>
  <si>
    <t>Modelovvanie správania sa stakeholderov komerčnej banky počas ostatnej finančnej krízy a očakávania bazilejských regulácií v rámci Pilieru 3 - Trhová disciplína</t>
  </si>
  <si>
    <t>1/0799/14</t>
  </si>
  <si>
    <t>Trembošová Miroslava, RNDr., PhD.</t>
  </si>
  <si>
    <t>Geografické aspekty maloobchodnej siete veľkých miest v nových trhových podmienkach</t>
  </si>
  <si>
    <t>01/2014 - 12/2015</t>
  </si>
  <si>
    <t>1/0699/14</t>
  </si>
  <si>
    <t>Papcunová Viera, doc. Ing., PhD.</t>
  </si>
  <si>
    <t xml:space="preserve">Princípy fiskálnej ekvivalencie vo vzťahu k preneseným kompetenciám zo štátu na obce </t>
  </si>
  <si>
    <t>01/2014 - 12/2016</t>
  </si>
  <si>
    <t>2/0111/14</t>
  </si>
  <si>
    <t xml:space="preserve">Illášová Ľudmila, doc. RNDr., PhD. </t>
  </si>
  <si>
    <t>Fajansa, sklo-kryštalické a sklené materiály v praveku až včasnom stredoveku na Slovensku</t>
  </si>
  <si>
    <t>01/2014 - 01/2016</t>
  </si>
  <si>
    <t>1/0903/13</t>
  </si>
  <si>
    <t>Popelková Marta,doc. PhDr.,  PhD.</t>
  </si>
  <si>
    <t>Rodinný systém a interakčné stratégie adolescentov z hľadiska osobnostných a psychosociálnyc faktorov</t>
  </si>
  <si>
    <t>1/0206/13</t>
  </si>
  <si>
    <t>Rusnáková Jurina, Mgr., PhD.</t>
  </si>
  <si>
    <t>Percipovaná sociálna opora a spokojnosť so sociálnou sieťou u obyvateľov rómskych osídlení</t>
  </si>
  <si>
    <t>1/0719/13</t>
  </si>
  <si>
    <t>Haburajová Ilavská Lenka, doc. PhDr., PhD.</t>
  </si>
  <si>
    <t>Bezdomovectvo ako sprievodný negatívny jav našej doby. Teoretická analýza v aplikácii na využitie teórie pre študentov pomáhajúcich profesií</t>
  </si>
  <si>
    <t>1/0446/14</t>
  </si>
  <si>
    <t xml:space="preserve">Pilárik Ľubor, PhDr., PhD. </t>
  </si>
  <si>
    <t>Autonómne rozhodovanie: stratégie regulácie emócií v rozhodovacom procese a spokojnosť s rozhodovaním</t>
  </si>
  <si>
    <t>2/0015/13</t>
  </si>
  <si>
    <t>Hyperlexikón literárnovedných pojmov a kategórií</t>
  </si>
  <si>
    <t>1/0039/14</t>
  </si>
  <si>
    <t>Zozuľák Ján, prof. ThDr., PhD.</t>
  </si>
  <si>
    <t>Témy byzantskej filozofie a ich reflexie na Slovensku</t>
  </si>
  <si>
    <t>1/0360/14</t>
  </si>
  <si>
    <t xml:space="preserve">Čechová Mariana, Mgr., PhD. </t>
  </si>
  <si>
    <t>Osnovné tematické algoritmy v slovesnom umení (s intersemiotickými a interdisciplinárnymi presahmi)</t>
  </si>
  <si>
    <t>1/0410/14</t>
  </si>
  <si>
    <t>(De)tabuizácia smrti v súčasnej kultúre</t>
  </si>
  <si>
    <t>1/0547/14</t>
  </si>
  <si>
    <t xml:space="preserve">Perez (Janecová) Emília, Mgr., PhD. </t>
  </si>
  <si>
    <t>Titulkovanie pre nepočujúcich: štandardy a odporúčania</t>
  </si>
  <si>
    <t>1/0559/14</t>
  </si>
  <si>
    <t>Munková Daša, doc. RNDr., PhD.</t>
  </si>
  <si>
    <t>Evalvácia strojového prekladu</t>
  </si>
  <si>
    <t>1/0589/14</t>
  </si>
  <si>
    <t xml:space="preserve">Miššíková Gabriela, prof. PhDr., CSc. </t>
  </si>
  <si>
    <t>Slovenská literatúra v preklade</t>
  </si>
  <si>
    <t>1/0644/14</t>
  </si>
  <si>
    <t>Jágerová Margita, doc. PhDr., PhD.</t>
  </si>
  <si>
    <t>Etnologické aspekty tradičnej kalendárnej obyčajovej kultúry v súčasnej vidieckej spoločnosti (funkcie, významy, tendencie)</t>
  </si>
  <si>
    <t>1/0756/14</t>
  </si>
  <si>
    <t>Kučerková Magda, doc. Mgr., PhD.</t>
  </si>
  <si>
    <t>Premeny stvárňovania duchovnej cesty v západných literatúrach (od stredoveku do súčasnosti)</t>
  </si>
  <si>
    <t>Gromová Edita, prof. PhDr., CSc.</t>
  </si>
  <si>
    <t>2/0189/12</t>
  </si>
  <si>
    <t>Borzová Zuzana, Mgr., PhD.</t>
  </si>
  <si>
    <t>Migrácia - akulturácia - integrácia - mobilita - obchod v dobe sťahovania národov a vo včasnom stredoveku na území Slovenska</t>
  </si>
  <si>
    <t>2/0015/12</t>
  </si>
  <si>
    <t>Marková Dagmar, PhDr., PhD.</t>
  </si>
  <si>
    <t>Životné štýly, normy a ich prekračovanie: cesty k osobnej spokojnosti a spoločenskej prospešnosti</t>
  </si>
  <si>
    <t>Gadušová Zdenka, prof. PaedDr., CSc.</t>
  </si>
  <si>
    <t>1/0621/13</t>
  </si>
  <si>
    <t>Bujna Jozef, prof., CSc.</t>
  </si>
  <si>
    <t>Ozdoby a súčasti odevu ako štýlové vyjadrenie skupinovej a individuálnej sociálnej identity keltských žien</t>
  </si>
  <si>
    <t>1/0873/13</t>
  </si>
  <si>
    <t>Čukan Jaroslav, prof. PhDr., CSc.</t>
  </si>
  <si>
    <t>Realita kultúry dolnozemských Slovákov</t>
  </si>
  <si>
    <t>1/0565/13</t>
  </si>
  <si>
    <t>Manda Vladimír, doc. PhDr., CSc.</t>
  </si>
  <si>
    <t>Idey človeka, slobody a súkromného vlastníctva v sociálno-filozofickom myslení ranného novoveku</t>
  </si>
  <si>
    <t>1/0144/13</t>
  </si>
  <si>
    <t>Kondrla Peter, doc. PhDr. PaedDr., PhD.</t>
  </si>
  <si>
    <t>Znaky a význam hodnôt</t>
  </si>
  <si>
    <t>1/0437/13</t>
  </si>
  <si>
    <t>Prelovská Daniela, PhDr. , PhD.</t>
  </si>
  <si>
    <t>Strategické udalosti slovenského múzejníctva v 20-tom storočí</t>
  </si>
  <si>
    <t>1/0585/13</t>
  </si>
  <si>
    <t>Pažinová Noémi, doc. PhDr. , PhD.</t>
  </si>
  <si>
    <t>Keramická produkcia neolitických a eneolitických komunít na strednom Dunaji</t>
  </si>
  <si>
    <t>1/0136/13</t>
  </si>
  <si>
    <t>Hľadanie nových spôsobov interpretácie S. Kierkegaarda vo filozofickom a teologickom kontexte</t>
  </si>
  <si>
    <t>1/0200/13</t>
  </si>
  <si>
    <t>Wiedermann Egon, prof. PhDr., CSc.</t>
  </si>
  <si>
    <t>Krajina a kultúra Západných Karpát v koevolučnom procese</t>
  </si>
  <si>
    <t>1/0220/13</t>
  </si>
  <si>
    <t>Keruľová Marta, prof. PhDr. , CSc.</t>
  </si>
  <si>
    <t>Modus vivendi literárneho stredoveku v umeleckých textoch</t>
  </si>
  <si>
    <t>1/0694/13</t>
  </si>
  <si>
    <t>Kralčák Ľubomír, prof. PaedDr., CSc.</t>
  </si>
  <si>
    <t>Súčasná slovenčina v srbských a slovenských elektronických médiách</t>
  </si>
  <si>
    <t>Határ Ctibor, doc. PaedDr., PhD.</t>
  </si>
  <si>
    <t>1/0310/13</t>
  </si>
  <si>
    <t>Kanásová Janka, doc. PaedDr. , PhD.</t>
  </si>
  <si>
    <t>Prevencia funkčných porúch pohybového systému u detí a možnosti ich ovplyvnenia</t>
  </si>
  <si>
    <t>2/0078/12</t>
  </si>
  <si>
    <t>Szórádová Eva, prof. PhDr., CSc.</t>
  </si>
  <si>
    <t>Kontexty hudby pre klávesové nástroje na Slovensku: osobnosti, štruktúra, funkcia</t>
  </si>
  <si>
    <t>KEGA</t>
  </si>
  <si>
    <t>Fulier Jozef, prof. RNDr., CSc.</t>
  </si>
  <si>
    <t>003KU-4/2013</t>
  </si>
  <si>
    <t>Využitie pôvodných matematických demonštrácií a fyzikálnych pokusov, ktoré použil Galileo Galilei v mechnaike a pohybe telies vo vyučovaní na ZŠ a SŠ</t>
  </si>
  <si>
    <t>035UKF-4/2013</t>
  </si>
  <si>
    <t>Moderné biologické metódy a aplikácie - tvorba virtuálnych študijných materiálov</t>
  </si>
  <si>
    <t>015UKF-4/2013</t>
  </si>
  <si>
    <t>Skalka Ján, RNDr., PhD.</t>
  </si>
  <si>
    <t>Moderná informatika - nové metódy a formy pre efektívne vzdelávanie</t>
  </si>
  <si>
    <t>055UKF-4/2014</t>
  </si>
  <si>
    <t>Lovászová Gabriela, doc. RNDr., PhD.</t>
  </si>
  <si>
    <t xml:space="preserve">Mobilné technológie v škole pre 21. storočie </t>
  </si>
  <si>
    <t>042UKF-4/2014</t>
  </si>
  <si>
    <t xml:space="preserve">Vanková Viera, Ing., PhD. </t>
  </si>
  <si>
    <t>Identifikácia a eliminácia eróznych procesov v poľnohospodárskej krajine (Metodická príručka priestorovo-plánovacích procesov)</t>
  </si>
  <si>
    <t>010UJS-4/2014</t>
  </si>
  <si>
    <t xml:space="preserve">Kmeť Tibor, prof. RNDr., CSc. </t>
  </si>
  <si>
    <t xml:space="preserve">Modelovanie, simulácia a animácia vo vzdelávaní </t>
  </si>
  <si>
    <t>011/UKF-4/2014</t>
  </si>
  <si>
    <t xml:space="preserve">Poledníková Ľubica, PhDr., PhD. </t>
  </si>
  <si>
    <t xml:space="preserve">Edukácia a poradenstvo ako súčasť teleošetrovateľstva v domácej zdravotnej starostlivosti </t>
  </si>
  <si>
    <t>014UKF-4/2014</t>
  </si>
  <si>
    <t>Chebenová Viera, doc., PhD.</t>
  </si>
  <si>
    <t>Lingvistické kompendium pre študentov translatológie na báze IT – II. Časť. Praktická gramatika nemeckého jazyka (fonetika/fonológia, morfológia, syntax, texikológia, štylistika)</t>
  </si>
  <si>
    <t>013UKF-4/2014</t>
  </si>
  <si>
    <t xml:space="preserve">Adamka Pavol, Mgr., PhD. </t>
  </si>
  <si>
    <t>Tvorba a implementácia inovačných modulov výučby anglického a ruského jazyka pre žurnalistov</t>
  </si>
  <si>
    <t>Sokolová Jana, prof. PhDr., CSc.</t>
  </si>
  <si>
    <t>Špirko Dušan, doc. PhDr., CSc.</t>
  </si>
  <si>
    <t>003UKLF-4/2013</t>
  </si>
  <si>
    <t>Kapsová Eva, prof. PhDr., CSc.</t>
  </si>
  <si>
    <t>Školská interpretácia umeleckého diela (literárneho, dramatického, výtvarného, popkultúrneho, mediálneho, hudobného a pod.)</t>
  </si>
  <si>
    <t>030UKF-4/2013</t>
  </si>
  <si>
    <t>Wrede Oľga, PaedDr., PhD.</t>
  </si>
  <si>
    <t>Kolaboratívna tvorba terminologických databáz s využitím technológií Web 2.0</t>
  </si>
  <si>
    <t>Brezina Pavol, Mgr., PhD.</t>
  </si>
  <si>
    <t>036UKF-4/2013</t>
  </si>
  <si>
    <t>Pokrivčáková Silvia, prof. PaedDr., PhD.</t>
  </si>
  <si>
    <t>Tvorba učebníc a multimediálnych kurzov pre nový študijný program ako prostriedok internacionalizácie vysokoškolskej prípravy učiteľov cudzích jazykov</t>
  </si>
  <si>
    <t>023UKF-4/2013</t>
  </si>
  <si>
    <t>Hašková Alena, prof. PaedDr., CSc.</t>
  </si>
  <si>
    <t>Analýza dôsledkov obsahovej reformy na technické vzdelávanie na ZŠ</t>
  </si>
  <si>
    <t>007UKF-4/2013</t>
  </si>
  <si>
    <t>Gatial Viktor, PhDr., PhD.</t>
  </si>
  <si>
    <t>Rozvoj komunikačných schopností predškolákov s poruchami reči</t>
  </si>
  <si>
    <t>014UKF-4/2013</t>
  </si>
  <si>
    <t>Šutka Vladimír, doc. PhDr., CSc.</t>
  </si>
  <si>
    <t>Zvyšovanie kvality a úrovne zdravia adolescentov prostriedkami pohybovej aktivity na ZŠ a SŠ</t>
  </si>
  <si>
    <t>015PU-4/2013</t>
  </si>
  <si>
    <t>Kozík Tomáš, prof. Ing., DrSc.</t>
  </si>
  <si>
    <t>Metodika implementácie interaktívnej tabule pri vzdelávaní ku kompetenciám v príprave učiteľov techniky, faziky a matematiky pre nižšie sekundárne vzdelávanie</t>
  </si>
  <si>
    <t>021-4UKF-4/2014</t>
  </si>
  <si>
    <t>Lukáčová Danka, doc. PaedDr., PhD.</t>
  </si>
  <si>
    <t>Vzdialené reálne experimenty v školskej praxi</t>
  </si>
  <si>
    <t>zo sumy 29184 Eur pridelenej v roku 2014 bolo v roku 2015 čerpaných 15648 Eur</t>
  </si>
  <si>
    <t>Vedecká agentúra Goethe Universität</t>
  </si>
  <si>
    <t>VTS 3509412</t>
  </si>
  <si>
    <t>Kierkegaard and Classical Greek Thought</t>
  </si>
  <si>
    <t>2015-2016</t>
  </si>
  <si>
    <t>Máhrik Tibor, PhDr. Ing., PhD.</t>
  </si>
  <si>
    <t>Kierkegaard and the Crisis of the Contemporary World</t>
  </si>
  <si>
    <t>Vedecká agentúra Ministerstva obrany USA</t>
  </si>
  <si>
    <t>Z-15-102/0010-00</t>
  </si>
  <si>
    <t>Z-15-102/0012-00</t>
  </si>
  <si>
    <t>Beňuš Štefan, doc. Mgr., PhD.</t>
  </si>
  <si>
    <t>Relationship between trust and entrainment in speech</t>
  </si>
  <si>
    <t>2014-2017</t>
  </si>
  <si>
    <t>Vedecká agentúra Ústavu archeolog. památkové péče Brno, ČR</t>
  </si>
  <si>
    <t>ZML-2015-2/3703-856:191006</t>
  </si>
  <si>
    <t>Zmluva o vedeckej spolupráci - archeobotanický výskum</t>
  </si>
  <si>
    <t>O</t>
  </si>
  <si>
    <t>Vedecká agentúra NASAP</t>
  </si>
  <si>
    <t>ClonickPubGr2015-3</t>
  </si>
  <si>
    <t>Marková Dagmar, doc. PhDr., PhD.</t>
  </si>
  <si>
    <t>Adlerian Ethics</t>
  </si>
  <si>
    <t>Vedecká agentúra Ministerstva zahr. vecí SRN</t>
  </si>
  <si>
    <t>15-0148</t>
  </si>
  <si>
    <t>Soren Kierkegaards Legacy for a Continuing Conversation between Religion, Philosophy and Society in the Czech and Slovak Society</t>
  </si>
  <si>
    <t>2013-2015</t>
  </si>
  <si>
    <t>Králik Roman, prof. PaedDr. ThDr., ThD.</t>
  </si>
  <si>
    <t>APVV-14-0001</t>
  </si>
  <si>
    <t>Laurinčík Jozef, prof. Dr.MVDr., DrSc.</t>
  </si>
  <si>
    <t>2015-2019</t>
  </si>
  <si>
    <t>Oocytárna fibrilárna sféra-guľa pre život: zásadná genetická a epigenetická štúdia</t>
  </si>
  <si>
    <t>SK-CZ-2013-0103</t>
  </si>
  <si>
    <t>Boltižiar Martin, prof. PhDr. RNDr., PhD.</t>
  </si>
  <si>
    <t>Krajinné indície jadra Veľkej Moravy</t>
  </si>
  <si>
    <t>2015-2015</t>
  </si>
  <si>
    <t>SK-HU-2013-0046</t>
  </si>
  <si>
    <t>Szabó Tibor, Mgr., PhD.</t>
  </si>
  <si>
    <t>Mobilné zariadenia vo výučbe, vývoj mobilných aplikácií</t>
  </si>
  <si>
    <t>APVV-14-0446</t>
  </si>
  <si>
    <t>Hodnotenie kompetencií učiteľa</t>
  </si>
  <si>
    <t>APVV-14-0336</t>
  </si>
  <si>
    <t>Typológia chýb strojového prekladu do slovenčiny ako flektívneho typu jazyka</t>
  </si>
  <si>
    <t>2015-2018</t>
  </si>
  <si>
    <t>SK-CZ-2013-0192</t>
  </si>
  <si>
    <t>Stranovská Eva, doc. PaedDr., PhD.</t>
  </si>
  <si>
    <t>Osobnostné a profesionálne potreby začínajúcich učiteľov</t>
  </si>
  <si>
    <t>APVV-14-0681</t>
  </si>
  <si>
    <t>Hudba v Bratislave</t>
  </si>
  <si>
    <t>spoluriešiteľ na projekte, zodp. riešiteľ FF UK Bratislava</t>
  </si>
  <si>
    <t>1/0162/15</t>
  </si>
  <si>
    <t>1/0022/15</t>
  </si>
  <si>
    <t>1/0061/15</t>
  </si>
  <si>
    <t>2/0150/15</t>
  </si>
  <si>
    <t>Vozár Libor, prof. RNDr., CSc.</t>
  </si>
  <si>
    <t>Mészáros Patrik, RNDr., PhD.</t>
  </si>
  <si>
    <t>Tirpák Ján, doc. RNDr., CSc.</t>
  </si>
  <si>
    <t>Termofyzikálne a elektrické vlastnosti keramiky na báze kaolinitu a illitu</t>
  </si>
  <si>
    <t>Nukleologenéza a transkripcia rDNA embryí po prenose jadierka</t>
  </si>
  <si>
    <t>Molekulárno-biochemické štúdium úlohy chitináz v obrane koreňov sóje fazuľovej voči toxickým účinkom kadmia</t>
  </si>
  <si>
    <t>Suroviny a technológie vo včasnom historickom období na Slovensku</t>
  </si>
  <si>
    <t>01/2015-12/2017</t>
  </si>
  <si>
    <t>01/2015-12/2018</t>
  </si>
  <si>
    <t>1/0111/15</t>
  </si>
  <si>
    <t>1/0335/15</t>
  </si>
  <si>
    <t>1/0845/15</t>
  </si>
  <si>
    <t>Rác Ivan, PhDr., PhD.</t>
  </si>
  <si>
    <t>Mališková Zuzana, Mgr., PhD.</t>
  </si>
  <si>
    <t>Rosinský Rastislav, doc. PhDr., PhD.</t>
  </si>
  <si>
    <t>Jazyková kompetencia rómskych žiakov v prvom ročníku školskej dochádzky.</t>
  </si>
  <si>
    <t>Identifikovanie profesijných hodnôt sociálnej práce v Slovenskej republike</t>
  </si>
  <si>
    <t>Násilie páchané na rómskych ženách v partnerských vzťahoch.</t>
  </si>
  <si>
    <t>1/0060/15</t>
  </si>
  <si>
    <t>Žilka Tibor, prof. PhDr.,  DrSc.</t>
  </si>
  <si>
    <t>Katolícka literatúra v stredoeurópskom priestore</t>
  </si>
  <si>
    <t>Moravčíková Erika, Mgr., PhD.</t>
  </si>
  <si>
    <t>Králik Roman, prof. PaedDr. ThDr. , Th.D.</t>
  </si>
  <si>
    <t>01/2012 – 12/2015</t>
  </si>
  <si>
    <t>1/0208/15</t>
  </si>
  <si>
    <t>1/0216/15</t>
  </si>
  <si>
    <t>1/0243/15</t>
  </si>
  <si>
    <t>1/0460/15</t>
  </si>
  <si>
    <t>1/0468/15</t>
  </si>
  <si>
    <t>1/0615/15</t>
  </si>
  <si>
    <t>2/0036/15</t>
  </si>
  <si>
    <t>2/0200/15</t>
  </si>
  <si>
    <t>Fandelová Eva, doc. PhDr., CSc.</t>
  </si>
  <si>
    <t>Romsauer Peter, prof. PhDr., CSc.</t>
  </si>
  <si>
    <t>Husár Martin, Mgr., PhD.</t>
  </si>
  <si>
    <t>Palárik Mirolsav, Mgr., PhD.</t>
  </si>
  <si>
    <t>Brhlíková Radoslava, Mgr., PhD.</t>
  </si>
  <si>
    <t>Filozofické fundamenty environmentálneho myslenia a jeho etické, politické, právne a spoločenské konzekvencie</t>
  </si>
  <si>
    <t>Človek a hory v priebehu času - od pravekých hradísk k stredovekým hradom.</t>
  </si>
  <si>
    <t>Medzi politikou a každodennosťou. Zo života v Nitre v rokoch 1939-1945</t>
  </si>
  <si>
    <t>Národnoštátne záujmy SR v medzinárodných vzťahoch v post-integračnom období</t>
  </si>
  <si>
    <t>Severná časť Karpatskej kotliny na prelome antiky a stredoveku ako miesto zmien iniciovaných zvonka i zvnútra</t>
  </si>
  <si>
    <t>Celebrity v sociálnej reklame a ich preferencia u adolescentov</t>
  </si>
  <si>
    <t>Preklad ako súčasť dejín kultúrneho priestoru II. Fakty, javy a osobnosti prekladových aktivít v slovenskom kultúrnom priestore. a podoby ich fungovania v ňom.</t>
  </si>
  <si>
    <t>Text a textová lingvistika v interdisciplinárnych a intermediálnych súvislostiach</t>
  </si>
  <si>
    <t>1/0176/15</t>
  </si>
  <si>
    <t>1/0244/15</t>
  </si>
  <si>
    <t>1/0028/15</t>
  </si>
  <si>
    <t>Hollá Katarína, PaedDr., PhD.</t>
  </si>
  <si>
    <t>Ballová Mikušková Eva, PhDr., PhD.</t>
  </si>
  <si>
    <t>VÝCHOVA K RACIONALITE: KOGNITÍVNE SCHOPNOSTI, DISPOZÍCIE MYSLENIA A VÝSLEDKY V REÁLNOM ŽIVOTE</t>
  </si>
  <si>
    <t>Detekcia a riešenie kyberšikany</t>
  </si>
  <si>
    <t>Paradigmy v edukácii zdravotne znevýhodnených dospelých a seniorov v rezidenciálnej starostlivosti.</t>
  </si>
  <si>
    <t>025UKF-4/2015</t>
  </si>
  <si>
    <t>Petrovič František, prof. RNDr., PhD.</t>
  </si>
  <si>
    <t>Vývoj a zmeny archetypov krajiny Slovenska</t>
  </si>
  <si>
    <t>022/UKF-4/2015</t>
  </si>
  <si>
    <t>Multimediálna podpora vzdelávania členov interdisciplinárneho tímu so zameraním na paliatívnu starostlivosť</t>
  </si>
  <si>
    <t>004UKF-4/2015</t>
  </si>
  <si>
    <t>034UKF-4/2015</t>
  </si>
  <si>
    <t>035UKF-4/2015</t>
  </si>
  <si>
    <t>008UMB-4/2015</t>
  </si>
  <si>
    <t>017UKF-4/2015</t>
  </si>
  <si>
    <t>Jakubovská Viera, doc. Mgr., PhD.</t>
  </si>
  <si>
    <t>Michalec Milan, PhDr., PhD.</t>
  </si>
  <si>
    <r>
      <t>Janková Gy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rgyi, Mgr., PhD.</t>
    </r>
  </si>
  <si>
    <t>Ambientná komunikácia ako nová alternatíva marketingovej komunikácie v štátoch Vyšehradskej skupiny - príprava modernej vysokoškolskej učebnice</t>
  </si>
  <si>
    <t>Wojciechowski Lukasz, Mgr., PhD.</t>
  </si>
  <si>
    <t>Overovanie kľúčových kompetencií študentov končiacich pregraduálne štúdium v odbore Výchova k občianstvu s cieľom zistenia ich pripravenosti do učiteľskej praxe</t>
  </si>
  <si>
    <t>Socializačné a edukačné funkcie marketingového komunikátu ako odrazu mediálnej kultúry</t>
  </si>
  <si>
    <t>Inovácia metodiky hudobnej edukácie vo výučbe základných umeleckých škôl v kontexte recepčnej hudobnej estetiky</t>
  </si>
  <si>
    <t>Ľudské práva a protipredsudková výchova</t>
  </si>
  <si>
    <t>Spálová Lucia, doc. Mgr., PhD.</t>
  </si>
  <si>
    <t>032UKF-4/2015</t>
  </si>
  <si>
    <t>003UKF-4/2015</t>
  </si>
  <si>
    <t>Vereš Jozef, doc. Mgr., CSc.</t>
  </si>
  <si>
    <t>Aplikácia informačno-komunikačných technológií vo vyučovaní hudobnej teórie</t>
  </si>
  <si>
    <t>Kultúra a hudobné vzdelávanie v 21. storočí</t>
  </si>
  <si>
    <t>CERI-2015-02-PF</t>
  </si>
  <si>
    <t>Kurincová Čavojová Vladimíra, PaedDr., PhD.</t>
  </si>
  <si>
    <t>Vývoj inovatívnej metódy hodnotenia schopností žiakov kriticky a kreatívne myslieť</t>
  </si>
  <si>
    <t>Nitriansky samosprávny kraj</t>
  </si>
  <si>
    <t>ZML-2015-2/3133-286:191006</t>
  </si>
  <si>
    <t>Dubcová Alena, doc. RNDr., CSc.</t>
  </si>
  <si>
    <t>Zmluva o dielo: Program hospodárskeho rozvoja a sociálneho rozvoja Nitrianskeho samosprávneho kraja</t>
  </si>
  <si>
    <t>ZML-2015-2/3271-424:191006</t>
  </si>
  <si>
    <t>Zmluva o spolupráci</t>
  </si>
  <si>
    <t>Rozvojový projekt MŠVVaŠ SR</t>
  </si>
  <si>
    <t>ŠF EÚ</t>
  </si>
  <si>
    <t>ITMS 2622012004</t>
  </si>
  <si>
    <t>Centrum excelentnosti pre výskum genetických živočíšnych zdrojov</t>
  </si>
  <si>
    <t>05/2010 - 04/2013</t>
  </si>
  <si>
    <t>ITMS 26220220180</t>
  </si>
  <si>
    <t>Vybudovanie výskumného centra "AgroBioTech"</t>
  </si>
  <si>
    <t>Komzsík Attila, RNDr., PhD.</t>
  </si>
  <si>
    <t>Komplexná inovácia pedagogickej a vzdelávacej činnosti na FSŠ UKF v Nitre s dôrazom na potreby trhu práce vedomostnej spoločnosti</t>
  </si>
  <si>
    <t>ITMS 26110230080</t>
  </si>
  <si>
    <t>Koprda Tomáš, PhDr., PhD.</t>
  </si>
  <si>
    <t>Ekvivalencia študijných programov FFUKF v Nitre a poprednej zahraničnej univerzity v Poľsku</t>
  </si>
  <si>
    <t>01/2013 - 12/2016</t>
  </si>
  <si>
    <t>ITMS 2611023011</t>
  </si>
  <si>
    <t xml:space="preserve">Olšiak Marcel, PhDr., PhD. </t>
  </si>
  <si>
    <t>Nitriansky model skvalitnenia vyučovania slovenského jazyka a literatúry na školách s vyučovacím jazykom národnostných menšín metódou vyučovania cudzích jazykov (s dôrazom na školy s vyučovacím jazykom maďarským)</t>
  </si>
  <si>
    <t>01/2014 - 06/2015</t>
  </si>
  <si>
    <t>ITMS 26110230096</t>
  </si>
  <si>
    <t>Inovácia študijných programov na PF UKF v Nitre za účelom skvalitnenia vzdelávacieho procesu</t>
  </si>
  <si>
    <t>09/2013-08/2015</t>
  </si>
  <si>
    <t>UKF</t>
  </si>
  <si>
    <t>ITMS 26250120049</t>
  </si>
  <si>
    <t>Lachká Ľubica, Mgr.</t>
  </si>
  <si>
    <t>Rozvojom infraštruktúry k zlepšeniu podmienok vzdelávacieho procesu na UKF v Nitre</t>
  </si>
  <si>
    <t>ITMS 26120130028</t>
  </si>
  <si>
    <t>Verešová Marcela, doc. PaedDr., PhD.</t>
  </si>
  <si>
    <t>Zvyšovanie kvality ďalšieho vzdelávania seniorov na Univerzite tretieho veku pri UKF v Nitre</t>
  </si>
  <si>
    <t>08/2013-01/2015</t>
  </si>
  <si>
    <t>ITMS 26250120063</t>
  </si>
  <si>
    <t xml:space="preserve">Zvýšenie kvality ubytovacej a vzdelávacej infraštruktúry na UKF v Nitre </t>
  </si>
  <si>
    <t>02/2014 - 09/2015</t>
  </si>
  <si>
    <t>Comenius/EÚ</t>
  </si>
  <si>
    <t>539242-LPP-1-2013-1-AT-COMENIUS-CMP</t>
  </si>
  <si>
    <t xml:space="preserve">Materials for Teaching Together: Science and Mathematics Teaching collaborating for better results </t>
  </si>
  <si>
    <t>11/2013-10/2016</t>
  </si>
  <si>
    <t>539234-LPP-1-2013-1-AT-COMENIUS-CAM</t>
  </si>
  <si>
    <t>Motivating Methods and Materials in Maths and Science</t>
  </si>
  <si>
    <t>01/2014-12/2014</t>
  </si>
  <si>
    <t xml:space="preserve">International Visegrad Fund </t>
  </si>
  <si>
    <t>Ministerstvo národných zdrojov MR</t>
  </si>
  <si>
    <t>Medzinárodný vyšehradský fond</t>
  </si>
  <si>
    <t>Beljak Pažinová Noémi, doc. PhDr., PhD.</t>
  </si>
  <si>
    <t>ARCHAEOLOGY FIELD SCHOOL 2014: from prehistoric hill-fort to medieval castle</t>
  </si>
  <si>
    <t>SAAIC</t>
  </si>
  <si>
    <t>Erasmus 2014-1-SK01-KA103-000010</t>
  </si>
  <si>
    <t>Program ERASMUS + mobility študentov a zamestnancov vysokých škôl, KA1: Vzdelávacia mobilita jednotlivcov  na akad. rok 2014/2015</t>
  </si>
  <si>
    <t>06/2014 - 09/2015</t>
  </si>
  <si>
    <t>Európska únia</t>
  </si>
  <si>
    <t>Úrad vlády SR</t>
  </si>
  <si>
    <t>Benyovszky Kristián, doc. PaedDr., PhD.</t>
  </si>
  <si>
    <t>Partitúra</t>
  </si>
  <si>
    <t>Józsa Mónika, Mgr.</t>
  </si>
  <si>
    <t>Vianočné koncerty na Podzoborí</t>
  </si>
  <si>
    <t xml:space="preserve">FSŠ </t>
  </si>
  <si>
    <t>NKN 13</t>
  </si>
  <si>
    <t xml:space="preserve">Juríková Tünde, doc., RNDr., PhD. </t>
  </si>
  <si>
    <t xml:space="preserve">V zdravom tele zdravý duch </t>
  </si>
  <si>
    <t xml:space="preserve">11/2014 - 6/2015 </t>
  </si>
  <si>
    <t>Ministerstvo kultúry SR</t>
  </si>
  <si>
    <t>Mesto Nitra</t>
  </si>
  <si>
    <t>Omelka Radoslav, prof. RNDr., PhD.</t>
  </si>
  <si>
    <t>04/2013 - 10/2015</t>
  </si>
  <si>
    <t>ITMS 26110230081</t>
  </si>
  <si>
    <t>10/2012-12/2015</t>
  </si>
  <si>
    <t>7443-6/2015/FEPOL</t>
  </si>
  <si>
    <t>Podpora vysokoškolského vzdelávania v maďarskom jazyku na FSŠ UKF v Nitre</t>
  </si>
  <si>
    <t>04/2015-01/2016</t>
  </si>
  <si>
    <t>NTP-HTDK_M-14-002</t>
  </si>
  <si>
    <r>
      <t>A nyitrai diákk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ri mozgalom meger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sítése és a 2015-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s FTDK el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készítése</t>
    </r>
  </si>
  <si>
    <t>11/2014 - 06/2015</t>
  </si>
  <si>
    <t>Aubert Antal, prof. Dr., CSc.</t>
  </si>
  <si>
    <t xml:space="preserve">09/2015 - 06/2016 </t>
  </si>
  <si>
    <t>Bauko Ján, PaedDr., PhD.</t>
  </si>
  <si>
    <t>06/2014 - 06/2015</t>
  </si>
  <si>
    <t>2015-1-SK01-KA201-008937</t>
  </si>
  <si>
    <t>Luprichová Jana, PaedDr., PhD.</t>
  </si>
  <si>
    <t>Transnational exchange of good CLIL practice among European Educational Institutions</t>
  </si>
  <si>
    <t>10/2015-10/2017</t>
  </si>
  <si>
    <t>Erasmus+ Programe</t>
  </si>
  <si>
    <t>TEMPUS-544091-2013-BE-JPCR-DESIRE</t>
  </si>
  <si>
    <t>Development of Embedded System Courses with Implementation of Innovative Virtual Approaches for Integration of Research, Education and production in UA, GE, AM</t>
  </si>
  <si>
    <t>01/2014-12/2016</t>
  </si>
  <si>
    <t>Erasmus 2015-1-SK01-KA103-008572</t>
  </si>
  <si>
    <t>Program ERASMUS + mobility študentov a zamestnancov vysokých škôl, KA1: Vzdelávacia mobilita jednotlivcov  na akad. rok 2015/2016</t>
  </si>
  <si>
    <t>06/2015 - 09/2016</t>
  </si>
  <si>
    <t>SAIA, n.o.</t>
  </si>
  <si>
    <t>EHP-11/SK06-IV-01-008</t>
  </si>
  <si>
    <t>Zvyšovanie kvality vysokoškolského vzdelávania na základe rozvoja inštitucionálnej multilaterálnej spolupráce</t>
  </si>
  <si>
    <t>02/2015-03/2016</t>
  </si>
  <si>
    <t>Nadácia Tatra banky</t>
  </si>
  <si>
    <t>2014vs023</t>
  </si>
  <si>
    <t>Vojtek Matej, Mgr., PhD.</t>
  </si>
  <si>
    <t>Geoinformačné technológie - prostriedok skvalitnenia výučby geografie</t>
  </si>
  <si>
    <t>01/2015-11/2015</t>
  </si>
  <si>
    <t>MK-3682/2015/4.5.6</t>
  </si>
  <si>
    <t>Gallik Ján, PhDr., PhD.</t>
  </si>
  <si>
    <t>Jozef Tóth a katolícka moderna</t>
  </si>
  <si>
    <t>01/2015-12/2015</t>
  </si>
  <si>
    <t>KNM-919/2015/1.1.1.</t>
  </si>
  <si>
    <t>01/2015 - 12/2015</t>
  </si>
  <si>
    <t>KNM-917/2015/1.3</t>
  </si>
  <si>
    <t>792/2015/OK</t>
  </si>
  <si>
    <t>Lehocká Irena, Mgr., PhD.</t>
  </si>
  <si>
    <t>Ľudovít Štúr - Stredoeurópan</t>
  </si>
  <si>
    <t>2014vs006</t>
  </si>
  <si>
    <t>Archeologický výskum stredovekého hrádku Peťuša</t>
  </si>
  <si>
    <t>07/2015-10/2015</t>
  </si>
  <si>
    <t>2015vs061</t>
  </si>
  <si>
    <t>Režná Miroslava, Mgr., PhD.</t>
  </si>
  <si>
    <t>Vedecký časopis Art Communication &amp; Popculture</t>
  </si>
  <si>
    <t>12/2015-11/2016</t>
  </si>
  <si>
    <t>Ministerstvo zahraničných vecí SR</t>
  </si>
  <si>
    <t>Talianska ambasáda</t>
  </si>
  <si>
    <t>Švarbová Eva, doc. PhDr., PhD.</t>
  </si>
  <si>
    <t>Finančná podpora talianskeho jazyka</t>
  </si>
  <si>
    <t>MK-3683/2015/4.2.5</t>
  </si>
  <si>
    <t>Horizonty a perspektívy hudobnej pedagogiky</t>
  </si>
  <si>
    <t>821/2015/OŠMaŠ</t>
  </si>
  <si>
    <t>Halmová Nora, doc. PaedDr., PhD.</t>
  </si>
  <si>
    <t>Čierna Alena, Mgr., PhD.</t>
  </si>
  <si>
    <t>15. svetová gymnaestráda v Helsinkách</t>
  </si>
  <si>
    <t>MK-918/2015/2.5</t>
  </si>
  <si>
    <t>Kružlík Peter, Ing.</t>
  </si>
  <si>
    <t xml:space="preserve">Nákup odbornej literatúry </t>
  </si>
  <si>
    <t>06/2015 - 12/2015</t>
  </si>
  <si>
    <t>NSK 216/2015</t>
  </si>
  <si>
    <t>Líšková Miroslava, PhDr., PhD.</t>
  </si>
  <si>
    <t>Nitrianske univerzitné dni 2015 na podporu športu</t>
  </si>
  <si>
    <t>NSK 246/2015</t>
  </si>
  <si>
    <t>Nitrianske univerzitné dni 2015 na podporu kultúry</t>
  </si>
  <si>
    <t>746/2015/OK</t>
  </si>
  <si>
    <t xml:space="preserve">Nitrianske univerzitné dni 2015 </t>
  </si>
  <si>
    <t>Umelecká činnosť vysokej školy za rok 2015 a porovnanie s rokom 2014</t>
  </si>
  <si>
    <t>1714 Fa prírodných vied UKF</t>
  </si>
  <si>
    <t>1762 Fa stredoeur.štúdií UKF</t>
  </si>
  <si>
    <t>1764 Filozofická fakulta UKF</t>
  </si>
  <si>
    <t>1768 Fa sociálnych vied UKF</t>
  </si>
  <si>
    <t>1771 Pedagogická fakulta UKF</t>
  </si>
  <si>
    <t>Spolu FPV</t>
  </si>
  <si>
    <t>Spolu FSVaZ</t>
  </si>
  <si>
    <t>Spolu FSŠ</t>
  </si>
  <si>
    <t>Spolu FF</t>
  </si>
  <si>
    <t>Spolu PF</t>
  </si>
  <si>
    <t>Spolu UKF</t>
  </si>
  <si>
    <t>FPV spolu</t>
  </si>
  <si>
    <t>FSVaZ spolu</t>
  </si>
  <si>
    <t>FSŠ spolu</t>
  </si>
  <si>
    <t>FF spolu</t>
  </si>
  <si>
    <t>PF spolu</t>
  </si>
  <si>
    <t>UKF podľa stupňov</t>
  </si>
  <si>
    <t>Tabuľka č. 3a: Prijímacie konanie na študijné programy v prvom stupni v roku 2015</t>
  </si>
  <si>
    <t>vedy o športe</t>
  </si>
  <si>
    <t>1</t>
  </si>
  <si>
    <t>denná</t>
  </si>
  <si>
    <t>externá</t>
  </si>
  <si>
    <t>2</t>
  </si>
  <si>
    <t>3</t>
  </si>
  <si>
    <t>Fa prírodných vied</t>
  </si>
  <si>
    <t>Fa stredoeurópskych štúdií</t>
  </si>
  <si>
    <t>Filozofická fakulta</t>
  </si>
  <si>
    <t>Fa sociálnych vied a zdrav.</t>
  </si>
  <si>
    <t>Pedagogická fakulta</t>
  </si>
  <si>
    <t xml:space="preserve"> </t>
  </si>
  <si>
    <t>Rozdiel 2014/2015 a 2013/2014</t>
  </si>
  <si>
    <t>Rektorát</t>
  </si>
  <si>
    <t>Fakulta prírodných vied</t>
  </si>
  <si>
    <t>1.1.1. učiteľstvo akademických predmetov</t>
  </si>
  <si>
    <t>učiteľstvo biológie  (v kombinácii)</t>
  </si>
  <si>
    <t>S</t>
  </si>
  <si>
    <t xml:space="preserve">Bc. </t>
  </si>
  <si>
    <t>učiteľstvo chémie (v kombinácii)</t>
  </si>
  <si>
    <t>učiteľstvo ekológie (v kombinácii)</t>
  </si>
  <si>
    <t xml:space="preserve">učiteľstvo fyziky  (v kombinácii) </t>
  </si>
  <si>
    <t>učiteľstvo geografie (v kombinácii)</t>
  </si>
  <si>
    <t>DE</t>
  </si>
  <si>
    <t>učiteľstvo informatiky (v kombinácii)</t>
  </si>
  <si>
    <t>učiteľstvo matematiky (v kombinácii)</t>
  </si>
  <si>
    <t>9.2.9. aplikovaná informatika</t>
  </si>
  <si>
    <t>aplikovaná informatika</t>
  </si>
  <si>
    <t xml:space="preserve">4.2.1. biológia </t>
  </si>
  <si>
    <t>biológia</t>
  </si>
  <si>
    <t xml:space="preserve">4.1.14. chémia </t>
  </si>
  <si>
    <t>chémia životného prostredia</t>
  </si>
  <si>
    <t xml:space="preserve">4.3.1. ochrana a využívanie krajiny </t>
  </si>
  <si>
    <t>environmentalistika</t>
  </si>
  <si>
    <t>4.1.1. fyzika</t>
  </si>
  <si>
    <t>fyzika materiálov</t>
  </si>
  <si>
    <t>4.1.35. geografia</t>
  </si>
  <si>
    <t>geografia v regionálnom rozvoji</t>
  </si>
  <si>
    <t>9.1.9. aplikovaná matematika</t>
  </si>
  <si>
    <t>matematické a informačné metódy v ekonómii</t>
  </si>
  <si>
    <t>v kombinácii študijného odboru 4.1.1. fyzika (hlavný študijný odbor) a študijného odboru 9.2.9.  aplikovaná informatika (vedľajší študijný odbor)</t>
  </si>
  <si>
    <t>počítačové modelovanie v prírodných vedách</t>
  </si>
  <si>
    <t>sociálna geografia</t>
  </si>
  <si>
    <t>9.1.10. štatistika</t>
  </si>
  <si>
    <t>štatistika</t>
  </si>
  <si>
    <t>4.1.23. geológia</t>
  </si>
  <si>
    <t>technická mineralógia - gemológia</t>
  </si>
  <si>
    <t>1.1.2. učiteľstvo profesijných predmetov a praktickej prípravy</t>
  </si>
  <si>
    <t>odborné ekonomické predmety (v kombinácii)</t>
  </si>
  <si>
    <t>Fakulta sociálnych vied a zdravotníctva</t>
  </si>
  <si>
    <t>3.1.9. psychológia</t>
  </si>
  <si>
    <t>psychológia</t>
  </si>
  <si>
    <t>3.1.14. sociálna práca</t>
  </si>
  <si>
    <t xml:space="preserve">sociálna práca </t>
  </si>
  <si>
    <t>7.4.1. ošetrovateľstvo</t>
  </si>
  <si>
    <t>ošetrovateľstvo</t>
  </si>
  <si>
    <t>7.4.6. urgentaná zdravotná starostlivosť</t>
  </si>
  <si>
    <t>urgentná zdravotná starostlivosť</t>
  </si>
  <si>
    <t>3.1.16. sociálne služby a poradenstvo</t>
  </si>
  <si>
    <t>sociálne služby a poradenstvo</t>
  </si>
  <si>
    <t xml:space="preserve">Fakulta stredoeurópskych štúdií </t>
  </si>
  <si>
    <t>učiteľstvo maďarského jazyka a literatúry                                                      (v kombinácii)</t>
  </si>
  <si>
    <t>S, M</t>
  </si>
  <si>
    <t>1.1.5. predškolská a elementárna pedagogika</t>
  </si>
  <si>
    <t>predškolská a elementárna pedagogika s vyučovacím jazykom maďarským</t>
  </si>
  <si>
    <t>2.1.35. prekladateľstvo a tlmočníctvo</t>
  </si>
  <si>
    <t>maďarský jazyk a kultúra v kombinácii</t>
  </si>
  <si>
    <t>2.1.32. cudzie jazyky a kultúry</t>
  </si>
  <si>
    <t xml:space="preserve">stredoeurópske areálové štúdiá </t>
  </si>
  <si>
    <t xml:space="preserve">ugrofínske štúdiá </t>
  </si>
  <si>
    <t>S, M, UGROF.J.</t>
  </si>
  <si>
    <t>maďarsko-slovenský bilingválny mediátor</t>
  </si>
  <si>
    <t>8.1.1. cestovný ruch</t>
  </si>
  <si>
    <t>regionálny cestovný ruch</t>
  </si>
  <si>
    <t>učiteľstvo výchovy k občianstvu  (v kombinácii)</t>
  </si>
  <si>
    <t>učiteľstvo slovenského jazyka a literatúry (v kombinácii)</t>
  </si>
  <si>
    <t>učiteľstvo ruského jazyka a literatúry (v kombinácii)</t>
  </si>
  <si>
    <t>S, R</t>
  </si>
  <si>
    <t>učiteľstvo anglického jazyka a literatúry (v kombinácii)</t>
  </si>
  <si>
    <t>S, A</t>
  </si>
  <si>
    <t>učiteľstvo nemeckého jazyka a literatúry (v kombinácii)</t>
  </si>
  <si>
    <t>S, N</t>
  </si>
  <si>
    <t>učiteľstvo talianskeho jazyka a literatúry (v kombinácii)</t>
  </si>
  <si>
    <t>S, T</t>
  </si>
  <si>
    <t>učiteľstvo francúzskeho jazyka a literatúry (v kombinácii)</t>
  </si>
  <si>
    <t>S, F</t>
  </si>
  <si>
    <t>učiteľstvo histórie (v kombinácii)</t>
  </si>
  <si>
    <t>učiteľstvo španielskeho jazyka a literatúry (v kombinácii)</t>
  </si>
  <si>
    <t>S, Š</t>
  </si>
  <si>
    <t>1.1.3. učiteľstvo umelecko-výchovných a výchovných predmetov</t>
  </si>
  <si>
    <t>učiteľstvo etickej výchovy (v kombinácii)</t>
  </si>
  <si>
    <t>učiteľstvo estetickej výchovy (v kombinácii)</t>
  </si>
  <si>
    <t>učiteľstvo náboženskej výchovy (v kombinácii)</t>
  </si>
  <si>
    <t>2.1.1. filozofia</t>
  </si>
  <si>
    <t>filozofia</t>
  </si>
  <si>
    <t>2.1.5. etika</t>
  </si>
  <si>
    <t>etika</t>
  </si>
  <si>
    <t>aplikovaná etika - etika profesijných činností</t>
  </si>
  <si>
    <t>2.1.6. estetika</t>
  </si>
  <si>
    <t>estetika</t>
  </si>
  <si>
    <t>2.1.27. slovenský jazyk a literatúra</t>
  </si>
  <si>
    <t>slovenský jazyk a literatúra</t>
  </si>
  <si>
    <t>taliansky jazyk a kultúra</t>
  </si>
  <si>
    <t>anglický jazyk a kultúra (v kombinácii)</t>
  </si>
  <si>
    <t>nemecký jazyk a kultúra (v kombinácii)</t>
  </si>
  <si>
    <t>ruský jazyk a kultúra (v kombinácii)</t>
  </si>
  <si>
    <t>3.2.1. žurnalistika</t>
  </si>
  <si>
    <t>žurnalistika</t>
  </si>
  <si>
    <t>3.2.3. masmediálne štúdiá</t>
  </si>
  <si>
    <t>marketingová komunikácia a reklama</t>
  </si>
  <si>
    <t>2.1.7. história</t>
  </si>
  <si>
    <t>história</t>
  </si>
  <si>
    <t>2.1.24. muzeológia</t>
  </si>
  <si>
    <t>muzeológia</t>
  </si>
  <si>
    <t>2.1.25. archeológia</t>
  </si>
  <si>
    <t>archeológia</t>
  </si>
  <si>
    <t>3.1.3. etnológia</t>
  </si>
  <si>
    <t>etnológia</t>
  </si>
  <si>
    <t>3.1.1. sociológia</t>
  </si>
  <si>
    <t>sociológia</t>
  </si>
  <si>
    <t>3.1.2. kulturológia</t>
  </si>
  <si>
    <t>kulturológia</t>
  </si>
  <si>
    <t>kulturológia - riadenie kultúry a turizmu</t>
  </si>
  <si>
    <t>kulturológia - blízkovýchodné štúdiá</t>
  </si>
  <si>
    <t>3.1.6. politológia</t>
  </si>
  <si>
    <t>politológia</t>
  </si>
  <si>
    <t>európske štúdiá</t>
  </si>
  <si>
    <t xml:space="preserve">2.1.35. prekladateľstvo a tlmočníctvo </t>
  </si>
  <si>
    <t>slovenský jazyk a kultúra (v kombinácii)</t>
  </si>
  <si>
    <t xml:space="preserve">2.1.27. slovenský jazyk a literatúra </t>
  </si>
  <si>
    <t xml:space="preserve">editorstvo a vydavateľská prax </t>
  </si>
  <si>
    <t xml:space="preserve">východoslovanské jazyky a kultúry </t>
  </si>
  <si>
    <t xml:space="preserve">masmediálne štúdiá s integrovaným vyučovaním francúzskeho jazyka </t>
  </si>
  <si>
    <t xml:space="preserve">2.1.12. teológia </t>
  </si>
  <si>
    <t>misijná práca</t>
  </si>
  <si>
    <t>francúzsky jazyk a kultúra (v kombinácii)</t>
  </si>
  <si>
    <t xml:space="preserve">D </t>
  </si>
  <si>
    <t>2.1.29. neslovanské jazyky a literatúry</t>
  </si>
  <si>
    <t xml:space="preserve">anglistika </t>
  </si>
  <si>
    <t>2.1.28. slovanské jazyky a literatúry</t>
  </si>
  <si>
    <t>ruský jazyk v interkultúrnej a obchodnej komunikácii</t>
  </si>
  <si>
    <t>Filozofická fakulta, pracovisko Lučenec</t>
  </si>
  <si>
    <t xml:space="preserve">kulturológia - riadenie kultúry a turizmu  </t>
  </si>
  <si>
    <t>E</t>
  </si>
  <si>
    <t>Filozofická fakulta, pracovisko Martin</t>
  </si>
  <si>
    <t>aplikovaná etika - etika riadenia ľudí a práce</t>
  </si>
  <si>
    <t xml:space="preserve">Filozofická fakulta </t>
  </si>
  <si>
    <t xml:space="preserve">nemčina v hospodárskej praxi </t>
  </si>
  <si>
    <t>učiteľstvo psychológie (v kombinácii)</t>
  </si>
  <si>
    <t xml:space="preserve">učiteľstvo anglického jazyka a literatúry </t>
  </si>
  <si>
    <t>učiteľstvo pedagogiky (v kombinácii)</t>
  </si>
  <si>
    <t xml:space="preserve">učiteľstvo technickej výchovy </t>
  </si>
  <si>
    <t xml:space="preserve">učiteľstvo praktickej prípravy </t>
  </si>
  <si>
    <t>technika (v kombinácii)</t>
  </si>
  <si>
    <t>učiteľstvo hudobného umenia (v kombinácii)</t>
  </si>
  <si>
    <t>učiteľstvo hudobného umenia</t>
  </si>
  <si>
    <t>učiteľstvo hudobno-dramatického umenia</t>
  </si>
  <si>
    <t>učiteľstvo telesnej výchovy (v kombinácii)</t>
  </si>
  <si>
    <t>učiteľstvo výtvarného umenia (v kombinácii)</t>
  </si>
  <si>
    <t>1.1.4. pedagogika</t>
  </si>
  <si>
    <t>pedagogika</t>
  </si>
  <si>
    <t xml:space="preserve">1.1.5. predškolská a elementárna pedagogika </t>
  </si>
  <si>
    <t>predškolská a elementárna pedagogika</t>
  </si>
  <si>
    <t xml:space="preserve"> 8.3.5. bezpečnosť a ochrana zdravia pri práci</t>
  </si>
  <si>
    <t>bezpečnosť a ochrana zdravia pri práci</t>
  </si>
  <si>
    <t xml:space="preserve">anglický jazyk a kultúra </t>
  </si>
  <si>
    <t>1.1.9. andragogika</t>
  </si>
  <si>
    <t>andragogika</t>
  </si>
  <si>
    <t>8.1.2. šport</t>
  </si>
  <si>
    <t xml:space="preserve">šport a rekreácia </t>
  </si>
  <si>
    <t>učiteľstvo biológie (v kombinácii)</t>
  </si>
  <si>
    <t xml:space="preserve">Mgr. </t>
  </si>
  <si>
    <t xml:space="preserve">učiteľstvo fyziky (v kombinácii) </t>
  </si>
  <si>
    <t>4.2.1. biológia</t>
  </si>
  <si>
    <r>
      <t>matematicko-štatistické a informačné metódy v ekonomických, spoločenských a prírodných vedách</t>
    </r>
    <r>
      <rPr>
        <sz val="12"/>
        <rFont val="Calibri"/>
        <family val="2"/>
        <charset val="238"/>
      </rPr>
      <t>*</t>
    </r>
  </si>
  <si>
    <t xml:space="preserve">aplikovaná sociálna práca </t>
  </si>
  <si>
    <t>učiteľstvo maďarského jazyka a literatúry                                                     (v kombinácii)</t>
  </si>
  <si>
    <t>učiteľstvo pre primárne vzdelávanie s vyučovacím jazykom maďarským</t>
  </si>
  <si>
    <t>2.1.29. neslovanské jazyky a literatúra</t>
  </si>
  <si>
    <t>hungarológia</t>
  </si>
  <si>
    <t>učiteľstvo výchovy k občianstvu (v kombinácii)</t>
  </si>
  <si>
    <t>učiteľstvo nemeckého jazyka a literatúry  (v kombinácii)</t>
  </si>
  <si>
    <t>učiteľstvo talianskeho jazyka a literatúry  (v kombinácii)</t>
  </si>
  <si>
    <t>aplikovaná etika - etická expertíza a etické poradenstvo</t>
  </si>
  <si>
    <t xml:space="preserve">2.1.29. neslovanské jazyky a literatúry </t>
  </si>
  <si>
    <t>anglický jazyk v odbornej komunikácii</t>
  </si>
  <si>
    <t xml:space="preserve">2.1.28. slovanské jazyky a literatúry </t>
  </si>
  <si>
    <t>učiteľstvo anglického jazyka a literatúry</t>
  </si>
  <si>
    <t>učiteľstvo technickej výchovy</t>
  </si>
  <si>
    <t>učiteľstvo techniky (v kombinácii)</t>
  </si>
  <si>
    <t>učiteľstvo hudobného umenia   (v kombinácii)</t>
  </si>
  <si>
    <t>učiteľstvo výtvarného umenia   (v kombinácii)</t>
  </si>
  <si>
    <t>učiteľstvo pre primárne vzdelávanie</t>
  </si>
  <si>
    <t>šport a rekreácia</t>
  </si>
  <si>
    <t xml:space="preserve">v kombinácii študijného odboru 4.2.5. zoológia a študijného odboru 4.2.6. botanika </t>
  </si>
  <si>
    <t>aplikovaná biológia</t>
  </si>
  <si>
    <t>PhD.</t>
  </si>
  <si>
    <t>4.1.3. fyzika kondenzovaných látok a akustika</t>
  </si>
  <si>
    <t>9.1.8. teória vyučovania matematiky</t>
  </si>
  <si>
    <t>teória vyučovania matematiky</t>
  </si>
  <si>
    <t>4.1.13. teória vyučovania fyziky</t>
  </si>
  <si>
    <t>teória vyučovania fyziky</t>
  </si>
  <si>
    <t xml:space="preserve">Fakulta sociálnych vied a zdravotníctva </t>
  </si>
  <si>
    <t>3.1.11. pedagogická, poradenská a školská psychológia</t>
  </si>
  <si>
    <t>pedagogická, poradenská a školská psychológia</t>
  </si>
  <si>
    <t>sociálna práca</t>
  </si>
  <si>
    <t>Fakulta stredoeurópskych štúdií</t>
  </si>
  <si>
    <t>1.1.10. odborová didaktika</t>
  </si>
  <si>
    <t>teória vyučovania maďarského jazyka a literatúry</t>
  </si>
  <si>
    <t>2.1.3. dejiny filozofie</t>
  </si>
  <si>
    <t>dejiny filozofie</t>
  </si>
  <si>
    <t>2.1.23. teória literatúry a dejiny konkrétnych národných literatúr</t>
  </si>
  <si>
    <t xml:space="preserve">národné literatúry ako súčasť medziliterárnych spoločenstiev </t>
  </si>
  <si>
    <t>teória literatúry a dejiny konkrétnych národných literatúr (slovenská literatúra)</t>
  </si>
  <si>
    <t>slavistika - slovanské jazyky: ruský jazyk</t>
  </si>
  <si>
    <t>translatológia</t>
  </si>
  <si>
    <t>2.1.9. slovenské dejiny</t>
  </si>
  <si>
    <t>slovenské dejiny</t>
  </si>
  <si>
    <t xml:space="preserve">3.1.8. teória politiky </t>
  </si>
  <si>
    <t>didaktika hudby</t>
  </si>
  <si>
    <t>didaktika odborných technických predmetov</t>
  </si>
  <si>
    <t xml:space="preserve">didaktika anglického jazyka a literatúry </t>
  </si>
  <si>
    <t>8.1.3. športová edukológia</t>
  </si>
  <si>
    <t>športová edukológia</t>
  </si>
  <si>
    <t>1.</t>
  </si>
  <si>
    <t>3.1.1. Sociológia</t>
  </si>
  <si>
    <t xml:space="preserve">Sociológia </t>
  </si>
  <si>
    <t>Bc.</t>
  </si>
  <si>
    <t>2.</t>
  </si>
  <si>
    <t>3.</t>
  </si>
  <si>
    <t>2.1.29. Neslovanské jazyky a literatúry</t>
  </si>
  <si>
    <t>Anglistika</t>
  </si>
  <si>
    <t>3.2.3. Masmediálne štúdiá</t>
  </si>
  <si>
    <t>Marketingová komunikácia a reklama</t>
  </si>
  <si>
    <t xml:space="preserve">1. </t>
  </si>
  <si>
    <t>4.1.1. Fyzika</t>
  </si>
  <si>
    <t>Fyzika materiálov</t>
  </si>
  <si>
    <t>9.1.9. Aplikovaná matematika</t>
  </si>
  <si>
    <t>Matematické a informačné metódy v ekonómii</t>
  </si>
  <si>
    <t>4.1.1. Fyzika a 9.2.9. Aplikovaná informatika</t>
  </si>
  <si>
    <t xml:space="preserve">Počítačové modelovanie v prírodných vedách </t>
  </si>
  <si>
    <t>4.1.35. Geografia</t>
  </si>
  <si>
    <t>Sociálna geografia</t>
  </si>
  <si>
    <t xml:space="preserve">9.1.10. Štatistika </t>
  </si>
  <si>
    <t xml:space="preserve">Štatistika </t>
  </si>
  <si>
    <t xml:space="preserve">2. </t>
  </si>
  <si>
    <t xml:space="preserve">Matematicko-štatistické a informačné metódy v ekonomických, spoločenských a prírodných vedách </t>
  </si>
  <si>
    <t>Mgr.</t>
  </si>
  <si>
    <t xml:space="preserve">4.2.5. Zoológia a 4.2.6. Botanika </t>
  </si>
  <si>
    <t xml:space="preserve">Aplikovaná biológia </t>
  </si>
  <si>
    <t xml:space="preserve">7.4.7. Fyzioterapia </t>
  </si>
  <si>
    <t xml:space="preserve">Fyzioterapia </t>
  </si>
  <si>
    <t>3.1.9. Psychológia</t>
  </si>
  <si>
    <t xml:space="preserve">Kariérové poradenstvo </t>
  </si>
  <si>
    <t xml:space="preserve">7.4.1. Ošetrovateľstvo </t>
  </si>
  <si>
    <t xml:space="preserve">Ošetrovateľstvo </t>
  </si>
  <si>
    <r>
      <t xml:space="preserve">2.1.28. </t>
    </r>
    <r>
      <rPr>
        <sz val="12"/>
        <rFont val="Times New Roman"/>
        <family val="1"/>
        <charset val="238"/>
      </rPr>
      <t>Slovanské jazyky a literatúry</t>
    </r>
  </si>
  <si>
    <t>Český  jazyk a kultúra</t>
  </si>
  <si>
    <r>
      <t xml:space="preserve">2.1.29. </t>
    </r>
    <r>
      <rPr>
        <sz val="12"/>
        <rFont val="Times New Roman"/>
        <family val="1"/>
        <charset val="238"/>
      </rPr>
      <t>Neslovanské jazyky a literatúry</t>
    </r>
  </si>
  <si>
    <t>Hungarológia</t>
  </si>
  <si>
    <r>
      <t xml:space="preserve">8.1.1. </t>
    </r>
    <r>
      <rPr>
        <sz val="12"/>
        <rFont val="Times New Roman"/>
        <family val="1"/>
        <charset val="238"/>
      </rPr>
      <t>Cestovný ruch</t>
    </r>
  </si>
  <si>
    <t>Regionálny  cestovný ruch</t>
  </si>
  <si>
    <t>2.1.35. Prekladateľstvo a tlmočníctvo</t>
  </si>
  <si>
    <t>Anglický jazyk a kultúra a francúzsky jazyk a kultúra</t>
  </si>
  <si>
    <t>S ,A, F</t>
  </si>
  <si>
    <r>
      <rPr>
        <sz val="12"/>
        <rFont val="Times New Roman"/>
        <family val="1"/>
        <charset val="238"/>
      </rPr>
      <t>Politológia</t>
    </r>
  </si>
  <si>
    <t>Európske štúdiá</t>
  </si>
  <si>
    <t>Francúzsky jazyk a kultúra a nemecký jazyk a kultúra</t>
  </si>
  <si>
    <t>S, F, N</t>
  </si>
  <si>
    <t>Francúzsky jazyk a kultúra a ruský jazyk a kultúra</t>
  </si>
  <si>
    <t>S, F, R</t>
  </si>
  <si>
    <t>Francúzsky jazyk a kultúra a slovenský jazyk a kultúra</t>
  </si>
  <si>
    <t>Francúzsky jazyk (v kombinácii)</t>
  </si>
  <si>
    <t>S,F</t>
  </si>
  <si>
    <r>
      <t xml:space="preserve">3.1.2. </t>
    </r>
    <r>
      <rPr>
        <sz val="12"/>
        <rFont val="Times New Roman"/>
        <family val="1"/>
        <charset val="238"/>
      </rPr>
      <t>Kulturológia</t>
    </r>
  </si>
  <si>
    <t>Kulturológia - blízkovýchodné štúdiá</t>
  </si>
  <si>
    <t>Kulturológia - riadenie kultúry a turizmu</t>
  </si>
  <si>
    <r>
      <t xml:space="preserve">2.1.12. </t>
    </r>
    <r>
      <rPr>
        <sz val="12"/>
        <rFont val="Times New Roman"/>
        <family val="1"/>
        <charset val="238"/>
      </rPr>
      <t>Teológia</t>
    </r>
  </si>
  <si>
    <t>Misijná práca</t>
  </si>
  <si>
    <r>
      <t xml:space="preserve">3.1.8. </t>
    </r>
    <r>
      <rPr>
        <sz val="12"/>
        <rFont val="Times New Roman"/>
        <family val="1"/>
        <charset val="238"/>
      </rPr>
      <t>Teória politiky</t>
    </r>
  </si>
  <si>
    <t>Politológia</t>
  </si>
  <si>
    <t xml:space="preserve">PhD. </t>
  </si>
  <si>
    <t>Slavistika  - slovanské jazyky: ruský jazyk</t>
  </si>
  <si>
    <r>
      <t xml:space="preserve">2.1.23. </t>
    </r>
    <r>
      <rPr>
        <sz val="12"/>
        <rFont val="Times New Roman"/>
        <family val="1"/>
        <charset val="238"/>
      </rPr>
      <t>Teória literatúry a dejiny konkrétnych národných literatúr</t>
    </r>
  </si>
  <si>
    <t>Teória literatúry a dejiny konkrétnych národných literatúr (slovenská literatúra)</t>
  </si>
  <si>
    <r>
      <t xml:space="preserve">1.1.4. </t>
    </r>
    <r>
      <rPr>
        <sz val="12"/>
        <rFont val="Times New Roman"/>
        <family val="1"/>
        <charset val="238"/>
      </rPr>
      <t>Pedagogika</t>
    </r>
  </si>
  <si>
    <t>Pedagogika</t>
  </si>
  <si>
    <r>
      <t xml:space="preserve">1.1.2. </t>
    </r>
    <r>
      <rPr>
        <sz val="12"/>
        <rFont val="Times New Roman"/>
        <family val="1"/>
        <charset val="238"/>
      </rPr>
      <t>Učiteľstvo profesijných predmetov a praktickej prípravy</t>
    </r>
  </si>
  <si>
    <t>Učiteľstvo technickej výchovy</t>
  </si>
  <si>
    <r>
      <t xml:space="preserve">1.1.10. </t>
    </r>
    <r>
      <rPr>
        <sz val="12"/>
        <rFont val="Times New Roman"/>
        <family val="1"/>
        <charset val="238"/>
      </rPr>
      <t>Odborová didaktika</t>
    </r>
  </si>
  <si>
    <t>Didaktika hudby</t>
  </si>
  <si>
    <t>Didaktika odborných technických predmetov</t>
  </si>
  <si>
    <t xml:space="preserve">Fakulta prírodných vied </t>
  </si>
  <si>
    <t>Biológia</t>
  </si>
  <si>
    <t xml:space="preserve">Ochrana a využívanie krajiny </t>
  </si>
  <si>
    <t>Sociálna práca</t>
  </si>
  <si>
    <t xml:space="preserve">Pedagogická, poradenská a školská psychológia </t>
  </si>
  <si>
    <r>
      <rPr>
        <sz val="11"/>
        <rFont val="Times New Roman"/>
        <family val="1"/>
        <charset val="238"/>
      </rPr>
      <t>Kulturológia</t>
    </r>
  </si>
  <si>
    <r>
      <rPr>
        <sz val="11"/>
        <rFont val="Times New Roman"/>
        <family val="1"/>
        <charset val="238"/>
      </rPr>
      <t>Etnológia</t>
    </r>
  </si>
  <si>
    <r>
      <rPr>
        <sz val="11"/>
        <rFont val="Times New Roman"/>
        <family val="1"/>
        <charset val="238"/>
      </rPr>
      <t>Archeológia</t>
    </r>
  </si>
  <si>
    <r>
      <rPr>
        <sz val="11"/>
        <rFont val="Times New Roman"/>
        <family val="1"/>
        <charset val="238"/>
      </rPr>
      <t>Estetika</t>
    </r>
  </si>
  <si>
    <r>
      <rPr>
        <sz val="11"/>
        <rFont val="Times New Roman"/>
        <family val="1"/>
        <charset val="238"/>
      </rPr>
      <t>Etika</t>
    </r>
  </si>
  <si>
    <r>
      <rPr>
        <sz val="11"/>
        <rFont val="Times New Roman"/>
        <family val="1"/>
        <charset val="238"/>
      </rPr>
      <t>Prekladateľstvo a tlmočníctvo</t>
    </r>
  </si>
  <si>
    <r>
      <rPr>
        <sz val="11"/>
        <rFont val="Times New Roman"/>
        <family val="1"/>
        <charset val="238"/>
      </rPr>
      <t>Slovanské jazyky a literatúry</t>
    </r>
  </si>
  <si>
    <r>
      <rPr>
        <sz val="11"/>
        <rFont val="Times New Roman"/>
        <family val="1"/>
        <charset val="238"/>
      </rPr>
      <t>Slovenský jazyk a literatúra</t>
    </r>
  </si>
  <si>
    <r>
      <rPr>
        <sz val="11"/>
        <rFont val="Times New Roman"/>
        <family val="1"/>
        <charset val="238"/>
      </rPr>
      <t>Teória literatúry a dejiny konkrétnych národných literatúr</t>
    </r>
  </si>
  <si>
    <t>História</t>
  </si>
  <si>
    <t>Filozofia</t>
  </si>
  <si>
    <t xml:space="preserve">Pedagogická fakulta </t>
  </si>
  <si>
    <r>
      <rPr>
        <sz val="11"/>
        <rFont val="Times New Roman"/>
        <family val="1"/>
        <charset val="238"/>
      </rPr>
      <t>Pedagogika</t>
    </r>
  </si>
  <si>
    <t>Odborová didaktika</t>
  </si>
  <si>
    <t xml:space="preserve">Masmediálne štúdiá </t>
  </si>
  <si>
    <t xml:space="preserve">Cudzie jazyky a kultúry </t>
  </si>
  <si>
    <t>ZYV</t>
  </si>
  <si>
    <t>Lužica René</t>
  </si>
  <si>
    <t>Poraimos (scenár), umelecko-publicistický program venovaný pamätnému dňu rómskeho holokaustu a 70. výročiu likvidácie rómskeho tábora v Osvienčime-Brezinke (dokumentárno-hudobno-poetické pásmo)</t>
  </si>
  <si>
    <t>RTVS Dvojka, Bratislava, Slovensko</t>
  </si>
  <si>
    <t>ZZY</t>
  </si>
  <si>
    <t>JÓZSA, Mónika</t>
  </si>
  <si>
    <t>Koncert v Slovenskom rozhlase: Kodály Zoltán: Ének Szent István királyhoz, Vass Lajos: Örök Úr az Isten, Kocsár Miklós: Pater noster, Tóth Árpád:Az ezeréves tölgy, Felix Mendelssohn-Bartholdy: Hör mein Bitten, John Rutter: Lord, Make Me An Instrument Of Thy Peace, Orbán György: O, Mistress Mine, Daróci Bárdos Tamás: Üszküdárá, Daróci Bárdos Tamás: Járd ki, lábam, II., III. Jack Halloran: Witness (Spevácky zbor maďarských pedagógov na Slovensku Lajosa Vassa)</t>
  </si>
  <si>
    <t>Slovenský rozhlas, Bratislava</t>
  </si>
  <si>
    <t>Koncert v Slovenskom rozhlase: Szíjjártó Jenő: A meséről, Szíjjártó Jenő: Az anyai szó, Szíjjártó Jenő: Öt kurta kórus, Szíjjártó Jenő: Két nyitravidéki katonadal, Szíjjártó Jenő: Három zoborvidéki magyar népdal, Szíjjártó Jenő: Csallóköz, Szíjjártó Jenő: Piros alma, Ungvár megye, Szíjjártó Jenő: Esti hangulat Zsérén (Spevácky zbor maďarských pedagógov na Slovensku Lajosa Vassa)</t>
  </si>
  <si>
    <t>ZXV</t>
  </si>
  <si>
    <t>“Spev spája nás” – celoštátna postupová súťaž a prehliadka dospelých speváckych zborov – celoštátne kolo: Szőnyi Erzsébet: Ima alkonyi harangszóra, Tomás Luis de Victoria: O, magnum mysterium, Kodály Zoltán: Balassi Bálint elfelejtett énekr, Barabás Árpád: Madrigálok Kányádi Sándor verseire II. Madármarasztaló, IV. Tánc a havon, Ján Valach: Tancuj, tancuj (Spevokol Zoltána Kodálya, Galanta)</t>
  </si>
  <si>
    <t>Národné osvetové centrum (NOC)</t>
  </si>
  <si>
    <t>ZXX</t>
  </si>
  <si>
    <t>Vystúpenie na Slávnostnom koncerte hudobného spolku “Hajdú-Bihari Zenei Egyesület”: Szőnyi Erzsébet: Ima alkonyi harangszóra, Kodály Zoltán: Balassi Bálint elfelejtett éneke, Barabás Árpád: Madrigálok Kányádi Sándor verseire II. Madármarasztaló, IV. Tánc a havon, Szíjjártó Jenő: Esti hangulat Zsérén, Ján Valach: Tancuj, tancuj (Spevokol Zoltána Kodálya, Galanta)</t>
  </si>
  <si>
    <t>Hudobný spolok “Hajdú-Bihari Zenei Egyesület”</t>
  </si>
  <si>
    <t>VII. Jarný festival speváckych zborov: Szőnyi Erzsébet: Ima alkonyi harangszóra, Szokolay Sándor: Ima rontás ellen, Barabás Árpád: Madrigálok Kányádi Sándor verseire II. Madármarasztaló, IV. Tánc a havon, Karai József: Székelyföldi szerelmi dalok (Spevokol Zoltána Kodálya, Galanta)</t>
  </si>
  <si>
    <t>Mestský úrad</t>
  </si>
  <si>
    <t>II. ročník festivalu speváckych zborov „Mesto sv. Štefana” (II. „Szent István Városa” Kórustalálkozó): Vass Lajos: Hűség, Tóth Árpád: Az ezeréves tölgy, Kocsár Miklós: Pater noster, Csemiczky Miklós: Dies sanctificatus, Tóth Péter: Őrizz, angyal, Jack Halloran: Witness (Spevácky zbor maďarských pedagógov na Slovensku Lajosa Vassa)</t>
  </si>
  <si>
    <t>YXV</t>
  </si>
  <si>
    <t>Celoštátne slávnostné otvorenie školského roka na školách s VJM: Esterházy Pál: Veni creator Spiritus, gregoriánsky chorál: Veni Sancte Spiritus, Bárdos Lajos: Boldogasszony, Berkesi: TégyUram engem áldássá, Bárdos Lajos: Erkel szózata (Spevokol Zoltána Kodálya, Galanta)</t>
  </si>
  <si>
    <t>Zväz maďarských pedagógov na Slovensku</t>
  </si>
  <si>
    <t>YZV</t>
  </si>
  <si>
    <t>Koncert v kostole reformovanej cirkvi: Vass Lajos: Örök Úr az Isten, Berkesi Sándor: Tégy, Uram, engem áldássá, Kodály Zoltán: Ének Szent István királyhoz, Kodály Zoltán: A 121. genfi zsoltár, Tóth Árpád: Az ezeréves tölgy, Szokolay Sándor: Ima rontás ellen, Kodály Zoltán: Sik Sándor Te Deuma, Kocsár Miklós: Hegyet hágék, Jack Halloran: Witness (Spevácky zbor maďarských pedagógov na Slovensku Lajosa Vassa)</t>
  </si>
  <si>
    <t>Kostol reformovanej cirkvi</t>
  </si>
  <si>
    <t>YXY</t>
  </si>
  <si>
    <t>Koncert pri príležitosti zahájenia výstavy 50 ročnej histórie zboru: Kodály Zoltán: Ének Szent István királyhoz, Tóth Árpád: Az ezeréves tölgy, Orbán György: O, Mistress Mine, Szíjjártó Jenő: Esti hangulat Zsérén, Jack Halloran: Witness (Spevácky zbor maďarských pedagógov na Slovensku Lajosa Vassa)</t>
  </si>
  <si>
    <t>DIVADLO THALIA</t>
  </si>
  <si>
    <t>Koncert v kostole reformovanej cirkvi: Kodály Zoltán: Ének Szent István királyhoz, J. S. Bach: Feltámadt Isten szent Fia, Szokolay Sándor: Locarnoi motetta, Kocsár Miklós: Pater noster, Vass Lajos: Örök Úr az Isten, Kodály Zoltán: A 121. genfi zsoltár, Szokolay Sándor: Ima rontás ellen, Kodály Zoltán: Sik Sándor Te Deuma, Kocsár Miklós: Hegyet hágék (Spevácky zbor maďarských pedagógov na Slovensku Lajosa Vassa)</t>
  </si>
  <si>
    <t>Koncert v kostole sv. Michala: J.S.Bach: Feltámadt Isten szent Fia, Szokolay Sándor: Locarnoi motetta, E. Elgar: Ave Verum, Z. Kodály: Sik Sándor Te Deuma, L. Bárdos: Mennyországnak királynéja, L. Bárdos: Boldogasszony (Spevácky zbor maďarských pedagógov na Slovensku Lajosa Vassa)</t>
  </si>
  <si>
    <t>Kostol sv. Michala</t>
  </si>
  <si>
    <t>Brämerova kúria</t>
  </si>
  <si>
    <t>Koncert vo Františkánskom kostole: Gasparini: Adoramus, Kodály: Stabat Mater, Horváth Márton Levente: O salutaris, Kodály Zoltán: Sik Sándor Te Deuma, Kodály Zoltán: Ének Szent István királyhoz, Kocsár Miklós: Hegyet hágék, Bárdos Lajos: Boldogasszony (Spevácky zbor maďarských pedagógov na Slovensku Lajosa Vassa)</t>
  </si>
  <si>
    <t>Františkánsky kostol</t>
  </si>
  <si>
    <t>Koncert v Dome Csemadoku: Kodály Zoltán: Ének Szent István királyhoz, Szokolay Sándor: Ima rontás ellen, Kocsár Miklós: Hegyet hágék, Szíjjártó Jenő: A meséről, Tóth Árpád: Az ezeréves tölgy, Orbán György: O, Mistress Mine, Daróczi Bárdos Tamás: Üszküdárá, Daróczi Bárdos Tamás: Járd ki, lábam, II., III., Jack Halloran: Witness (Spevácky zbor maďarských pedagógov na Slovensku Lajosa Vassa)</t>
  </si>
  <si>
    <t>Dom Csemadoku</t>
  </si>
  <si>
    <t>YXX</t>
  </si>
  <si>
    <t>Vystúpenie na podujatí Collegium Talentum: Szokolay Sándor: Ima rontás ellen, Szíjjártó Jenő: A meséről, Tóth Árpád: Az ezeréves tölgy, Orbán György: O, Mistress Mine, Daróci Bárdos Tamás: Járd ki, lábam, II., III., Jack Halloran: Witness (Spevácky zbor maďarských pedagógov na Slovensku Lajosa Vassa)</t>
  </si>
  <si>
    <t>Vysoká škola EDUTUS</t>
  </si>
  <si>
    <t>LEHOŤÁKOVÁ, Eva</t>
  </si>
  <si>
    <t>Zoltán Balko: Stromy v obrazoch, obrazy v priestoroch (21.4.-28.5.2015)</t>
  </si>
  <si>
    <t>Synagóga, Nitra, Slovensko</t>
  </si>
  <si>
    <t>ZZV</t>
  </si>
  <si>
    <t>Zoltán Balko: „Anjeli v nás a mimo nás“ (30.11.- 8.12.2015)</t>
  </si>
  <si>
    <t>Krajské osvetové stredisko v Nitre, Slovensko</t>
  </si>
  <si>
    <t>30.11.-18.12.2015</t>
  </si>
  <si>
    <t>ZVY</t>
  </si>
  <si>
    <t>JÁGEROVÁ, Margita</t>
  </si>
  <si>
    <t>Betlehemské ozveny: Juraj Bajús: Po spievankach v Bojovskom (Rumunsko) - koledné piesne z Rumunska, spieva M. Jágerová a ženská spevácka skupina Vranky z Nitry (vedie M. Jágerová), spolu s Orchestrom ľudových nástrojov Igor Bázlik: Anjel Pána pastierom (pastorela z Voderad), spieva ženská spevácka skupina Vranky z Nitry (vedie M. Jágerová), spolu so Speváckou skupinu Karpaty z Bratislavy a s Orchestrom ľudových nástrojov Miroslav Dudík: Veselé Vánoce prajeme každému (spieva ženská spevácka skupina Vranky z Nitry s ostatnými účinkujúcimi) s Orchestrom ľudových nástrojov (Ženská spevácka skupina Vranky z Nitry)</t>
  </si>
  <si>
    <t>Slovenský rozhlas RTVS, Rádio Regina, Veľké koncertné štúdio 1</t>
  </si>
  <si>
    <t>KAPSOVÁ, Eva</t>
  </si>
  <si>
    <t>Anna Krivanská: Vnútorné vesmíry (výstava)</t>
  </si>
  <si>
    <t>Mestská galéria Rimavská Sobota</t>
  </si>
  <si>
    <t>26.6.-30.8.2015</t>
  </si>
  <si>
    <t>Benefičná predajná výstava obrazov Mareka Halásza s názvom V PROCESE/IN THE PROCESS – séria abstraktných malieb mladého perspektívneho výtvarníka</t>
  </si>
  <si>
    <t>Galéria Lepší svet, Bratislava, Slovensko</t>
  </si>
  <si>
    <t>17.9.-30.10.2015</t>
  </si>
  <si>
    <t>ORAVEC, Peter</t>
  </si>
  <si>
    <t>Zvon, Peter: Tanec nad plačom – slovenská vesolohra s hudbou (autorský výstup)</t>
  </si>
  <si>
    <t>Štúdio 4D</t>
  </si>
  <si>
    <t>ZXY</t>
  </si>
  <si>
    <t>Fine ArtD. 3: výstava dizertačných prác poslucháčov Fakulty výtvarných umení AU v Banskej Bystrici</t>
  </si>
  <si>
    <t>AU, Banská Bystrica, Slovensko</t>
  </si>
  <si>
    <t>11.6.-28.6.2015</t>
  </si>
  <si>
    <t>Dosky 2015 (autorský výstup)</t>
  </si>
  <si>
    <t>SLOVENSKÉ NÁRODNÉ DIVADLO</t>
  </si>
  <si>
    <t>YVY</t>
  </si>
  <si>
    <t>Galavečer Gaudeamus - galaprogram nitrianskych univerzít: Ľúbostné piesne z Ponitria (piesne zostavila a pripravila), Ženská spevácka skupina Vranky z Nitry</t>
  </si>
  <si>
    <t>DIVADLO ANDREJA BAGARA / ANDREJ BAGAR THEATRE</t>
  </si>
  <si>
    <t>61. ročník Folklórny festival Východná 2015: Ľúbostné piesne z Mane – Svieti mesiac, Načo som sa tak mladá vydala; Baladická pieseň z M. Zálužia – Jaká je to potajomná láska (Ženská spevácka skupina Vranky z Nitry)</t>
  </si>
  <si>
    <t>Východná</t>
  </si>
  <si>
    <t>YVV</t>
  </si>
  <si>
    <t>Na nebi sa hviezda zjavila: Duchovná koleda – Narodil sa Kristus v Betleme; Vstávajte vy valachové – koledy z Červeníka; Chodila Mária po širokon svete (vianočná obchôdzková pieseň z Kozároviec); Narodil sa Kristus Pán + A my sa už od vás preč bereme – koledy z Bihora (Ženská spevácka skupina Vranky z Nitry)</t>
  </si>
  <si>
    <t>Synagóga</t>
  </si>
  <si>
    <t>YVZ</t>
  </si>
  <si>
    <t>61. ročník Folklórny festival Východná 2015: Ľúbostné piesne z M. Zálužia – Kdosi mi na dvere tlče, Keby som já mala Dievčenské kolesové piesne z Tekova – Jahoda, jahoda, Zajali mi kone vrané, Jaj bože moj, šak je tá noc krátka (Ženská spevácka skupina Vranky z Nitry)</t>
  </si>
  <si>
    <t>56. ročník Medzinárodný folklórny festival: Pallo milo vella umývalla alebo kurz ortodoxnej nitránčini (scénický program) Kolesové piesne z Malého Zálužia (Ženská spevácka skupina Vranky z Nitry)</t>
  </si>
  <si>
    <t>Mesto Myjava</t>
  </si>
  <si>
    <t>Otvárajte dvere...: Dve ľúbostné piesne z Novohradu (Šuhajova mati; Dolina, dolina) - sólo spev, Spolu so skupinou Vranky – Svadobné piesne z Mane – Svieti mesiac nad našim humienkom, Čo to za holúbky, Načo som sa tak mladá vydala Dievčenské kolesové piesne z Mane – Povedzme si my, dievčence, povedzme, Garazdička, garazdička, garazda, Ej fiala, fiala... Dve dievčenské piesne z Novohradu – Keby ťa mala, zelinka malá, Kázali mi mamka variť. Spolu so skupinou (Ženská spevácka skupina Vranky z Nitry)</t>
  </si>
  <si>
    <t>STARÉ DIVADLO KAROLA SPIŠÁKA / OLD THEATRE</t>
  </si>
  <si>
    <t>Kishon, Ephraim: Ach, Júlia! Och, Rómeo! Na vine je Shakespeare?, komédia (autorský výstup)</t>
  </si>
  <si>
    <t>DK Zrkadlový háj</t>
  </si>
  <si>
    <t>HRABOVSKÝ, Peter</t>
  </si>
  <si>
    <t>Folklórny festival Východná 2015: Slovensko – Rodná zem (program folklórnych súborov, skupín a sólistov; ľudový tanec)</t>
  </si>
  <si>
    <t>YYV</t>
  </si>
  <si>
    <t>Horehronské dni spevu a tanca v Heľpe 2015: Pozdrav Heľpe (tanečný program folklórnych súborov)</t>
  </si>
  <si>
    <t>Stredoslovenské osvetové stredisko</t>
  </si>
  <si>
    <t>YYY</t>
  </si>
  <si>
    <t>Zdvihnime kotvy!, muzikál (autorský výstup)</t>
  </si>
  <si>
    <t>KRAUSOVÁ, Agáta</t>
  </si>
  <si>
    <t>25. ročník - festival ľudovej kultúry - stretnutie mladých folkloristov Koliesko 2015: Folklórna scéna ... z dielne začínajúcich choreografov; obsadenie: FS (Gymnik (Bratislava), FS Hornád (Košice), TS Partia (Bratislava), FS Považan (Považská Bystrica), FS Borievka (Košice), S. Marišler, účinkujúci z programu Transkripcia a z programu Vytvorila dedina, tancuje mesto (tanečné divadlo)</t>
  </si>
  <si>
    <t>Dom kultúry</t>
  </si>
  <si>
    <t xml:space="preserve">43. ročník Spišské folklórne slávnosti 2015: Cestou - necestou; obsadenie: DFS Kompašanček (Krompachy), DSF Poráčanik (Poráč), DFS Jadlovček (SZUČ Margecany), DĽH Oriešok (ZUŠ Smižany), DFS Bradlanček (Kluknava), DĽH Branisko (Spišské Podhradie), DFS Studenočka (Nižné Repaše); tanečné divadlo </t>
  </si>
  <si>
    <t>Veľká scéna</t>
  </si>
  <si>
    <t>XXV</t>
  </si>
  <si>
    <t>Šumenie na Šumiaci 2015: Šumenie (tanečno-hudobný program)</t>
  </si>
  <si>
    <t>OZ Mons Regius</t>
  </si>
  <si>
    <t>XYY</t>
  </si>
  <si>
    <t>Myjava 2015: Predveď sa! (program folklórnych súborov, skupín, sólistov a ľudových hudieb)</t>
  </si>
  <si>
    <t>Centrum tradičnej kultúry v Myjave</t>
  </si>
  <si>
    <t>BAUS, Jozef</t>
  </si>
  <si>
    <t>Výstava pri príležitosti 50. výročia založenia Oravskej galérie pod názvom Rezervované pre budúcnosť / Reserved for future, v kurátorskom výbere Evy Ľuptákovej a Dagmar Adamusovej</t>
  </si>
  <si>
    <t>Oravská galéria, Dolný Kubín, Slovensko</t>
  </si>
  <si>
    <t>13.11.2015-10.01.2016</t>
  </si>
  <si>
    <t>GALOVIČ GÁSPÁR, Katarína</t>
  </si>
  <si>
    <t>Z druhej strany: zorganizovanie a kurátorovanie výstavy prác študentov Katedry výtvarnej tvorby a výchovy PF UKF</t>
  </si>
  <si>
    <t>Bunker, Nitrianska galéria, Slovensko</t>
  </si>
  <si>
    <t>17.2.-8.3.2015</t>
  </si>
  <si>
    <t>MINÁRIKOVÁ, Jana</t>
  </si>
  <si>
    <t>Mináriková, Jana: Umenie 2015 (kultúrny mix – december); premiéra dokumentu v rámci televíznej relácie</t>
  </si>
  <si>
    <t>Festivaly 2015: Mináriková, Jana: Grape festival; premiéra filmového dokumentu</t>
  </si>
  <si>
    <t>Festivaly 2015: Mináriková, Jana: Cirkulart; premiéra filmového dokumentu</t>
  </si>
  <si>
    <t>RÉCKA, Adriana</t>
  </si>
  <si>
    <t>DIPLOM 2015: kurátorka výstavy absolventských prác študentov Katedry výtvarnej tvorby a výchovy PF UKF</t>
  </si>
  <si>
    <t>4.6.-28.6.2015</t>
  </si>
  <si>
    <t>TOMAN, Juraj</t>
  </si>
  <si>
    <t>My a oni: výstava diel v kurátorskom výbere Aleny Vrbanovej</t>
  </si>
  <si>
    <t>Galéria mesta Levoča, Slovensko</t>
  </si>
  <si>
    <t>20.11.2015-14.1.2016</t>
  </si>
  <si>
    <t>Bienále maľby V.?: výstava diel v Mestskej galérii v kurátorskej koncepcii Gabriely Garlatyovej</t>
  </si>
  <si>
    <t>Mestská galéria Rimavská Sobota, Slovensko</t>
  </si>
  <si>
    <t>KRATOCHVÍL, Martin</t>
  </si>
  <si>
    <t>17. medzinárodná výstava textilnej miniatúry Pamäť textilu</t>
  </si>
  <si>
    <t>Umelka, Galéria slovenskej výtvarnej únie, Bratislava, Slovensko</t>
  </si>
  <si>
    <t>3.6.-21.6.2015</t>
  </si>
  <si>
    <t>Intone: výstava diel Martina Kratochvila v rámci 12. ročníka festivalu umení KONFRONTÁCIE</t>
  </si>
  <si>
    <t>23.11.-16.12.2015</t>
  </si>
  <si>
    <t>KLEINOVÁ, Eva</t>
  </si>
  <si>
    <t>Galcerán, Jordi: Štyria v ringu, komédia (autorský výstup)</t>
  </si>
  <si>
    <t>SZALAI, Daniel</t>
  </si>
  <si>
    <t>Rodina, objekt, 2015, výtvarné dielo vystavené na: Pamäť textilu / Memory of Textile, 17. medzinárodná výstava textilnej miniatúry</t>
  </si>
  <si>
    <t>Textile Art of Today 2015: objekt, inštalácia Mene Tekel 2014 (celuloid, led diody,osvetlenie, plexisklo), výstava v kurátorskej koncepcii Zuzany Šidlíkovej, štvrtý ročník medzinárodnej súťažnej prehliadky súčasnej textilnej tvorby, ktorú organizuje občianske združenie Trienále textilu bez hraníc, predstaví na finálnej výstave to najlepšie z tvorby textilných umelcov a študentov umeleckých škôl z krajín V4; okrem závesného textilného obrazu výstava ukáže aj iné možnosti práce s týmto materiálom – socha, inštalácia, video, koncept</t>
  </si>
  <si>
    <t>občianske združenie Trienále textilu bez hraníc, Bratislava, Slovensko</t>
  </si>
  <si>
    <t>18.9.-13.12.2015</t>
  </si>
  <si>
    <t>Výtvarné spektrum 2015: krajské kolo súťaže neprofesionálnej výtvarnej tvorby, vernisáž</t>
  </si>
  <si>
    <t>Krajské osvetové stredisko, Nitra, Slovensko</t>
  </si>
  <si>
    <t>4.5.-29.5.2015</t>
  </si>
  <si>
    <t>SMOLÍK, Pavol</t>
  </si>
  <si>
    <t>Dramatizovaný dokument pre Slovenský rozhlas RTVS "Židovka" (rozhlasová dramatizácia)</t>
  </si>
  <si>
    <t>Slovenský rozhlas RTVS</t>
  </si>
  <si>
    <t>Dramatizovaný dokument pre Slovenský rozhlas RTVS "Záhradníčka" (rozhlasová dramatizácia)</t>
  </si>
  <si>
    <t>Dramatizovaný dokument pre Slovenský rozhlas RTVS "Turné" (rozhlasová dramatizácia)</t>
  </si>
  <si>
    <t>Dramatizovaný dokument pre Slovenský rozhlas RTVS "Štyri sedem sedem sedem dva" (rozhlasová dramatizácia)</t>
  </si>
  <si>
    <t>Dramatizovaný dokument pre Slovenský rozhlas RTVS "Stratený" (rozhlasová dramatizácia)</t>
  </si>
  <si>
    <t>Dramatizovaný dokument pre Slovenský rozhlas RTVS "Spúšť" (rozhlasová dramatizácia)</t>
  </si>
  <si>
    <t>Dramatizovaný dokument pre Slovenský rozhlas RTVS "Skaut" (rozhlasová dramatizácia)</t>
  </si>
  <si>
    <t>Dramatizovaný dokument pre Slovenský rozhlas RTVS "Sám" (rozhlasová dramatizácia)</t>
  </si>
  <si>
    <t>Dramatizovaný dokument pre Slovenský rozhlas RTVS "Prúd" (rozhlasová dramatizácia)</t>
  </si>
  <si>
    <t>Dramatizovaný dokument pre Slovenský rozhlas RTVS "Omyl" (rozhlasová dramatizácia)</t>
  </si>
  <si>
    <t>Dramatizovaný dokument pre Slovenský rozhlas RTVS "Motýle" (rozhlasová dramatizácia)</t>
  </si>
  <si>
    <t>Dramatizovaný dokument pre Slovenský rozhlas RTVS "Mlyn" (rozhlasová dramatizácia)</t>
  </si>
  <si>
    <t>Dramatizovaný dokument pre Slovenský rozhlas RTVS "Mamička" (rozhlasová dramatizácia)</t>
  </si>
  <si>
    <t>Dramatizovaný dokument pre Slovenský rozhlas RTVS "List" (rozhlasová dramatizácia)</t>
  </si>
  <si>
    <t>Dramatizovaný dokument pre Slovenský rozhlas RTVS "Kuriér" (rozhlasová dramatizácia)</t>
  </si>
  <si>
    <t>Dramatizovaný dokument pre Slovenský rozhlas RTVS "Komunikovať" (rozhlasová dramatizácia)</t>
  </si>
  <si>
    <t>Dramatizovaný dokument pre Slovenský rozhlas RTVS "Dvanásť" (rozhlasová dramatizácia)</t>
  </si>
  <si>
    <t>Dramatizovaný dokument pre Slovenský rozhlas RTVS "Čakan" (rozhlasová dramatizácia)</t>
  </si>
  <si>
    <t>Dramatizovaný dokument pre Slovenský rozhlas RTVS "Blond" (rozhlasová dramatizácia)</t>
  </si>
  <si>
    <t>Dramatizovaný dokument pre Slovenský rozhlas RTVS "Anjel" (rozhlasová dramatizácia)</t>
  </si>
  <si>
    <t>ŠTRBÁK, Marek</t>
  </si>
  <si>
    <t>Pocta Romanovi Bergerovi: Korczak in memoriam; obsadenie: organ a komorný orchester</t>
  </si>
  <si>
    <t>Dóm sv. Alžbety</t>
  </si>
  <si>
    <t>XXVI. Cyrilometodské dni v Terchovej: Michael Haydn – Missa Sti. Cyrilli et Methodii; obsadenie: orchester, spevácky zbor, organ</t>
  </si>
  <si>
    <t>Kostol sv. Cyrila a Metoda, Terchová</t>
  </si>
  <si>
    <t>ZYY</t>
  </si>
  <si>
    <t>66. koncertná sezóna Slovenskej filharmónie: Alfred Schnittke – Majster a Margaréta; obsadenie: orchester, organ</t>
  </si>
  <si>
    <t>SLOVENSKÁ FILHARMÓNIA</t>
  </si>
  <si>
    <t>60. Piešťanský festival: Anton Bruckner – Te Deum; obsadenie: orchester, spevácky zbor, organ</t>
  </si>
  <si>
    <t>Dom umenia, Piešťany</t>
  </si>
  <si>
    <t>Veľkonočný organový koncert: Zsolt Gárdonyi – Mozart Changes, Petr Eben – A Festive Voluntary, Johann Sebastian Bach – Toccata a fúga E dur, BWV 566, Wolfgang Amadeus Mozart – Fantázia f mol, KV 594, Naji Hakim – Hommage a Stravinsky</t>
  </si>
  <si>
    <t>ŠTÁTNY KOMORNÝ ORCHESTER ŽILINA</t>
  </si>
  <si>
    <t>66. koncertná sezóna Slovenskej filharmónie: Anton Bruckner – Symfónia č. 9 d mol; obsadenie: symfonický orchester, organ</t>
  </si>
  <si>
    <t>Organový koncert Mareka Štrbáka: Johann Sebastian Bach – Toccata a fúga E dur, BWV 566, Johann Sebastian Bach – Chorálová fantázia „Wo Gott der Herr nicht bei uns hält“, BWV 1128, Ludwig van Beethoven – Scherzo, Allegro, Christian Heinrich Rinck – Variácie na „Ah, vous dirai-je, Maman“, op. 90, Hugi Gudmundsson – Haf, Zsolt Gárdonyi – Mozart Changes, Petr Eben – A Festive Voluntary, Eugene Gigout – Toccata h mol</t>
  </si>
  <si>
    <t>farský kostol Ducha Svätého</t>
  </si>
  <si>
    <t>Katedrála sv. Františka Xaverského</t>
  </si>
  <si>
    <t>DOBIŠ, Jozef</t>
  </si>
  <si>
    <t>Jozef Dobiš - etc. (výber z tvorby), výstava pri príležitosti svojho životného jubilea</t>
  </si>
  <si>
    <t>Galéria mesta Topoľčany, Slovensko</t>
  </si>
  <si>
    <t>7.5.-26.5.2015</t>
  </si>
  <si>
    <t>Jozef Dobiš LX: výstava pri príležitosti svojho životného jubilea sa verejnosti predstavuje výberom zo svojej bohatej, širokospektrálnej komornej tvorby</t>
  </si>
  <si>
    <t>Nitrianska Galéria, Slovensko</t>
  </si>
  <si>
    <t>5.2.2015-1.3.2015</t>
  </si>
  <si>
    <t>PASTORKOVÁ, Jana</t>
  </si>
  <si>
    <t>Koncert klavírnej a vokálnej hudby: . Šurin: Deux chansons élégiaques (Chanson d’automne; Le pont Mirabeau); P. I. Čajkovskij: Ni slova, o drug moj, op. 6 č. 2; S. Rachmaninov: Poľubila ja na pečaľ svoju, op. 8 č. 4; Son, op. 8 č. 5; F. Poulenc: Violon (z cyklu Fiançialles pour rire); Les chemins de l’amour; Air vif (z cyklu Airs chantés); obsadenie: spev, klavír</t>
  </si>
  <si>
    <t>Koncertná sála ZUŠ</t>
  </si>
  <si>
    <t>42. Nitrianska hudobná jar: S. Šurin: Deux chansons élégiaques (Chanson d’automne; Le pont Mirabeau); P. I. Čajkovskij: Ni slova, o drug moj, op. 6 č. 2; S. Rachmaninov: Poľubila ja na pečaľ svoju, op. 8 č. 4; Son, op. 8 č. 5; F. Poulenc: Violon (z cyklu Fiançialles pour rire); Les chemins de l’amour; Air vif (z cyklu Airs chantés); obsadenie: spev, klavír</t>
  </si>
  <si>
    <t>Organový festival v Modre – II. ročník medzinárodného festivalu: Mikuláš Schneider-Trnavský: Ave Maria; Stanislav Šurin: Alma redemptoris mater; Vladimír Godár: Maykomashmalon; obsadenie: spev, husle, organ</t>
  </si>
  <si>
    <t>Kostol sv. Štefana, Modra</t>
  </si>
  <si>
    <t>Kubínsky organový festival – II. ročník medzinárodného festivalu: Mikuláš Schneider-Trnavský: Ave Maria; Stanislav Šurin: Ave Maria; Vladimír Godár: Maykomashmalon; obsadenie: spev, husle, organ</t>
  </si>
  <si>
    <t>Kostol Povýšenia sv. Kríža</t>
  </si>
  <si>
    <t>Katedrálny organový festival Bratislava – VI. ročník: Mikuláš Schneider-Trnavský: Ave Maria; Stanislav Šurin: Alma redemptoris mater; Vladimír Godár: Maykomashmalon; obsadenie: spev, husle, organ</t>
  </si>
  <si>
    <t>Dóm sv. Martina</t>
  </si>
  <si>
    <t>NEDEĽNÉ MATINE V MIRBACHOVOM PALÁCI: Fernando Sor: El que quisiera amando; Mis descuidados ojos; : S. Šurin: Deux chansons élégiaques (Chanson d’automne; Le pont Mirabeau); Ľuboš Bernáth: Liber psalmorum II – Dominus inluminatio mea; Ad te Domine levavi animam meam; Ad te Domine clamabo; Iudica me Domine; obsadenie: spev, gitara, klavír</t>
  </si>
  <si>
    <t>Galéria mesta Bratislavy - Mirbachov palác</t>
  </si>
  <si>
    <t>Koncert 67. sezóny SF z cyklu S – Hudba v chrámoch: Marc-Antoine Charpentier: Te Deum; obsadenie: sólo spev, orchester, zbor</t>
  </si>
  <si>
    <t>Jezuitský kostol Najsvätejšieho Spasiteľa</t>
  </si>
  <si>
    <t>Slávnostný koncert k 760. výročiu udelenia mestských výsad Banskej Bystrici: Marc-Antoine Charpentier: Te Deum; obsadenie: soli, zbor, orchester</t>
  </si>
  <si>
    <t>Evanjelický chrám a. v., Banská Bystrica</t>
  </si>
  <si>
    <t>MACHUTOVÁ, Dominika</t>
  </si>
  <si>
    <t>Organový koncert: P. Mascagni – Ave Maria; Ch. Gounod – Ave Maria; E. Chausson – Pater noster; J. Rosinský – Benedicite; obsadenie: spev, organ, violončelo</t>
  </si>
  <si>
    <t>Kostol sv. Martina</t>
  </si>
  <si>
    <t>Organový koncert: Mascagni – Ave Maria 2. J.S. Bach – Prelúdium a fúga D dur BWV 532 3. J. Rosinský – Benedicite 4. C.P.E. Bach – Variácie na „La Folia d´Espagne“ 5. C. Franck – Ave Maria 6. J. Rosinský – Smútiaca katedrála 7. J. S. Bach / Ch. Gounod – Ave Maria 8. R. Schumann – Fúga na meno B A C H op.60/2; obsadenie: spev, organ</t>
  </si>
  <si>
    <t>Kostol sv. Ladislava</t>
  </si>
  <si>
    <t>Príbehy zvonov III.: Dominika Machutová (spev) – (J. S. Bach – ária Wie freudig ist mein Herz z kantáty BWV 199, L. Webber – Pie Jesu) a Marta Gáborová (organ) – (J. S. Bach: Triová sonáta BWV 528 – Andante a Preludium D dur BWV 532); obsadenie: spev, organ</t>
  </si>
  <si>
    <t>Evanjelický kostol</t>
  </si>
  <si>
    <t>Organový koncert: P. Mascagni – Ave Maria; J. S. Bach / Ch. Gounod – Ave Maria; J. S. Bach – duchovná ária „Wie freudig ist mein Herz“ (Kantáta BWV 199); E. Chausson – Tota pulchra est, Maria; C. Franck – Ave Maria; obsadenie: spev, organ</t>
  </si>
  <si>
    <t>Kostol sv. Jána Nepomuckého</t>
  </si>
  <si>
    <t>Sonda 2015 Maľba: výstava absolventov katedry maľby, Akadémie umení v Banskej Bystrici</t>
  </si>
  <si>
    <t>Západná terasa Bratislavského hradu, Bratislava, Slovensko</t>
  </si>
  <si>
    <t>20.1.-27.2.2015</t>
  </si>
  <si>
    <t>Sarvaš, Juraj: Orol Tatranský, poeticko-dramatická kompozícia (autorský výstup)</t>
  </si>
  <si>
    <t>DIVADLO JOZEFA GREGORA TAJOVSKEHO/ JOZEF GREGOR TAJOVSKY THEATRE</t>
  </si>
  <si>
    <t>Kristof, Agota: Veľký zošit, tragédia (autorský výstup)</t>
  </si>
  <si>
    <t>DIVADLO ANDREJA BAGARA / ANDREJ BAGAR THEATRE (Štúdio)</t>
  </si>
  <si>
    <t>22. a 23.5.2015</t>
  </si>
  <si>
    <t>Výstava Juraj Florek &amp; Juraj Toman VON DO MESTA, tandemový výstavný projekt reprezentantov najmladšej maliarskej generácie</t>
  </si>
  <si>
    <t>Galéria Jozefa Kollára, Banská Štiavnica, Slovensko</t>
  </si>
  <si>
    <t>27.2.-18.4.2015</t>
  </si>
  <si>
    <t>CSEHIOVÁ, Agátha</t>
  </si>
  <si>
    <t>Koncert víťazov ŠVOUČ: B. Smetana: Z domoviny – 2 duetá pre husle a klavír, I. Moderato O. Taktakishvili: Sonáta pre flautu a klavír C dur Ária – Moderato a con moto, Allegro cantabile E. Tregler, Ave Maria P. I. Čajkovskij: Otčevo eto prežde neznala – arioso Jolanty z opery Jolanty; obsadenie: klavír, husle, spev</t>
  </si>
  <si>
    <t>Celovečerný koncert "Lehárov majáles" v Komárne: Vincenzo Bellini: Angiol di pace – duet, Bedřich Smetana: Což ta voda z výše strání ... ária Blaženky z 3. dejstva opery Tajemství, Piotr Iľjič Čajkovskij: Otčevo eto prežde neznala ... ária Jolanty z opery Jolanta, Mikuláš Schneider-Trnavský: Keď sa drobné pieseňky ... zo zbierky Drobné kvety, Kacsóh Pongrác: Egy rózsaszál – pieseň zo spevohry János vitéz, Mikuláš Schneider-Trnavský: Nesedaj, sláviček – zo zbierky Drobné kvety, Stanislav Šurin: Le point Mirabeau, Guillaume Apollinaire, Huszka Jenő: Darumadár – pieseň z operety Gül Baba, Carl Maria von Weber: Kommt ein schlanker Bursch gegangen – Ária Aničky z 2. dejstva opery Čarostrelec, Ernesto de Curtis: Non ti scordar di me!; obsadenie: klavír, spev</t>
  </si>
  <si>
    <t>Dôstojnícky pavilón</t>
  </si>
  <si>
    <t>Záverečný koncert MUSICA DA CAMERA: Vincenzo Bellini: Angiol di pace – duet, Jean Baptiste Lully: Revenez, amours, revenez - Ária Venuše z prológu opery Thésée, Bedřich Smetana: Což ta voda z výše strání ... Ária Blaženky z 3. dejstva opery Tajemství, Piotr Iľjič Čajkovskij: Otčevo eto prežde neznala ... Arioso Jolanty z opery Jolanta, Karl Mayerberger: Du bist wie eine Blume (č. 2) Es war vielleicht ein schöner Traum (č. 5) z cyklu Šesť piesní (Sechs lieder), Josef Suk Štyri kusy pre husle a klavír op. 17 1. Quasi Ballata 2. Appassionato 3. Un poco triste 4. Burleska Léo Delibes Les fleurs me paraissent plus belles - Recitatív a ária Lakmé z 1. dejstva opery Lakmé, Mikuláš Schneider-Trnavský: Nesedaj, sláviček, Keď sa drobné piesenky zo zbierky Drobné kvety , V našom dvore zo zbierky Zo srdca, Carl Maria von Weber: Kommt ein schlanker Bursch gegangen - Ária Aničky z 2. dejstva opery Čarostrelec; obsadenie: klavír, spev, husle</t>
  </si>
  <si>
    <t>Záverečný koncert MUSICA DA CAMERA: R. M. Glier: Romanca op. 3; obsadenie: klavír , husle</t>
  </si>
  <si>
    <t>Záverečný koncert MUSICA DA CAMERA: John Dowland : Flow my tears, Ernest Chausson: Le Charme z cyklu Piesne časov, William Bolcom: Waiting, Francis Poulenc: Sonáta pre flautu a klavír 1. Allegro melancolico, 2. Cantilena, 3. Presto giocoso, Andrew Lloyd Webber: Pieseň Christiny z muzikálu Fantóm opery, David Foster: The Prayer - duet; obsadenie: klavír, priečna flauta, spev</t>
  </si>
  <si>
    <t>Vivat Vox Organi: Johann Sebastian Bach - Fantázia a fúga g mol, BWV 542, Ludwig van Beethoven - Adagio (z Troch skladieb pre mechanický organ), Christian Heinrich Rinck - Variácie a finále na "God Save the Queen", Jozef Podprocký - Laudatórium - Hudobná legenda s passacagliou, op. 58, Johannes Matthias Michel – Raphael, Robert Jones - Menagerie Musicale, Marcel Dupré - Le Monde dans l´attente du Sauveur (zo Symphonie-Passion, op. 23), Johannes Matthias Michel - Toccata jazzica; obsadenie: organ sólo</t>
  </si>
  <si>
    <t>Organový koncert: P. Mascagni – Ave Maria, J.S. Bach / Ch. Gounod – Ave Maria, V. Figuš – Bystrý –Zdravas buď, Panno Mária, L. Vierne – Ave Maria, E. Tregler – Ave Maria, C. Franck – Ave Maria; obsadenie: spev, organ</t>
  </si>
  <si>
    <t>Kostol sv. Imricha</t>
  </si>
  <si>
    <t>ZZX</t>
  </si>
  <si>
    <t>TISCHLER, Ladislav</t>
  </si>
  <si>
    <t>39. Festival Českolipská divadelná jeseň: Divadlo "A" a Divadlo Shanti: Príbeh z Maconda (autorský výstup)</t>
  </si>
  <si>
    <t>Dom kultúry, Prievidza</t>
  </si>
  <si>
    <t>Timishort Film Festival: Jana Mináriková: You are here (krátky film)</t>
  </si>
  <si>
    <t>Romanian Independent Film Association</t>
  </si>
  <si>
    <t>15.10.-18.10.2015</t>
  </si>
  <si>
    <t>Tutzinger Orgelherbst 2015: Louis Vierne – Prélude (aus der 1. Suite op. 51), Johann Leopold Bella - Phantasie-Sonate d-Moll, Marcel Dupré - Le Monde dans l´attente du Sauveur (aus der Symphonie-Passion, op. 23), Jozef Podprocký - Laudatórium, op. 58, Maurice Duruflé - Suite pour orgue, op. 5; obsadenie: organ sólo</t>
  </si>
  <si>
    <t>St. Joseph-Kirche</t>
  </si>
  <si>
    <t>Filderstadt - Orgelsommer 2015: Johann Sebastian Bach – Toccata concertata E-Dur, BWV 566, Wo Gott der Herr nicht bei uns hält – Choralfantasie, BWV 1128, Jozef Podprocký - Partita regenschorica, op. 14, Wolfgang Amadeus Mozart – Ein Stück für ein Orgelwerk in einer Uhr, KV 594, June Nixon – Pasticcio, Christian Heinrich Rinck – „Ah, vous dirai-je, Maman“ – 9 Variationen und Finale, op. 90; obsadenie: organ sólo</t>
  </si>
  <si>
    <t>Kirche Zu Unserer Lieben Frau</t>
  </si>
  <si>
    <t>Filderstadt - Orgelsommer 2015: Ján Levoslav Bella - Choraltrilogie, Jozef Podprocký - Laudatórium, op. 58, Christian Heinrich Rinck – „God Save The Queen“ – Variationen und Finale, Robert Jones – Menagerie Musicale, Johannes Matthias Michel – Raphael, Marcel Dupré – Le Monde dans l´attente du Sauveur (aus Symphonie-Passion, op. 23), Charles-Marie Widor - Toccata (aus der 5. Orgelsymphonie, op. 42); obsadenie: organ sólo</t>
  </si>
  <si>
    <t>St. Stephanus Kirche</t>
  </si>
  <si>
    <t>ZYX</t>
  </si>
  <si>
    <t>Apoštoli Slovanov Cyril a Metod, v dielach slovenských umelcov (kolektívna výstava)</t>
  </si>
  <si>
    <t>Državni arhiv u Rijeci, Rijeka, Chorvátsko</t>
  </si>
  <si>
    <t>20.5.-30.6.2015</t>
  </si>
  <si>
    <t>Organové koncerty pri príležitosti 265. výročia úmrtia J. S. Bacha: . S. Bach – duchovná pieseň „Kommt, Seelen, dieser Tag“ BWV 479, J. S. Bach – ária „ Wie freudig ist mein Herz“ BWV 199, J. S. Bach – duchovná pieseň „Wer nur den Lieben Gott lässt walten“, J. S. Bach – duchovná pieseň „ Jesus, unser Trost und Leben“; obsadenie: spev, organ</t>
  </si>
  <si>
    <t>Horizonty umenia 3 / Horizons of Arts 3 (medzinárodná webová konferencia)</t>
  </si>
  <si>
    <t>Akadémia umení, Banská Bystrica, Slovensko</t>
  </si>
  <si>
    <t>15.10-15.11.2015</t>
  </si>
  <si>
    <t>Polčas/Printemps/Prime Time/ MARKO VRZGULA (kurátor výstavy)</t>
  </si>
  <si>
    <t>Tatranská galéria, Poprad, Slovensko</t>
  </si>
  <si>
    <t>11.12.2015 -7.2.2016</t>
  </si>
  <si>
    <t>Mináriková, Jana: Slovenské more; premiéra dokumentu v rámci televíznej relácie (krátky film; "žánre menšieho rozsahu")</t>
  </si>
  <si>
    <t>U3V – výstava absolventov Univerzity tretieho veku UKF (kurátorka výstavy)</t>
  </si>
  <si>
    <t>Galéria Univerzum PF UKF, Nitra, Slovensko</t>
  </si>
  <si>
    <t>10.6.2015-19.6.2015</t>
  </si>
  <si>
    <t>ZABADAL, Ľubomír</t>
  </si>
  <si>
    <t>Publikácia: Gatial, Viktor: Rozvíjanie jazykových schopností detí s narušenou komunikačnou schopnosťou, 2015, Nitra: Univerzita Konštantína Filozofa , ISBN 978-80-558-0940-3; grafický návrh obálky (cover design)</t>
  </si>
  <si>
    <t>Univerzita Konštantína Filozofa v Nitre</t>
  </si>
  <si>
    <t>Z lúk a hájov: samostatná inštalácia (kolekcia diel) v Univerzitnej knižnici UKF v kurátorskej koncepcii Marty Hučkovej</t>
  </si>
  <si>
    <t>Univerzitná knižnica UKF</t>
  </si>
  <si>
    <t>25.3.-15.9.2015</t>
  </si>
  <si>
    <t>Publikácia: Technická tvorivosť študentov, Nitra, Univerzita Konštantína Filozofa, 2015, ISBN 978-80-558-0584-9; grafický návrh obálky (cover design)</t>
  </si>
  <si>
    <t>Publikácia: Výber diel zo zbierky Suchá ihla z Užíc - ocenení autori, autori z Užíc, Nitra, Univerzita Konštantína Filozofa, 2015, ISBN 978-80-558-0763-8; grafický návrh obálky (cover design)</t>
  </si>
  <si>
    <t>Publikácia: Techniczna twórczoṥć studentów, Kraków: Uniwersytet pedagogiczny Kraków, 2015, ISBN 978-83-919133-4-5; grafický návrh obálky (cover design)</t>
  </si>
  <si>
    <t>Kraków: Uniwersytet pedagogiczny</t>
  </si>
  <si>
    <t>Publikácia: Halušková, Eva – Božik, Jozef: Chudoba, spoločenské súvislosti a sociálne politiky na jej odstránenie, Bratislava: Iris, 2015, ISBN 978-80-8153-040-1; grafický návrh obálky (cover design)</t>
  </si>
  <si>
    <t>Vydavateľstvo IRIS</t>
  </si>
  <si>
    <t>Publikácia: Dolník, Juraj a kol.: Cudzosť-jazyk-spoločnosť, Bratislava: Iris, 2014, ISBN 978-80-8153-042-5; grafický návrh obálky (cover design)</t>
  </si>
  <si>
    <t>Publikácia: Ciszek, J. Walter SJ - Flaherty, L. Daniel, SJ: S bohom v Rusku, Trnava: Dobrá kniha , 2015, ISBN 978-80-7141-944-0; grafický návrh obálky (cover design)</t>
  </si>
  <si>
    <t>Vydavateľstvo Dobrá kniha</t>
  </si>
  <si>
    <t>ŠUTKOVÁ, Lucia</t>
  </si>
  <si>
    <t>Srdce Duša Radosť: Duchnárske piesne zo Salakúz; obsadenie: spev (Ženská spevácka skupina Vranky z Nitry)</t>
  </si>
  <si>
    <t>Koncertná sála župného domu</t>
  </si>
  <si>
    <t>BREZINA, Pavol</t>
  </si>
  <si>
    <t>31. ročník Košický zlatý poklad: P. Brezina, J. Jónášová: Fantázia; obsadenie: spev, klavír, kontrabas, cajon</t>
  </si>
  <si>
    <t>Kasárne Kulturpark</t>
  </si>
  <si>
    <t>YYZ</t>
  </si>
  <si>
    <t>Pamäť textilu, medzinárodná výstava textilnej miniatúry</t>
  </si>
  <si>
    <t>Galerie S.V.U. Mánes Diamant, Praha, Česko</t>
  </si>
  <si>
    <t>2.7.-26.7.2015</t>
  </si>
  <si>
    <t>XZV</t>
  </si>
  <si>
    <t>Výstava Martina Kratochvíla ARA, randezvous s miestnymi umelcami v Art Cafe</t>
  </si>
  <si>
    <t>Art Cafe, Banská Štiavnica, Slovensko</t>
  </si>
  <si>
    <t>13.11.-22.12.2015</t>
  </si>
  <si>
    <t>Publikácia: Artklub Hurbanovo 2015: výstava, Artklub Hurbanovo - 24 s. - ISBN 978-80-972114-3-1; grafický návrh obálky (cover design)</t>
  </si>
  <si>
    <t>Hurbanovo, Slovensko</t>
  </si>
  <si>
    <t>Publikácia: Ľudovít Štúr: Jazykovedné dielo / Ľubomír Kralčák a kol., 2. dopl. a uprav. vyd., Nitra: Univerzita Konštantína Filozofa, 2015 - 591 s. - ISBN 978-80-558-0842-0; grafický návrh obálky (cover design)</t>
  </si>
  <si>
    <t>Publikácia: Hudba - integrácie - interpretácie 18 = Music - Integration - Interpretation 18, Edito: Jozef Vereš, 1. vyd., Nitra: Univerzita Konštantína Filozofa, 2015 - 152 s. - ISBN 978-80-558-0843-7, ISSN 1338-4872; grafický návrh obálky (cover design)</t>
  </si>
  <si>
    <t>Experience / zážitok (jubilejná výstava)</t>
  </si>
  <si>
    <t>Bratislava, Slovensko</t>
  </si>
  <si>
    <t>1.10.-30.10.2015</t>
  </si>
  <si>
    <t>Novodobý romantizmus, výstava je víťazným projektom 12. ročníka programu Galérie mesta Bratislavy: Štipendium Radislava Matuštíka, určeného študentom a mladým kurátorom</t>
  </si>
  <si>
    <t>GMB Palffyho palác, Bratislava, Slovensko</t>
  </si>
  <si>
    <t>14.4.2015-31.5.2015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</si>
</sst>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sz val="12"/>
      <name val="Times New Roman"/>
      <family val="1"/>
      <charset val="238"/>
    </font>
    <font>
      <b/>
      <sz val="11.5"/>
      <name val="Times New Roman"/>
      <family val="1"/>
      <charset val="238"/>
    </font>
    <font>
      <sz val="8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  <font>
      <sz val="12"/>
      <name val="Calibri"/>
      <family val="2"/>
      <charset val="238"/>
    </font>
    <font>
      <b/>
      <sz val="8"/>
      <color indexed="81"/>
      <name val="Tahoma"/>
      <family val="2"/>
      <charset val="238"/>
    </font>
    <font>
      <b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FFFFFF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9" fontId="13" fillId="0" borderId="0" applyFont="0" applyFill="0" applyBorder="0" applyAlignment="0" applyProtection="0"/>
    <xf numFmtId="0" fontId="20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17" fillId="0" borderId="0"/>
  </cellStyleXfs>
  <cellXfs count="5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/>
    <xf numFmtId="0" fontId="0" fillId="0" borderId="0" xfId="0" applyBorder="1" applyAlignment="1"/>
    <xf numFmtId="0" fontId="6" fillId="0" borderId="0" xfId="0" applyFont="1"/>
    <xf numFmtId="0" fontId="0" fillId="0" borderId="0" xfId="0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/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9" fillId="0" borderId="0" xfId="0" applyFont="1" applyBorder="1" applyAlignment="1">
      <alignment wrapText="1"/>
    </xf>
    <xf numFmtId="0" fontId="0" fillId="0" borderId="1" xfId="0" applyFill="1" applyBorder="1" applyAlignment="1"/>
    <xf numFmtId="0" fontId="6" fillId="0" borderId="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0" fillId="0" borderId="9" xfId="0" applyBorder="1" applyAlignment="1">
      <alignment vertical="center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Fill="1" applyBorder="1"/>
    <xf numFmtId="0" fontId="6" fillId="0" borderId="1" xfId="0" applyFont="1" applyBorder="1" applyAlignment="1">
      <alignment horizontal="center"/>
    </xf>
    <xf numFmtId="0" fontId="0" fillId="0" borderId="11" xfId="0" applyBorder="1"/>
    <xf numFmtId="0" fontId="9" fillId="0" borderId="0" xfId="0" applyFont="1" applyAlignment="1">
      <alignment vertical="center" wrapText="1"/>
    </xf>
    <xf numFmtId="0" fontId="1" fillId="0" borderId="0" xfId="0" applyFont="1" applyBorder="1"/>
    <xf numFmtId="0" fontId="11" fillId="2" borderId="1" xfId="0" applyFont="1" applyFill="1" applyBorder="1"/>
    <xf numFmtId="0" fontId="0" fillId="2" borderId="1" xfId="0" applyFill="1" applyBorder="1"/>
    <xf numFmtId="0" fontId="6" fillId="0" borderId="4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/>
    <xf numFmtId="0" fontId="6" fillId="0" borderId="1" xfId="0" applyFont="1" applyFill="1" applyBorder="1"/>
    <xf numFmtId="0" fontId="0" fillId="0" borderId="7" xfId="0" applyFill="1" applyBorder="1"/>
    <xf numFmtId="0" fontId="6" fillId="0" borderId="4" xfId="0" applyFont="1" applyFill="1" applyBorder="1"/>
    <xf numFmtId="0" fontId="0" fillId="0" borderId="8" xfId="0" applyFill="1" applyBorder="1"/>
    <xf numFmtId="0" fontId="6" fillId="0" borderId="0" xfId="0" applyFont="1" applyFill="1" applyBorder="1"/>
    <xf numFmtId="0" fontId="0" fillId="0" borderId="1" xfId="0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Border="1"/>
    <xf numFmtId="0" fontId="0" fillId="0" borderId="4" xfId="0" applyFill="1" applyBorder="1"/>
    <xf numFmtId="0" fontId="6" fillId="2" borderId="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/>
    <xf numFmtId="0" fontId="0" fillId="0" borderId="14" xfId="0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0" fillId="0" borderId="4" xfId="0" applyFill="1" applyBorder="1" applyAlignment="1"/>
    <xf numFmtId="0" fontId="0" fillId="0" borderId="14" xfId="0" applyFill="1" applyBorder="1"/>
    <xf numFmtId="0" fontId="6" fillId="0" borderId="14" xfId="0" applyFont="1" applyFill="1" applyBorder="1" applyAlignment="1">
      <alignment horizontal="center" vertical="center"/>
    </xf>
    <xf numFmtId="0" fontId="0" fillId="0" borderId="15" xfId="0" applyFill="1" applyBorder="1"/>
    <xf numFmtId="0" fontId="6" fillId="0" borderId="16" xfId="0" applyFont="1" applyFill="1" applyBorder="1" applyAlignment="1">
      <alignment wrapText="1"/>
    </xf>
    <xf numFmtId="0" fontId="6" fillId="0" borderId="14" xfId="0" applyFont="1" applyFill="1" applyBorder="1"/>
    <xf numFmtId="0" fontId="6" fillId="0" borderId="16" xfId="0" applyFont="1" applyFill="1" applyBorder="1"/>
    <xf numFmtId="0" fontId="0" fillId="0" borderId="31" xfId="0" applyBorder="1"/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6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/>
    <xf numFmtId="164" fontId="11" fillId="2" borderId="1" xfId="0" applyNumberFormat="1" applyFont="1" applyFill="1" applyBorder="1"/>
    <xf numFmtId="164" fontId="0" fillId="2" borderId="4" xfId="0" applyNumberFormat="1" applyFill="1" applyBorder="1"/>
    <xf numFmtId="164" fontId="0" fillId="2" borderId="1" xfId="0" applyNumberFormat="1" applyFill="1" applyBorder="1"/>
    <xf numFmtId="0" fontId="6" fillId="2" borderId="3" xfId="0" applyFon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6" fillId="2" borderId="1" xfId="0" applyFont="1" applyFill="1" applyBorder="1" applyAlignment="1">
      <alignment wrapText="1"/>
    </xf>
    <xf numFmtId="0" fontId="0" fillId="2" borderId="1" xfId="0" applyFill="1" applyBorder="1" applyAlignment="1"/>
    <xf numFmtId="0" fontId="6" fillId="2" borderId="1" xfId="0" applyFont="1" applyFill="1" applyBorder="1" applyAlignment="1"/>
    <xf numFmtId="164" fontId="0" fillId="2" borderId="1" xfId="0" applyNumberFormat="1" applyFill="1" applyBorder="1" applyAlignment="1"/>
    <xf numFmtId="0" fontId="0" fillId="2" borderId="4" xfId="0" applyFill="1" applyBorder="1" applyAlignment="1">
      <alignment horizontal="center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0" xfId="0" applyFont="1" applyFill="1"/>
    <xf numFmtId="0" fontId="0" fillId="0" borderId="34" xfId="0" applyBorder="1"/>
    <xf numFmtId="0" fontId="0" fillId="0" borderId="3" xfId="0" applyBorder="1" applyAlignment="1">
      <alignment horizontal="center" vertical="center" wrapText="1"/>
    </xf>
    <xf numFmtId="0" fontId="0" fillId="0" borderId="17" xfId="0" applyBorder="1"/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8" fillId="0" borderId="0" xfId="0" applyFont="1"/>
    <xf numFmtId="0" fontId="18" fillId="0" borderId="0" xfId="0" applyFont="1" applyAlignment="1">
      <alignment vertical="top" wrapText="1"/>
    </xf>
    <xf numFmtId="3" fontId="19" fillId="0" borderId="0" xfId="0" applyNumberFormat="1" applyFont="1" applyFill="1" applyBorder="1" applyAlignment="1">
      <alignment vertical="top" wrapText="1"/>
    </xf>
    <xf numFmtId="0" fontId="18" fillId="0" borderId="0" xfId="0" applyFont="1" applyBorder="1" applyAlignment="1">
      <alignment vertical="top"/>
    </xf>
    <xf numFmtId="3" fontId="19" fillId="0" borderId="0" xfId="2" applyNumberFormat="1" applyFont="1" applyFill="1" applyBorder="1" applyAlignment="1">
      <alignment vertical="top" wrapText="1"/>
    </xf>
    <xf numFmtId="3" fontId="21" fillId="0" borderId="0" xfId="2" applyNumberFormat="1" applyFont="1" applyFill="1" applyBorder="1" applyAlignment="1">
      <alignment vertical="center" wrapText="1"/>
    </xf>
    <xf numFmtId="3" fontId="19" fillId="0" borderId="0" xfId="2" applyNumberFormat="1" applyFont="1" applyBorder="1" applyAlignment="1">
      <alignment vertical="top" wrapText="1"/>
    </xf>
    <xf numFmtId="3" fontId="19" fillId="0" borderId="0" xfId="2" applyNumberFormat="1" applyFont="1" applyBorder="1" applyAlignment="1">
      <alignment vertical="center" wrapText="1"/>
    </xf>
    <xf numFmtId="3" fontId="19" fillId="0" borderId="0" xfId="3" applyNumberFormat="1" applyFont="1" applyFill="1" applyBorder="1" applyAlignment="1">
      <alignment vertical="center" wrapText="1"/>
    </xf>
    <xf numFmtId="3" fontId="19" fillId="0" borderId="0" xfId="4" applyNumberFormat="1" applyFont="1" applyFill="1" applyBorder="1" applyAlignment="1">
      <alignment vertical="center" wrapText="1"/>
    </xf>
    <xf numFmtId="3" fontId="19" fillId="0" borderId="0" xfId="5" applyNumberFormat="1" applyFont="1" applyFill="1" applyBorder="1" applyAlignment="1">
      <alignment vertical="center" wrapText="1"/>
    </xf>
    <xf numFmtId="0" fontId="18" fillId="0" borderId="0" xfId="0" applyFont="1" applyBorder="1" applyAlignment="1"/>
    <xf numFmtId="0" fontId="8" fillId="0" borderId="0" xfId="0" applyFont="1" applyAlignment="1">
      <alignment vertical="center"/>
    </xf>
    <xf numFmtId="0" fontId="18" fillId="0" borderId="0" xfId="0" applyFont="1" applyBorder="1" applyAlignment="1">
      <alignment vertical="top" wrapText="1"/>
    </xf>
    <xf numFmtId="3" fontId="19" fillId="0" borderId="0" xfId="3" applyNumberFormat="1" applyFont="1" applyFill="1" applyBorder="1" applyAlignment="1">
      <alignment vertical="top" wrapText="1"/>
    </xf>
    <xf numFmtId="3" fontId="19" fillId="0" borderId="0" xfId="4" applyNumberFormat="1" applyFont="1" applyFill="1" applyBorder="1" applyAlignment="1">
      <alignment vertical="top" wrapText="1"/>
    </xf>
    <xf numFmtId="3" fontId="19" fillId="0" borderId="0" xfId="5" applyNumberFormat="1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top"/>
    </xf>
    <xf numFmtId="0" fontId="0" fillId="3" borderId="15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3" xfId="0" applyFill="1" applyBorder="1" applyAlignment="1">
      <alignment horizontal="center" wrapText="1"/>
    </xf>
    <xf numFmtId="0" fontId="0" fillId="0" borderId="32" xfId="0" applyBorder="1"/>
    <xf numFmtId="0" fontId="0" fillId="2" borderId="13" xfId="0" applyFill="1" applyBorder="1"/>
    <xf numFmtId="0" fontId="0" fillId="2" borderId="30" xfId="0" applyFill="1" applyBorder="1"/>
    <xf numFmtId="0" fontId="0" fillId="0" borderId="1" xfId="0" applyBorder="1" applyAlignment="1">
      <alignment wrapText="1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Fill="1" applyBorder="1"/>
    <xf numFmtId="0" fontId="0" fillId="2" borderId="38" xfId="0" applyFill="1" applyBorder="1"/>
    <xf numFmtId="0" fontId="6" fillId="2" borderId="37" xfId="0" applyFont="1" applyFill="1" applyBorder="1"/>
    <xf numFmtId="0" fontId="6" fillId="2" borderId="50" xfId="0" applyFont="1" applyFill="1" applyBorder="1"/>
    <xf numFmtId="0" fontId="6" fillId="2" borderId="42" xfId="0" applyFont="1" applyFill="1" applyBorder="1" applyAlignment="1">
      <alignment horizontal="left" vertical="center"/>
    </xf>
    <xf numFmtId="0" fontId="6" fillId="2" borderId="4" xfId="0" applyFont="1" applyFill="1" applyBorder="1"/>
    <xf numFmtId="0" fontId="0" fillId="0" borderId="32" xfId="0" applyBorder="1" applyAlignment="1">
      <alignment horizontal="center"/>
    </xf>
    <xf numFmtId="0" fontId="0" fillId="2" borderId="39" xfId="0" applyFill="1" applyBorder="1"/>
    <xf numFmtId="0" fontId="6" fillId="0" borderId="32" xfId="0" applyFon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2" borderId="46" xfId="0" applyFill="1" applyBorder="1"/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30" xfId="0" applyBorder="1" applyAlignment="1">
      <alignment wrapText="1"/>
    </xf>
    <xf numFmtId="0" fontId="0" fillId="2" borderId="36" xfId="0" applyFill="1" applyBorder="1"/>
    <xf numFmtId="0" fontId="0" fillId="2" borderId="11" xfId="0" applyFill="1" applyBorder="1" applyAlignment="1">
      <alignment horizontal="center"/>
    </xf>
    <xf numFmtId="0" fontId="6" fillId="2" borderId="11" xfId="0" applyFont="1" applyFill="1" applyBorder="1"/>
    <xf numFmtId="0" fontId="6" fillId="2" borderId="33" xfId="0" applyFont="1" applyFill="1" applyBorder="1" applyAlignment="1">
      <alignment vertical="center" wrapText="1"/>
    </xf>
    <xf numFmtId="0" fontId="6" fillId="2" borderId="15" xfId="0" applyFont="1" applyFill="1" applyBorder="1"/>
    <xf numFmtId="0" fontId="16" fillId="0" borderId="13" xfId="0" applyFont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0" fillId="2" borderId="13" xfId="0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left"/>
    </xf>
    <xf numFmtId="0" fontId="22" fillId="2" borderId="1" xfId="0" applyFont="1" applyFill="1" applyBorder="1"/>
    <xf numFmtId="0" fontId="22" fillId="2" borderId="53" xfId="0" applyFont="1" applyFill="1" applyBorder="1"/>
    <xf numFmtId="0" fontId="22" fillId="2" borderId="51" xfId="0" applyFont="1" applyFill="1" applyBorder="1"/>
    <xf numFmtId="0" fontId="22" fillId="2" borderId="1" xfId="1" applyNumberFormat="1" applyFont="1" applyFill="1" applyBorder="1"/>
    <xf numFmtId="164" fontId="22" fillId="2" borderId="1" xfId="0" applyNumberFormat="1" applyFont="1" applyFill="1" applyBorder="1"/>
    <xf numFmtId="164" fontId="22" fillId="2" borderId="53" xfId="0" applyNumberFormat="1" applyFont="1" applyFill="1" applyBorder="1"/>
    <xf numFmtId="0" fontId="22" fillId="0" borderId="32" xfId="0" applyFont="1" applyFill="1" applyBorder="1" applyAlignment="1">
      <alignment horizontal="left" wrapText="1"/>
    </xf>
    <xf numFmtId="164" fontId="22" fillId="0" borderId="1" xfId="0" applyNumberFormat="1" applyFont="1" applyFill="1" applyBorder="1"/>
    <xf numFmtId="164" fontId="22" fillId="0" borderId="39" xfId="0" applyNumberFormat="1" applyFont="1" applyFill="1" applyBorder="1"/>
    <xf numFmtId="164" fontId="22" fillId="0" borderId="32" xfId="0" applyNumberFormat="1" applyFont="1" applyFill="1" applyBorder="1"/>
    <xf numFmtId="164" fontId="22" fillId="0" borderId="8" xfId="0" applyNumberFormat="1" applyFont="1" applyFill="1" applyBorder="1"/>
    <xf numFmtId="0" fontId="22" fillId="0" borderId="32" xfId="0" applyFont="1" applyBorder="1" applyAlignment="1">
      <alignment horizontal="left" wrapText="1"/>
    </xf>
    <xf numFmtId="0" fontId="22" fillId="0" borderId="1" xfId="0" applyFont="1" applyBorder="1"/>
    <xf numFmtId="0" fontId="22" fillId="0" borderId="39" xfId="0" applyFont="1" applyBorder="1"/>
    <xf numFmtId="0" fontId="22" fillId="0" borderId="32" xfId="0" applyFont="1" applyBorder="1"/>
    <xf numFmtId="0" fontId="22" fillId="2" borderId="32" xfId="0" applyFont="1" applyFill="1" applyBorder="1" applyAlignment="1">
      <alignment horizontal="left" wrapText="1"/>
    </xf>
    <xf numFmtId="0" fontId="22" fillId="2" borderId="3" xfId="0" applyFont="1" applyFill="1" applyBorder="1"/>
    <xf numFmtId="0" fontId="22" fillId="2" borderId="36" xfId="0" applyFont="1" applyFill="1" applyBorder="1"/>
    <xf numFmtId="0" fontId="22" fillId="2" borderId="33" xfId="0" applyFont="1" applyFill="1" applyBorder="1"/>
    <xf numFmtId="0" fontId="22" fillId="2" borderId="27" xfId="0" applyFont="1" applyFill="1" applyBorder="1" applyAlignment="1">
      <alignment horizontal="left" wrapText="1"/>
    </xf>
    <xf numFmtId="164" fontId="22" fillId="2" borderId="13" xfId="1" applyNumberFormat="1" applyFont="1" applyFill="1" applyBorder="1"/>
    <xf numFmtId="164" fontId="22" fillId="2" borderId="30" xfId="1" applyNumberFormat="1" applyFont="1" applyFill="1" applyBorder="1"/>
    <xf numFmtId="164" fontId="22" fillId="2" borderId="50" xfId="1" applyNumberFormat="1" applyFont="1" applyFill="1" applyBorder="1"/>
    <xf numFmtId="0" fontId="22" fillId="0" borderId="0" xfId="0" applyFont="1" applyAlignment="1">
      <alignment horizontal="left"/>
    </xf>
    <xf numFmtId="164" fontId="22" fillId="2" borderId="41" xfId="0" applyNumberFormat="1" applyFont="1" applyFill="1" applyBorder="1"/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2" borderId="8" xfId="0" applyFont="1" applyFill="1" applyBorder="1"/>
    <xf numFmtId="164" fontId="22" fillId="2" borderId="8" xfId="0" applyNumberFormat="1" applyFont="1" applyFill="1" applyBorder="1"/>
    <xf numFmtId="0" fontId="22" fillId="0" borderId="8" xfId="0" applyFont="1" applyBorder="1"/>
    <xf numFmtId="0" fontId="22" fillId="2" borderId="17" xfId="0" applyFont="1" applyFill="1" applyBorder="1"/>
    <xf numFmtId="164" fontId="22" fillId="2" borderId="52" xfId="1" applyNumberFormat="1" applyFont="1" applyFill="1" applyBorder="1"/>
    <xf numFmtId="0" fontId="22" fillId="2" borderId="40" xfId="0" applyFont="1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164" fontId="22" fillId="0" borderId="41" xfId="0" applyNumberFormat="1" applyFont="1" applyFill="1" applyBorder="1"/>
    <xf numFmtId="0" fontId="22" fillId="2" borderId="48" xfId="0" applyFont="1" applyFill="1" applyBorder="1"/>
    <xf numFmtId="164" fontId="22" fillId="2" borderId="42" xfId="1" applyNumberFormat="1" applyFont="1" applyFill="1" applyBorder="1"/>
    <xf numFmtId="14" fontId="0" fillId="0" borderId="4" xfId="0" applyNumberFormat="1" applyBorder="1"/>
    <xf numFmtId="14" fontId="0" fillId="0" borderId="4" xfId="0" applyNumberFormat="1" applyFill="1" applyBorder="1"/>
    <xf numFmtId="14" fontId="0" fillId="0" borderId="1" xfId="0" applyNumberFormat="1" applyFill="1" applyBorder="1"/>
    <xf numFmtId="0" fontId="6" fillId="0" borderId="1" xfId="0" applyFont="1" applyBorder="1" applyAlignment="1">
      <alignment wrapText="1"/>
    </xf>
    <xf numFmtId="0" fontId="0" fillId="0" borderId="4" xfId="0" applyFill="1" applyBorder="1" applyAlignment="1">
      <alignment wrapText="1" shrinkToFit="1"/>
    </xf>
    <xf numFmtId="0" fontId="6" fillId="0" borderId="4" xfId="0" applyFont="1" applyFill="1" applyBorder="1" applyAlignment="1">
      <alignment wrapText="1" shrinkToFit="1"/>
    </xf>
    <xf numFmtId="0" fontId="0" fillId="0" borderId="1" xfId="0" applyFill="1" applyBorder="1" applyAlignment="1">
      <alignment wrapText="1" shrinkToFit="1"/>
    </xf>
    <xf numFmtId="0" fontId="6" fillId="0" borderId="1" xfId="0" applyFont="1" applyFill="1" applyBorder="1" applyAlignment="1">
      <alignment wrapText="1" shrinkToFit="1"/>
    </xf>
    <xf numFmtId="0" fontId="6" fillId="0" borderId="8" xfId="0" applyFont="1" applyFill="1" applyBorder="1" applyAlignment="1">
      <alignment wrapText="1" shrinkToFit="1"/>
    </xf>
    <xf numFmtId="0" fontId="6" fillId="0" borderId="2" xfId="0" applyFont="1" applyFill="1" applyBorder="1" applyAlignment="1">
      <alignment wrapText="1" shrinkToFit="1"/>
    </xf>
    <xf numFmtId="0" fontId="0" fillId="0" borderId="54" xfId="0" applyFill="1" applyBorder="1" applyAlignment="1">
      <alignment wrapText="1" shrinkToFit="1"/>
    </xf>
    <xf numFmtId="0" fontId="0" fillId="0" borderId="54" xfId="0" applyFill="1" applyBorder="1" applyAlignment="1">
      <alignment horizontal="justify" vertical="center" wrapText="1" shrinkToFit="1"/>
    </xf>
    <xf numFmtId="0" fontId="0" fillId="0" borderId="55" xfId="0" applyFill="1" applyBorder="1" applyAlignment="1">
      <alignment wrapText="1" shrinkToFit="1"/>
    </xf>
    <xf numFmtId="0" fontId="0" fillId="0" borderId="56" xfId="0" applyFill="1" applyBorder="1" applyAlignment="1">
      <alignment wrapText="1" shrinkToFit="1"/>
    </xf>
    <xf numFmtId="0" fontId="0" fillId="0" borderId="3" xfId="0" applyFill="1" applyBorder="1" applyAlignment="1">
      <alignment wrapText="1" shrinkToFit="1"/>
    </xf>
    <xf numFmtId="0" fontId="0" fillId="0" borderId="57" xfId="0" applyFill="1" applyBorder="1" applyAlignment="1">
      <alignment wrapText="1" shrinkToFit="1"/>
    </xf>
    <xf numFmtId="0" fontId="6" fillId="0" borderId="54" xfId="0" applyFont="1" applyFill="1" applyBorder="1" applyAlignment="1">
      <alignment wrapText="1" shrinkToFit="1"/>
    </xf>
    <xf numFmtId="0" fontId="6" fillId="0" borderId="58" xfId="0" applyFont="1" applyFill="1" applyBorder="1" applyAlignment="1">
      <alignment wrapText="1" shrinkToFit="1"/>
    </xf>
    <xf numFmtId="0" fontId="6" fillId="0" borderId="56" xfId="0" applyFont="1" applyFill="1" applyBorder="1" applyAlignment="1">
      <alignment wrapText="1" shrinkToFit="1"/>
    </xf>
    <xf numFmtId="0" fontId="0" fillId="0" borderId="58" xfId="0" applyFill="1" applyBorder="1" applyAlignment="1">
      <alignment wrapText="1" shrinkToFit="1"/>
    </xf>
    <xf numFmtId="0" fontId="0" fillId="0" borderId="59" xfId="0" applyFill="1" applyBorder="1" applyAlignment="1">
      <alignment wrapText="1" shrinkToFit="1"/>
    </xf>
    <xf numFmtId="0" fontId="0" fillId="0" borderId="60" xfId="0" applyFill="1" applyBorder="1" applyAlignment="1">
      <alignment wrapText="1" shrinkToFit="1"/>
    </xf>
    <xf numFmtId="0" fontId="6" fillId="0" borderId="61" xfId="0" applyFont="1" applyFill="1" applyBorder="1" applyAlignment="1">
      <alignment wrapText="1" shrinkToFit="1"/>
    </xf>
    <xf numFmtId="0" fontId="6" fillId="0" borderId="3" xfId="0" applyFont="1" applyFill="1" applyBorder="1" applyAlignment="1">
      <alignment wrapText="1" shrinkToFit="1"/>
    </xf>
    <xf numFmtId="0" fontId="0" fillId="0" borderId="62" xfId="0" applyFill="1" applyBorder="1" applyAlignment="1">
      <alignment wrapText="1" shrinkToFit="1"/>
    </xf>
    <xf numFmtId="0" fontId="0" fillId="0" borderId="61" xfId="0" applyFill="1" applyBorder="1" applyAlignment="1">
      <alignment wrapText="1" shrinkToFit="1"/>
    </xf>
    <xf numFmtId="0" fontId="6" fillId="0" borderId="55" xfId="0" applyFont="1" applyFill="1" applyBorder="1" applyAlignment="1">
      <alignment wrapText="1" shrinkToFit="1"/>
    </xf>
    <xf numFmtId="0" fontId="6" fillId="0" borderId="63" xfId="0" applyFont="1" applyFill="1" applyBorder="1" applyAlignment="1">
      <alignment wrapText="1" shrinkToFit="1"/>
    </xf>
    <xf numFmtId="0" fontId="6" fillId="0" borderId="1" xfId="0" applyFont="1" applyFill="1" applyBorder="1" applyAlignment="1">
      <alignment horizontal="justify" vertical="center" wrapText="1" shrinkToFit="1"/>
    </xf>
    <xf numFmtId="0" fontId="6" fillId="0" borderId="64" xfId="0" applyFont="1" applyFill="1" applyBorder="1" applyAlignment="1">
      <alignment wrapText="1" shrinkToFit="1"/>
    </xf>
    <xf numFmtId="0" fontId="6" fillId="0" borderId="65" xfId="0" applyFont="1" applyFill="1" applyBorder="1" applyAlignment="1">
      <alignment horizontal="justify" vertical="center" wrapText="1" shrinkToFit="1"/>
    </xf>
    <xf numFmtId="0" fontId="6" fillId="0" borderId="60" xfId="0" applyFont="1" applyFill="1" applyBorder="1" applyAlignment="1">
      <alignment wrapText="1" shrinkToFit="1"/>
    </xf>
    <xf numFmtId="0" fontId="6" fillId="0" borderId="57" xfId="0" applyFont="1" applyFill="1" applyBorder="1" applyAlignment="1">
      <alignment wrapText="1" shrinkToFit="1"/>
    </xf>
    <xf numFmtId="0" fontId="6" fillId="0" borderId="62" xfId="0" applyFont="1" applyFill="1" applyBorder="1" applyAlignment="1">
      <alignment wrapText="1" shrinkToFit="1"/>
    </xf>
    <xf numFmtId="0" fontId="6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justify"/>
    </xf>
    <xf numFmtId="0" fontId="6" fillId="0" borderId="1" xfId="0" applyFont="1" applyFill="1" applyBorder="1" applyAlignment="1">
      <alignment horizontal="justify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/>
    <xf numFmtId="0" fontId="0" fillId="0" borderId="1" xfId="0" applyFill="1" applyBorder="1" applyAlignment="1">
      <alignment horizontal="left"/>
    </xf>
    <xf numFmtId="49" fontId="6" fillId="0" borderId="1" xfId="0" applyNumberFormat="1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1" fillId="0" borderId="18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2" fontId="0" fillId="0" borderId="4" xfId="0" applyNumberFormat="1" applyBorder="1"/>
    <xf numFmtId="2" fontId="0" fillId="0" borderId="1" xfId="0" applyNumberFormat="1" applyBorder="1"/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4" fontId="22" fillId="0" borderId="1" xfId="1" applyNumberFormat="1" applyFont="1" applyFill="1" applyBorder="1"/>
    <xf numFmtId="164" fontId="22" fillId="4" borderId="41" xfId="0" applyNumberFormat="1" applyFont="1" applyFill="1" applyBorder="1"/>
    <xf numFmtId="0" fontId="0" fillId="0" borderId="37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8" fillId="0" borderId="0" xfId="0" applyFont="1" applyAlignment="1">
      <alignment horizontal="left"/>
    </xf>
    <xf numFmtId="0" fontId="11" fillId="0" borderId="4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 wrapText="1"/>
    </xf>
    <xf numFmtId="0" fontId="11" fillId="2" borderId="1" xfId="0" applyFont="1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22" fillId="0" borderId="4" xfId="0" applyFont="1" applyBorder="1"/>
    <xf numFmtId="164" fontId="22" fillId="2" borderId="4" xfId="0" applyNumberFormat="1" applyFont="1" applyFill="1" applyBorder="1"/>
    <xf numFmtId="0" fontId="22" fillId="0" borderId="1" xfId="0" applyFont="1" applyBorder="1" applyAlignment="1">
      <alignment horizontal="right"/>
    </xf>
    <xf numFmtId="0" fontId="22" fillId="0" borderId="1" xfId="0" applyFont="1" applyBorder="1" applyAlignment="1">
      <alignment horizontal="right" wrapText="1"/>
    </xf>
    <xf numFmtId="0" fontId="22" fillId="0" borderId="0" xfId="0" applyFont="1" applyBorder="1"/>
    <xf numFmtId="0" fontId="22" fillId="0" borderId="0" xfId="0" applyFont="1" applyAlignment="1"/>
    <xf numFmtId="1" fontId="17" fillId="0" borderId="1" xfId="0" applyNumberFormat="1" applyFont="1" applyBorder="1"/>
    <xf numFmtId="1" fontId="29" fillId="2" borderId="1" xfId="0" applyNumberFormat="1" applyFont="1" applyFill="1" applyBorder="1"/>
    <xf numFmtId="1" fontId="29" fillId="2" borderId="3" xfId="0" applyNumberFormat="1" applyFont="1" applyFill="1" applyBorder="1"/>
    <xf numFmtId="1" fontId="17" fillId="2" borderId="1" xfId="0" applyNumberFormat="1" applyFont="1" applyFill="1" applyBorder="1"/>
    <xf numFmtId="1" fontId="16" fillId="2" borderId="1" xfId="0" applyNumberFormat="1" applyFont="1" applyFill="1" applyBorder="1"/>
    <xf numFmtId="49" fontId="30" fillId="5" borderId="67" xfId="0" applyNumberFormat="1" applyFont="1" applyFill="1" applyBorder="1" applyAlignment="1">
      <alignment horizontal="left"/>
    </xf>
    <xf numFmtId="4" fontId="30" fillId="5" borderId="67" xfId="0" applyNumberFormat="1" applyFont="1" applyFill="1" applyBorder="1" applyAlignment="1">
      <alignment horizontal="right"/>
    </xf>
    <xf numFmtId="0" fontId="31" fillId="0" borderId="0" xfId="0" applyFont="1"/>
    <xf numFmtId="0" fontId="31" fillId="0" borderId="0" xfId="0" applyFont="1" applyAlignment="1">
      <alignment wrapText="1"/>
    </xf>
    <xf numFmtId="0" fontId="31" fillId="0" borderId="13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2" fillId="2" borderId="37" xfId="0" applyFont="1" applyFill="1" applyBorder="1"/>
    <xf numFmtId="0" fontId="22" fillId="2" borderId="14" xfId="0" applyFont="1" applyFill="1" applyBorder="1"/>
    <xf numFmtId="0" fontId="22" fillId="2" borderId="15" xfId="0" applyFont="1" applyFill="1" applyBorder="1"/>
    <xf numFmtId="0" fontId="22" fillId="2" borderId="16" xfId="0" applyFont="1" applyFill="1" applyBorder="1"/>
    <xf numFmtId="0" fontId="31" fillId="0" borderId="0" xfId="0" applyFont="1" applyBorder="1"/>
    <xf numFmtId="0" fontId="31" fillId="2" borderId="14" xfId="0" applyFont="1" applyFill="1" applyBorder="1"/>
    <xf numFmtId="0" fontId="31" fillId="2" borderId="15" xfId="0" applyFont="1" applyFill="1" applyBorder="1"/>
    <xf numFmtId="0" fontId="31" fillId="2" borderId="16" xfId="0" applyFont="1" applyFill="1" applyBorder="1"/>
    <xf numFmtId="0" fontId="31" fillId="2" borderId="10" xfId="0" applyFont="1" applyFill="1" applyBorder="1"/>
    <xf numFmtId="0" fontId="31" fillId="2" borderId="11" xfId="0" applyFont="1" applyFill="1" applyBorder="1"/>
    <xf numFmtId="0" fontId="31" fillId="2" borderId="38" xfId="0" applyFont="1" applyFill="1" applyBorder="1"/>
    <xf numFmtId="164" fontId="31" fillId="2" borderId="12" xfId="0" applyNumberFormat="1" applyFont="1" applyFill="1" applyBorder="1"/>
    <xf numFmtId="164" fontId="31" fillId="2" borderId="13" xfId="0" applyNumberFormat="1" applyFont="1" applyFill="1" applyBorder="1"/>
    <xf numFmtId="164" fontId="31" fillId="2" borderId="30" xfId="0" applyNumberFormat="1" applyFont="1" applyFill="1" applyBorder="1"/>
    <xf numFmtId="0" fontId="31" fillId="0" borderId="0" xfId="0" applyFont="1" applyFill="1" applyAlignment="1">
      <alignment wrapText="1"/>
    </xf>
    <xf numFmtId="0" fontId="31" fillId="0" borderId="13" xfId="0" applyFont="1" applyFill="1" applyBorder="1" applyAlignment="1">
      <alignment horizontal="center" vertical="center" wrapText="1"/>
    </xf>
    <xf numFmtId="0" fontId="31" fillId="0" borderId="30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wrapText="1"/>
    </xf>
    <xf numFmtId="0" fontId="22" fillId="0" borderId="4" xfId="0" applyFont="1" applyFill="1" applyBorder="1" applyAlignment="1">
      <alignment wrapText="1"/>
    </xf>
    <xf numFmtId="0" fontId="22" fillId="0" borderId="46" xfId="0" applyFont="1" applyFill="1" applyBorder="1" applyAlignment="1">
      <alignment wrapText="1"/>
    </xf>
    <xf numFmtId="0" fontId="22" fillId="0" borderId="32" xfId="0" applyFont="1" applyFill="1" applyBorder="1" applyAlignment="1">
      <alignment wrapText="1"/>
    </xf>
    <xf numFmtId="0" fontId="22" fillId="0" borderId="1" xfId="0" applyFont="1" applyFill="1" applyBorder="1" applyAlignment="1">
      <alignment wrapText="1"/>
    </xf>
    <xf numFmtId="0" fontId="22" fillId="0" borderId="39" xfId="0" applyFont="1" applyFill="1" applyBorder="1" applyAlignment="1">
      <alignment wrapText="1"/>
    </xf>
    <xf numFmtId="0" fontId="22" fillId="0" borderId="32" xfId="0" applyFont="1" applyFill="1" applyBorder="1"/>
    <xf numFmtId="0" fontId="22" fillId="0" borderId="1" xfId="0" applyFont="1" applyFill="1" applyBorder="1"/>
    <xf numFmtId="0" fontId="22" fillId="0" borderId="39" xfId="0" applyFont="1" applyFill="1" applyBorder="1"/>
    <xf numFmtId="0" fontId="22" fillId="0" borderId="48" xfId="0" applyFont="1" applyFill="1" applyBorder="1"/>
    <xf numFmtId="0" fontId="22" fillId="0" borderId="33" xfId="0" applyFont="1" applyFill="1" applyBorder="1"/>
    <xf numFmtId="0" fontId="22" fillId="0" borderId="3" xfId="0" applyFont="1" applyFill="1" applyBorder="1"/>
    <xf numFmtId="0" fontId="22" fillId="0" borderId="36" xfId="0" applyFont="1" applyFill="1" applyBorder="1"/>
    <xf numFmtId="0" fontId="22" fillId="0" borderId="12" xfId="0" applyFont="1" applyFill="1" applyBorder="1"/>
    <xf numFmtId="0" fontId="22" fillId="0" borderId="13" xfId="0" applyFont="1" applyFill="1" applyBorder="1"/>
    <xf numFmtId="0" fontId="22" fillId="0" borderId="30" xfId="0" applyFont="1" applyFill="1" applyBorder="1"/>
    <xf numFmtId="0" fontId="22" fillId="2" borderId="37" xfId="0" applyFont="1" applyFill="1" applyBorder="1" applyAlignment="1">
      <alignment horizontal="center"/>
    </xf>
    <xf numFmtId="0" fontId="22" fillId="2" borderId="49" xfId="0" applyFont="1" applyFill="1" applyBorder="1"/>
    <xf numFmtId="0" fontId="31" fillId="0" borderId="0" xfId="0" applyFont="1" applyFill="1" applyBorder="1"/>
    <xf numFmtId="0" fontId="31" fillId="0" borderId="0" xfId="0" applyFont="1" applyFill="1"/>
    <xf numFmtId="0" fontId="31" fillId="2" borderId="40" xfId="0" applyFont="1" applyFill="1" applyBorder="1"/>
    <xf numFmtId="0" fontId="0" fillId="0" borderId="1" xfId="0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4" fontId="6" fillId="0" borderId="1" xfId="0" applyNumberFormat="1" applyFont="1" applyBorder="1" applyAlignment="1">
      <alignment horizontal="left" vertical="center" wrapText="1"/>
    </xf>
    <xf numFmtId="0" fontId="32" fillId="6" borderId="54" xfId="0" applyFont="1" applyFill="1" applyBorder="1" applyAlignment="1">
      <alignment horizontal="left" vertical="center" wrapText="1"/>
    </xf>
    <xf numFmtId="0" fontId="6" fillId="6" borderId="54" xfId="0" applyFont="1" applyFill="1" applyBorder="1" applyAlignment="1">
      <alignment horizontal="left" vertical="center" wrapText="1"/>
    </xf>
    <xf numFmtId="0" fontId="32" fillId="0" borderId="54" xfId="0" applyFont="1" applyFill="1" applyBorder="1" applyAlignment="1">
      <alignment horizontal="left" vertical="center" wrapText="1"/>
    </xf>
    <xf numFmtId="0" fontId="32" fillId="6" borderId="55" xfId="0" applyFont="1" applyFill="1" applyBorder="1" applyAlignment="1">
      <alignment horizontal="left" vertical="center" wrapText="1"/>
    </xf>
    <xf numFmtId="0" fontId="6" fillId="6" borderId="68" xfId="0" applyFont="1" applyFill="1" applyBorder="1" applyAlignment="1">
      <alignment horizontal="left" vertical="center" wrapText="1"/>
    </xf>
    <xf numFmtId="0" fontId="32" fillId="6" borderId="1" xfId="0" applyFont="1" applyFill="1" applyBorder="1" applyAlignment="1">
      <alignment horizontal="left" vertical="center" wrapText="1"/>
    </xf>
    <xf numFmtId="0" fontId="32" fillId="6" borderId="60" xfId="0" applyFont="1" applyFill="1" applyBorder="1" applyAlignment="1">
      <alignment horizontal="left" vertical="center" wrapText="1"/>
    </xf>
    <xf numFmtId="0" fontId="6" fillId="6" borderId="60" xfId="0" applyFont="1" applyFill="1" applyBorder="1" applyAlignment="1">
      <alignment horizontal="left" vertical="center" wrapText="1"/>
    </xf>
    <xf numFmtId="0" fontId="31" fillId="6" borderId="56" xfId="0" applyFont="1" applyFill="1" applyBorder="1" applyAlignment="1">
      <alignment horizontal="left" vertical="center" wrapText="1"/>
    </xf>
    <xf numFmtId="0" fontId="22" fillId="6" borderId="56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16" xfId="0" applyFont="1" applyBorder="1" applyAlignment="1">
      <alignment horizontal="left" wrapText="1"/>
    </xf>
    <xf numFmtId="14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4" xfId="0" applyFont="1" applyBorder="1" applyAlignment="1">
      <alignment horizontal="left" wrapText="1" shrinkToFit="1"/>
    </xf>
    <xf numFmtId="14" fontId="6" fillId="0" borderId="1" xfId="0" applyNumberFormat="1" applyFont="1" applyBorder="1" applyAlignment="1">
      <alignment horizontal="center" wrapText="1" shrinkToFit="1"/>
    </xf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24" fillId="0" borderId="0" xfId="0" applyFont="1" applyBorder="1" applyAlignment="1">
      <alignment vertical="top"/>
    </xf>
    <xf numFmtId="3" fontId="25" fillId="0" borderId="0" xfId="5" applyNumberFormat="1" applyFont="1" applyFill="1" applyBorder="1" applyAlignment="1">
      <alignment vertical="top" wrapText="1"/>
    </xf>
    <xf numFmtId="0" fontId="18" fillId="0" borderId="0" xfId="0" applyFont="1" applyAlignment="1">
      <alignment horizontal="left" vertical="top"/>
    </xf>
    <xf numFmtId="0" fontId="24" fillId="0" borderId="0" xfId="0" applyFont="1" applyBorder="1" applyAlignment="1">
      <alignment horizontal="left" vertical="top" wrapText="1"/>
    </xf>
    <xf numFmtId="3" fontId="25" fillId="0" borderId="0" xfId="0" applyNumberFormat="1" applyFont="1" applyFill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3" fontId="25" fillId="0" borderId="0" xfId="2" applyNumberFormat="1" applyFont="1" applyFill="1" applyBorder="1" applyAlignment="1">
      <alignment vertical="top" wrapText="1"/>
    </xf>
    <xf numFmtId="3" fontId="25" fillId="0" borderId="0" xfId="3" applyNumberFormat="1" applyFont="1" applyFill="1" applyBorder="1" applyAlignment="1">
      <alignment vertical="top" wrapText="1"/>
    </xf>
    <xf numFmtId="0" fontId="25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3" fontId="25" fillId="0" borderId="0" xfId="2" applyNumberFormat="1" applyFont="1" applyBorder="1" applyAlignment="1">
      <alignment vertical="top" wrapText="1"/>
    </xf>
    <xf numFmtId="3" fontId="25" fillId="0" borderId="0" xfId="4" applyNumberFormat="1" applyFont="1" applyFill="1" applyBorder="1" applyAlignment="1">
      <alignment vertical="top" wrapText="1"/>
    </xf>
    <xf numFmtId="0" fontId="6" fillId="2" borderId="3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0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8" fillId="0" borderId="0" xfId="0" applyFont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9" fillId="0" borderId="0" xfId="0" applyFont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31" fillId="0" borderId="4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8" fillId="0" borderId="35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31" fillId="0" borderId="42" xfId="0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wrapText="1"/>
    </xf>
    <xf numFmtId="0" fontId="31" fillId="0" borderId="23" xfId="0" applyFont="1" applyFill="1" applyBorder="1" applyAlignment="1">
      <alignment horizontal="center" wrapText="1"/>
    </xf>
    <xf numFmtId="0" fontId="31" fillId="0" borderId="29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31" fillId="0" borderId="12" xfId="0" applyFont="1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0" fontId="31" fillId="0" borderId="27" xfId="0" applyFont="1" applyFill="1" applyBorder="1" applyAlignment="1">
      <alignment horizontal="center" wrapText="1"/>
    </xf>
    <xf numFmtId="0" fontId="6" fillId="0" borderId="43" xfId="0" applyFont="1" applyFill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31" fillId="0" borderId="2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</cellXfs>
  <cellStyles count="8">
    <cellStyle name="Normálna" xfId="0" builtinId="0"/>
    <cellStyle name="Normálna 2" xfId="7"/>
    <cellStyle name="Normálna 3" xfId="6"/>
    <cellStyle name="normálne_Databazy_VVŠ_2006_ severská" xfId="3"/>
    <cellStyle name="normálne_OVT - Tab_16az23_sprava_VVS_2004" xfId="2"/>
    <cellStyle name="normálne_Viest 2" xfId="4"/>
    <cellStyle name="normálne_Výročná_správa_o_VŠ_2005_financie_databazy_po_kontrole_OFVŠ_PM" xfId="5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sqref="A1:I3"/>
    </sheetView>
  </sheetViews>
  <sheetFormatPr defaultRowHeight="15.75" x14ac:dyDescent="0.25"/>
  <sheetData>
    <row r="1" spans="1:9" ht="120.75" customHeight="1" x14ac:dyDescent="0.25">
      <c r="A1" s="417" t="s">
        <v>238</v>
      </c>
      <c r="B1" s="417"/>
      <c r="C1" s="417"/>
      <c r="D1" s="417"/>
      <c r="E1" s="417"/>
      <c r="F1" s="417"/>
      <c r="G1" s="417"/>
      <c r="H1" s="417"/>
      <c r="I1" s="417"/>
    </row>
    <row r="2" spans="1:9" ht="61.5" customHeight="1" x14ac:dyDescent="0.25">
      <c r="A2" s="417"/>
      <c r="B2" s="417"/>
      <c r="C2" s="417"/>
      <c r="D2" s="417"/>
      <c r="E2" s="417"/>
      <c r="F2" s="417"/>
      <c r="G2" s="417"/>
      <c r="H2" s="417"/>
      <c r="I2" s="417"/>
    </row>
    <row r="3" spans="1:9" ht="61.5" customHeight="1" x14ac:dyDescent="0.25">
      <c r="A3" s="417"/>
      <c r="B3" s="417"/>
      <c r="C3" s="417"/>
      <c r="D3" s="417"/>
      <c r="E3" s="417"/>
      <c r="F3" s="417"/>
      <c r="G3" s="417"/>
      <c r="H3" s="417"/>
      <c r="I3" s="417"/>
    </row>
    <row r="4" spans="1:9" ht="61.5" customHeight="1" x14ac:dyDescent="0.25"/>
    <row r="5" spans="1:9" ht="45.75" x14ac:dyDescent="0.65">
      <c r="A5" s="415" t="s">
        <v>199</v>
      </c>
      <c r="B5" s="415"/>
      <c r="C5" s="415"/>
      <c r="D5" s="415"/>
      <c r="E5" s="415"/>
      <c r="F5" s="415"/>
      <c r="G5" s="415"/>
      <c r="H5" s="415"/>
      <c r="I5" s="415"/>
    </row>
    <row r="6" spans="1:9" ht="123" customHeight="1" x14ac:dyDescent="0.85">
      <c r="A6" s="416" t="s">
        <v>1373</v>
      </c>
      <c r="B6" s="416"/>
      <c r="C6" s="416"/>
      <c r="D6" s="416"/>
      <c r="E6" s="416"/>
      <c r="F6" s="416"/>
      <c r="G6" s="416"/>
      <c r="H6" s="416"/>
      <c r="I6" s="416"/>
    </row>
  </sheetData>
  <mergeCells count="3">
    <mergeCell ref="A5:I5"/>
    <mergeCell ref="A6:I6"/>
    <mergeCell ref="A1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/>
  </sheetViews>
  <sheetFormatPr defaultRowHeight="15.75" x14ac:dyDescent="0.25"/>
  <cols>
    <col min="1" max="1" width="12.125" style="150" customWidth="1"/>
    <col min="2" max="2" width="26.625" style="150" customWidth="1"/>
    <col min="3" max="5" width="8" style="150" customWidth="1"/>
    <col min="6" max="6" width="11.5" style="150" customWidth="1"/>
    <col min="7" max="8" width="8" style="150" customWidth="1"/>
    <col min="9" max="9" width="7.75" style="150" customWidth="1"/>
    <col min="11" max="11" width="9.75" customWidth="1"/>
    <col min="257" max="257" width="12.125" customWidth="1"/>
    <col min="258" max="264" width="8" customWidth="1"/>
    <col min="265" max="265" width="7.75" customWidth="1"/>
    <col min="267" max="267" width="9.75" customWidth="1"/>
    <col min="513" max="513" width="12.125" customWidth="1"/>
    <col min="514" max="520" width="8" customWidth="1"/>
    <col min="521" max="521" width="7.75" customWidth="1"/>
    <col min="523" max="523" width="9.75" customWidth="1"/>
    <col min="769" max="769" width="12.125" customWidth="1"/>
    <col min="770" max="776" width="8" customWidth="1"/>
    <col min="777" max="777" width="7.75" customWidth="1"/>
    <col min="779" max="779" width="9.75" customWidth="1"/>
    <col min="1025" max="1025" width="12.125" customWidth="1"/>
    <col min="1026" max="1032" width="8" customWidth="1"/>
    <col min="1033" max="1033" width="7.75" customWidth="1"/>
    <col min="1035" max="1035" width="9.75" customWidth="1"/>
    <col min="1281" max="1281" width="12.125" customWidth="1"/>
    <col min="1282" max="1288" width="8" customWidth="1"/>
    <col min="1289" max="1289" width="7.75" customWidth="1"/>
    <col min="1291" max="1291" width="9.75" customWidth="1"/>
    <col min="1537" max="1537" width="12.125" customWidth="1"/>
    <col min="1538" max="1544" width="8" customWidth="1"/>
    <col min="1545" max="1545" width="7.75" customWidth="1"/>
    <col min="1547" max="1547" width="9.75" customWidth="1"/>
    <col min="1793" max="1793" width="12.125" customWidth="1"/>
    <col min="1794" max="1800" width="8" customWidth="1"/>
    <col min="1801" max="1801" width="7.75" customWidth="1"/>
    <col min="1803" max="1803" width="9.75" customWidth="1"/>
    <col min="2049" max="2049" width="12.125" customWidth="1"/>
    <col min="2050" max="2056" width="8" customWidth="1"/>
    <col min="2057" max="2057" width="7.75" customWidth="1"/>
    <col min="2059" max="2059" width="9.75" customWidth="1"/>
    <col min="2305" max="2305" width="12.125" customWidth="1"/>
    <col min="2306" max="2312" width="8" customWidth="1"/>
    <col min="2313" max="2313" width="7.75" customWidth="1"/>
    <col min="2315" max="2315" width="9.75" customWidth="1"/>
    <col min="2561" max="2561" width="12.125" customWidth="1"/>
    <col min="2562" max="2568" width="8" customWidth="1"/>
    <col min="2569" max="2569" width="7.75" customWidth="1"/>
    <col min="2571" max="2571" width="9.75" customWidth="1"/>
    <col min="2817" max="2817" width="12.125" customWidth="1"/>
    <col min="2818" max="2824" width="8" customWidth="1"/>
    <col min="2825" max="2825" width="7.75" customWidth="1"/>
    <col min="2827" max="2827" width="9.75" customWidth="1"/>
    <col min="3073" max="3073" width="12.125" customWidth="1"/>
    <col min="3074" max="3080" width="8" customWidth="1"/>
    <col min="3081" max="3081" width="7.75" customWidth="1"/>
    <col min="3083" max="3083" width="9.75" customWidth="1"/>
    <col min="3329" max="3329" width="12.125" customWidth="1"/>
    <col min="3330" max="3336" width="8" customWidth="1"/>
    <col min="3337" max="3337" width="7.75" customWidth="1"/>
    <col min="3339" max="3339" width="9.75" customWidth="1"/>
    <col min="3585" max="3585" width="12.125" customWidth="1"/>
    <col min="3586" max="3592" width="8" customWidth="1"/>
    <col min="3593" max="3593" width="7.75" customWidth="1"/>
    <col min="3595" max="3595" width="9.75" customWidth="1"/>
    <col min="3841" max="3841" width="12.125" customWidth="1"/>
    <col min="3842" max="3848" width="8" customWidth="1"/>
    <col min="3849" max="3849" width="7.75" customWidth="1"/>
    <col min="3851" max="3851" width="9.75" customWidth="1"/>
    <col min="4097" max="4097" width="12.125" customWidth="1"/>
    <col min="4098" max="4104" width="8" customWidth="1"/>
    <col min="4105" max="4105" width="7.75" customWidth="1"/>
    <col min="4107" max="4107" width="9.75" customWidth="1"/>
    <col min="4353" max="4353" width="12.125" customWidth="1"/>
    <col min="4354" max="4360" width="8" customWidth="1"/>
    <col min="4361" max="4361" width="7.75" customWidth="1"/>
    <col min="4363" max="4363" width="9.75" customWidth="1"/>
    <col min="4609" max="4609" width="12.125" customWidth="1"/>
    <col min="4610" max="4616" width="8" customWidth="1"/>
    <col min="4617" max="4617" width="7.75" customWidth="1"/>
    <col min="4619" max="4619" width="9.75" customWidth="1"/>
    <col min="4865" max="4865" width="12.125" customWidth="1"/>
    <col min="4866" max="4872" width="8" customWidth="1"/>
    <col min="4873" max="4873" width="7.75" customWidth="1"/>
    <col min="4875" max="4875" width="9.75" customWidth="1"/>
    <col min="5121" max="5121" width="12.125" customWidth="1"/>
    <col min="5122" max="5128" width="8" customWidth="1"/>
    <col min="5129" max="5129" width="7.75" customWidth="1"/>
    <col min="5131" max="5131" width="9.75" customWidth="1"/>
    <col min="5377" max="5377" width="12.125" customWidth="1"/>
    <col min="5378" max="5384" width="8" customWidth="1"/>
    <col min="5385" max="5385" width="7.75" customWidth="1"/>
    <col min="5387" max="5387" width="9.75" customWidth="1"/>
    <col min="5633" max="5633" width="12.125" customWidth="1"/>
    <col min="5634" max="5640" width="8" customWidth="1"/>
    <col min="5641" max="5641" width="7.75" customWidth="1"/>
    <col min="5643" max="5643" width="9.75" customWidth="1"/>
    <col min="5889" max="5889" width="12.125" customWidth="1"/>
    <col min="5890" max="5896" width="8" customWidth="1"/>
    <col min="5897" max="5897" width="7.75" customWidth="1"/>
    <col min="5899" max="5899" width="9.75" customWidth="1"/>
    <col min="6145" max="6145" width="12.125" customWidth="1"/>
    <col min="6146" max="6152" width="8" customWidth="1"/>
    <col min="6153" max="6153" width="7.75" customWidth="1"/>
    <col min="6155" max="6155" width="9.75" customWidth="1"/>
    <col min="6401" max="6401" width="12.125" customWidth="1"/>
    <col min="6402" max="6408" width="8" customWidth="1"/>
    <col min="6409" max="6409" width="7.75" customWidth="1"/>
    <col min="6411" max="6411" width="9.75" customWidth="1"/>
    <col min="6657" max="6657" width="12.125" customWidth="1"/>
    <col min="6658" max="6664" width="8" customWidth="1"/>
    <col min="6665" max="6665" width="7.75" customWidth="1"/>
    <col min="6667" max="6667" width="9.75" customWidth="1"/>
    <col min="6913" max="6913" width="12.125" customWidth="1"/>
    <col min="6914" max="6920" width="8" customWidth="1"/>
    <col min="6921" max="6921" width="7.75" customWidth="1"/>
    <col min="6923" max="6923" width="9.75" customWidth="1"/>
    <col min="7169" max="7169" width="12.125" customWidth="1"/>
    <col min="7170" max="7176" width="8" customWidth="1"/>
    <col min="7177" max="7177" width="7.75" customWidth="1"/>
    <col min="7179" max="7179" width="9.75" customWidth="1"/>
    <col min="7425" max="7425" width="12.125" customWidth="1"/>
    <col min="7426" max="7432" width="8" customWidth="1"/>
    <col min="7433" max="7433" width="7.75" customWidth="1"/>
    <col min="7435" max="7435" width="9.75" customWidth="1"/>
    <col min="7681" max="7681" width="12.125" customWidth="1"/>
    <col min="7682" max="7688" width="8" customWidth="1"/>
    <col min="7689" max="7689" width="7.75" customWidth="1"/>
    <col min="7691" max="7691" width="9.75" customWidth="1"/>
    <col min="7937" max="7937" width="12.125" customWidth="1"/>
    <col min="7938" max="7944" width="8" customWidth="1"/>
    <col min="7945" max="7945" width="7.75" customWidth="1"/>
    <col min="7947" max="7947" width="9.75" customWidth="1"/>
    <col min="8193" max="8193" width="12.125" customWidth="1"/>
    <col min="8194" max="8200" width="8" customWidth="1"/>
    <col min="8201" max="8201" width="7.75" customWidth="1"/>
    <col min="8203" max="8203" width="9.75" customWidth="1"/>
    <col min="8449" max="8449" width="12.125" customWidth="1"/>
    <col min="8450" max="8456" width="8" customWidth="1"/>
    <col min="8457" max="8457" width="7.75" customWidth="1"/>
    <col min="8459" max="8459" width="9.75" customWidth="1"/>
    <col min="8705" max="8705" width="12.125" customWidth="1"/>
    <col min="8706" max="8712" width="8" customWidth="1"/>
    <col min="8713" max="8713" width="7.75" customWidth="1"/>
    <col min="8715" max="8715" width="9.75" customWidth="1"/>
    <col min="8961" max="8961" width="12.125" customWidth="1"/>
    <col min="8962" max="8968" width="8" customWidth="1"/>
    <col min="8969" max="8969" width="7.75" customWidth="1"/>
    <col min="8971" max="8971" width="9.75" customWidth="1"/>
    <col min="9217" max="9217" width="12.125" customWidth="1"/>
    <col min="9218" max="9224" width="8" customWidth="1"/>
    <col min="9225" max="9225" width="7.75" customWidth="1"/>
    <col min="9227" max="9227" width="9.75" customWidth="1"/>
    <col min="9473" max="9473" width="12.125" customWidth="1"/>
    <col min="9474" max="9480" width="8" customWidth="1"/>
    <col min="9481" max="9481" width="7.75" customWidth="1"/>
    <col min="9483" max="9483" width="9.75" customWidth="1"/>
    <col min="9729" max="9729" width="12.125" customWidth="1"/>
    <col min="9730" max="9736" width="8" customWidth="1"/>
    <col min="9737" max="9737" width="7.75" customWidth="1"/>
    <col min="9739" max="9739" width="9.75" customWidth="1"/>
    <col min="9985" max="9985" width="12.125" customWidth="1"/>
    <col min="9986" max="9992" width="8" customWidth="1"/>
    <col min="9993" max="9993" width="7.75" customWidth="1"/>
    <col min="9995" max="9995" width="9.75" customWidth="1"/>
    <col min="10241" max="10241" width="12.125" customWidth="1"/>
    <col min="10242" max="10248" width="8" customWidth="1"/>
    <col min="10249" max="10249" width="7.75" customWidth="1"/>
    <col min="10251" max="10251" width="9.75" customWidth="1"/>
    <col min="10497" max="10497" width="12.125" customWidth="1"/>
    <col min="10498" max="10504" width="8" customWidth="1"/>
    <col min="10505" max="10505" width="7.75" customWidth="1"/>
    <col min="10507" max="10507" width="9.75" customWidth="1"/>
    <col min="10753" max="10753" width="12.125" customWidth="1"/>
    <col min="10754" max="10760" width="8" customWidth="1"/>
    <col min="10761" max="10761" width="7.75" customWidth="1"/>
    <col min="10763" max="10763" width="9.75" customWidth="1"/>
    <col min="11009" max="11009" width="12.125" customWidth="1"/>
    <col min="11010" max="11016" width="8" customWidth="1"/>
    <col min="11017" max="11017" width="7.75" customWidth="1"/>
    <col min="11019" max="11019" width="9.75" customWidth="1"/>
    <col min="11265" max="11265" width="12.125" customWidth="1"/>
    <col min="11266" max="11272" width="8" customWidth="1"/>
    <col min="11273" max="11273" width="7.75" customWidth="1"/>
    <col min="11275" max="11275" width="9.75" customWidth="1"/>
    <col min="11521" max="11521" width="12.125" customWidth="1"/>
    <col min="11522" max="11528" width="8" customWidth="1"/>
    <col min="11529" max="11529" width="7.75" customWidth="1"/>
    <col min="11531" max="11531" width="9.75" customWidth="1"/>
    <col min="11777" max="11777" width="12.125" customWidth="1"/>
    <col min="11778" max="11784" width="8" customWidth="1"/>
    <col min="11785" max="11785" width="7.75" customWidth="1"/>
    <col min="11787" max="11787" width="9.75" customWidth="1"/>
    <col min="12033" max="12033" width="12.125" customWidth="1"/>
    <col min="12034" max="12040" width="8" customWidth="1"/>
    <col min="12041" max="12041" width="7.75" customWidth="1"/>
    <col min="12043" max="12043" width="9.75" customWidth="1"/>
    <col min="12289" max="12289" width="12.125" customWidth="1"/>
    <col min="12290" max="12296" width="8" customWidth="1"/>
    <col min="12297" max="12297" width="7.75" customWidth="1"/>
    <col min="12299" max="12299" width="9.75" customWidth="1"/>
    <col min="12545" max="12545" width="12.125" customWidth="1"/>
    <col min="12546" max="12552" width="8" customWidth="1"/>
    <col min="12553" max="12553" width="7.75" customWidth="1"/>
    <col min="12555" max="12555" width="9.75" customWidth="1"/>
    <col min="12801" max="12801" width="12.125" customWidth="1"/>
    <col min="12802" max="12808" width="8" customWidth="1"/>
    <col min="12809" max="12809" width="7.75" customWidth="1"/>
    <col min="12811" max="12811" width="9.75" customWidth="1"/>
    <col min="13057" max="13057" width="12.125" customWidth="1"/>
    <col min="13058" max="13064" width="8" customWidth="1"/>
    <col min="13065" max="13065" width="7.75" customWidth="1"/>
    <col min="13067" max="13067" width="9.75" customWidth="1"/>
    <col min="13313" max="13313" width="12.125" customWidth="1"/>
    <col min="13314" max="13320" width="8" customWidth="1"/>
    <col min="13321" max="13321" width="7.75" customWidth="1"/>
    <col min="13323" max="13323" width="9.75" customWidth="1"/>
    <col min="13569" max="13569" width="12.125" customWidth="1"/>
    <col min="13570" max="13576" width="8" customWidth="1"/>
    <col min="13577" max="13577" width="7.75" customWidth="1"/>
    <col min="13579" max="13579" width="9.75" customWidth="1"/>
    <col min="13825" max="13825" width="12.125" customWidth="1"/>
    <col min="13826" max="13832" width="8" customWidth="1"/>
    <col min="13833" max="13833" width="7.75" customWidth="1"/>
    <col min="13835" max="13835" width="9.75" customWidth="1"/>
    <col min="14081" max="14081" width="12.125" customWidth="1"/>
    <col min="14082" max="14088" width="8" customWidth="1"/>
    <col min="14089" max="14089" width="7.75" customWidth="1"/>
    <col min="14091" max="14091" width="9.75" customWidth="1"/>
    <col min="14337" max="14337" width="12.125" customWidth="1"/>
    <col min="14338" max="14344" width="8" customWidth="1"/>
    <col min="14345" max="14345" width="7.75" customWidth="1"/>
    <col min="14347" max="14347" width="9.75" customWidth="1"/>
    <col min="14593" max="14593" width="12.125" customWidth="1"/>
    <col min="14594" max="14600" width="8" customWidth="1"/>
    <col min="14601" max="14601" width="7.75" customWidth="1"/>
    <col min="14603" max="14603" width="9.75" customWidth="1"/>
    <col min="14849" max="14849" width="12.125" customWidth="1"/>
    <col min="14850" max="14856" width="8" customWidth="1"/>
    <col min="14857" max="14857" width="7.75" customWidth="1"/>
    <col min="14859" max="14859" width="9.75" customWidth="1"/>
    <col min="15105" max="15105" width="12.125" customWidth="1"/>
    <col min="15106" max="15112" width="8" customWidth="1"/>
    <col min="15113" max="15113" width="7.75" customWidth="1"/>
    <col min="15115" max="15115" width="9.75" customWidth="1"/>
    <col min="15361" max="15361" width="12.125" customWidth="1"/>
    <col min="15362" max="15368" width="8" customWidth="1"/>
    <col min="15369" max="15369" width="7.75" customWidth="1"/>
    <col min="15371" max="15371" width="9.75" customWidth="1"/>
    <col min="15617" max="15617" width="12.125" customWidth="1"/>
    <col min="15618" max="15624" width="8" customWidth="1"/>
    <col min="15625" max="15625" width="7.75" customWidth="1"/>
    <col min="15627" max="15627" width="9.75" customWidth="1"/>
    <col min="15873" max="15873" width="12.125" customWidth="1"/>
    <col min="15874" max="15880" width="8" customWidth="1"/>
    <col min="15881" max="15881" width="7.75" customWidth="1"/>
    <col min="15883" max="15883" width="9.75" customWidth="1"/>
    <col min="16129" max="16129" width="12.125" customWidth="1"/>
    <col min="16130" max="16136" width="8" customWidth="1"/>
    <col min="16137" max="16137" width="7.75" customWidth="1"/>
    <col min="16139" max="16139" width="9.75" customWidth="1"/>
  </cols>
  <sheetData>
    <row r="1" spans="1:20" x14ac:dyDescent="0.25">
      <c r="A1" s="171" t="s">
        <v>185</v>
      </c>
      <c r="B1" s="172"/>
      <c r="C1" s="172"/>
      <c r="D1" s="172"/>
      <c r="E1" s="172"/>
      <c r="F1" s="172"/>
    </row>
    <row r="2" spans="1:20" ht="20.100000000000001" customHeight="1" x14ac:dyDescent="0.25">
      <c r="A2" s="170" t="s">
        <v>186</v>
      </c>
      <c r="B2" s="426" t="s">
        <v>216</v>
      </c>
      <c r="C2" s="426"/>
      <c r="D2" s="426"/>
      <c r="E2" s="426"/>
      <c r="F2" s="426"/>
      <c r="G2" s="152"/>
      <c r="H2" s="152"/>
      <c r="I2" s="151"/>
      <c r="J2" s="153"/>
      <c r="K2" s="153"/>
    </row>
    <row r="3" spans="1:20" ht="20.100000000000001" customHeight="1" x14ac:dyDescent="0.25">
      <c r="A3" s="170" t="s">
        <v>205</v>
      </c>
      <c r="B3" s="427" t="s">
        <v>204</v>
      </c>
      <c r="C3" s="427"/>
      <c r="D3" s="427"/>
      <c r="E3" s="427"/>
      <c r="F3" s="427"/>
      <c r="G3" s="151"/>
      <c r="H3" s="151"/>
      <c r="I3" s="151"/>
      <c r="J3" s="153"/>
      <c r="K3" s="153"/>
    </row>
    <row r="4" spans="1:20" ht="27.75" customHeight="1" x14ac:dyDescent="0.25">
      <c r="A4" s="170" t="s">
        <v>206</v>
      </c>
      <c r="B4" s="428" t="s">
        <v>217</v>
      </c>
      <c r="C4" s="428"/>
      <c r="D4" s="428"/>
      <c r="E4" s="428"/>
      <c r="F4" s="428"/>
    </row>
    <row r="5" spans="1:20" ht="34.5" customHeight="1" x14ac:dyDescent="0.25">
      <c r="A5" s="170" t="s">
        <v>207</v>
      </c>
      <c r="B5" s="429" t="s">
        <v>218</v>
      </c>
      <c r="C5" s="429"/>
      <c r="D5" s="429"/>
      <c r="E5" s="429"/>
      <c r="F5" s="429"/>
      <c r="G5" s="151"/>
      <c r="H5" s="151"/>
      <c r="I5" s="151"/>
      <c r="J5" s="153"/>
      <c r="K5" s="153"/>
    </row>
    <row r="6" spans="1:20" ht="24.75" customHeight="1" x14ac:dyDescent="0.25">
      <c r="A6" s="170" t="s">
        <v>208</v>
      </c>
      <c r="B6" s="427" t="s">
        <v>219</v>
      </c>
      <c r="C6" s="427"/>
      <c r="D6" s="427"/>
      <c r="E6" s="427"/>
      <c r="F6" s="427"/>
      <c r="G6" s="151"/>
      <c r="H6" s="151"/>
      <c r="I6" s="151"/>
      <c r="J6" s="153"/>
      <c r="K6" s="153"/>
    </row>
    <row r="7" spans="1:20" ht="20.100000000000001" customHeight="1" x14ac:dyDescent="0.25">
      <c r="A7" s="170" t="s">
        <v>209</v>
      </c>
      <c r="B7" s="427" t="s">
        <v>220</v>
      </c>
      <c r="C7" s="427"/>
      <c r="D7" s="427"/>
      <c r="E7" s="427"/>
      <c r="F7" s="427"/>
      <c r="G7" s="151"/>
      <c r="H7" s="151"/>
      <c r="I7" s="151"/>
      <c r="J7" s="153"/>
      <c r="K7" s="153"/>
    </row>
    <row r="8" spans="1:20" ht="20.100000000000001" customHeight="1" x14ac:dyDescent="0.25">
      <c r="A8" s="170" t="s">
        <v>187</v>
      </c>
      <c r="B8" s="427" t="s">
        <v>221</v>
      </c>
      <c r="C8" s="427"/>
      <c r="D8" s="427"/>
      <c r="E8" s="427"/>
      <c r="F8" s="427"/>
      <c r="G8" s="151"/>
      <c r="H8" s="151"/>
      <c r="I8" s="151"/>
      <c r="J8" s="153"/>
      <c r="K8" s="153"/>
      <c r="L8" s="7"/>
      <c r="M8" s="7"/>
      <c r="N8" s="7"/>
    </row>
    <row r="9" spans="1:20" ht="37.5" customHeight="1" x14ac:dyDescent="0.25">
      <c r="A9" s="170" t="s">
        <v>200</v>
      </c>
      <c r="B9" s="429" t="s">
        <v>222</v>
      </c>
      <c r="C9" s="429"/>
      <c r="D9" s="429"/>
      <c r="E9" s="429"/>
      <c r="F9" s="429"/>
      <c r="G9" s="151"/>
      <c r="H9" s="151"/>
      <c r="I9" s="151"/>
      <c r="J9" s="153"/>
      <c r="K9" s="153"/>
      <c r="L9" s="7"/>
      <c r="M9" s="7"/>
      <c r="N9" s="7"/>
    </row>
    <row r="10" spans="1:20" ht="37.5" customHeight="1" x14ac:dyDescent="0.25">
      <c r="A10" s="170" t="s">
        <v>201</v>
      </c>
      <c r="B10" s="429" t="s">
        <v>223</v>
      </c>
      <c r="C10" s="429"/>
      <c r="D10" s="429"/>
      <c r="E10" s="429"/>
      <c r="F10" s="429"/>
      <c r="G10" s="151"/>
      <c r="H10" s="151"/>
      <c r="I10" s="151"/>
      <c r="J10" s="153"/>
      <c r="K10" s="153"/>
      <c r="L10" s="7"/>
      <c r="M10" s="7"/>
      <c r="N10" s="7"/>
    </row>
    <row r="11" spans="1:20" ht="20.100000000000001" customHeight="1" x14ac:dyDescent="0.25">
      <c r="A11" s="170" t="s">
        <v>188</v>
      </c>
      <c r="B11" s="427" t="s">
        <v>224</v>
      </c>
      <c r="C11" s="427"/>
      <c r="D11" s="427"/>
      <c r="E11" s="427"/>
      <c r="F11" s="427"/>
      <c r="G11" s="154"/>
      <c r="H11" s="154"/>
      <c r="I11" s="154"/>
      <c r="J11" s="154"/>
      <c r="K11" s="154"/>
      <c r="L11" s="7"/>
      <c r="M11" s="7"/>
      <c r="N11" s="7"/>
    </row>
    <row r="12" spans="1:20" ht="20.100000000000001" customHeight="1" x14ac:dyDescent="0.25">
      <c r="A12" s="170" t="s">
        <v>202</v>
      </c>
      <c r="B12" s="429" t="s">
        <v>225</v>
      </c>
      <c r="C12" s="429"/>
      <c r="D12" s="429"/>
      <c r="E12" s="429"/>
      <c r="F12" s="429"/>
      <c r="G12" s="154"/>
      <c r="H12" s="154"/>
      <c r="I12" s="154"/>
      <c r="J12" s="154"/>
      <c r="K12" s="154"/>
      <c r="L12" s="7"/>
      <c r="M12" s="7"/>
      <c r="N12" s="7"/>
    </row>
    <row r="13" spans="1:20" ht="31.5" customHeight="1" x14ac:dyDescent="0.25">
      <c r="A13" s="170" t="s">
        <v>203</v>
      </c>
      <c r="B13" s="421" t="s">
        <v>226</v>
      </c>
      <c r="C13" s="421"/>
      <c r="D13" s="421"/>
      <c r="E13" s="421"/>
      <c r="F13" s="421"/>
      <c r="G13" s="166"/>
      <c r="H13" s="166"/>
      <c r="I13" s="166"/>
      <c r="J13" s="153"/>
      <c r="K13" s="153"/>
      <c r="L13" s="7"/>
      <c r="M13" s="7"/>
      <c r="N13" s="7"/>
    </row>
    <row r="14" spans="1:20" ht="23.25" customHeight="1" x14ac:dyDescent="0.25">
      <c r="A14" s="170" t="s">
        <v>189</v>
      </c>
      <c r="B14" s="422" t="s">
        <v>210</v>
      </c>
      <c r="C14" s="422"/>
      <c r="D14" s="422"/>
      <c r="E14" s="422"/>
      <c r="F14" s="422"/>
      <c r="G14" s="155"/>
      <c r="H14" s="155"/>
      <c r="I14" s="155"/>
      <c r="J14" s="155"/>
      <c r="K14" s="155"/>
    </row>
    <row r="15" spans="1:20" ht="32.25" customHeight="1" x14ac:dyDescent="0.25">
      <c r="A15" s="170" t="s">
        <v>190</v>
      </c>
      <c r="B15" s="423" t="s">
        <v>227</v>
      </c>
      <c r="C15" s="423"/>
      <c r="D15" s="423"/>
      <c r="E15" s="423"/>
      <c r="F15" s="423"/>
      <c r="G15" s="156"/>
      <c r="H15" s="156"/>
      <c r="I15" s="156"/>
      <c r="J15" s="156"/>
      <c r="K15" s="156"/>
      <c r="L15" s="7"/>
      <c r="M15" s="7"/>
      <c r="N15" s="7"/>
    </row>
    <row r="16" spans="1:20" ht="33.75" customHeight="1" x14ac:dyDescent="0.25">
      <c r="A16" s="170" t="s">
        <v>213</v>
      </c>
      <c r="B16" s="424" t="s">
        <v>228</v>
      </c>
      <c r="C16" s="424"/>
      <c r="D16" s="424"/>
      <c r="E16" s="424"/>
      <c r="F16" s="424"/>
      <c r="G16" s="157"/>
      <c r="H16" s="157"/>
      <c r="I16" s="157"/>
      <c r="J16" s="157"/>
      <c r="K16" s="158"/>
      <c r="L16" s="158"/>
      <c r="M16" s="158"/>
      <c r="N16" s="158"/>
      <c r="O16" s="158"/>
      <c r="P16" s="158"/>
      <c r="Q16" s="158"/>
      <c r="R16" s="158"/>
      <c r="S16" s="158"/>
      <c r="T16" s="158"/>
    </row>
    <row r="17" spans="1:11" ht="27" customHeight="1" x14ac:dyDescent="0.25">
      <c r="A17" s="170" t="s">
        <v>191</v>
      </c>
      <c r="B17" s="430" t="s">
        <v>229</v>
      </c>
      <c r="C17" s="430"/>
      <c r="D17" s="430"/>
      <c r="E17" s="430"/>
      <c r="F17" s="430"/>
      <c r="G17" s="159"/>
      <c r="H17" s="159"/>
      <c r="I17" s="159"/>
      <c r="J17" s="159"/>
      <c r="K17" s="159"/>
    </row>
    <row r="18" spans="1:11" ht="20.100000000000001" customHeight="1" x14ac:dyDescent="0.25">
      <c r="A18" s="170" t="s">
        <v>211</v>
      </c>
      <c r="B18" s="430" t="s">
        <v>784</v>
      </c>
      <c r="C18" s="430"/>
      <c r="D18" s="430"/>
      <c r="E18" s="430"/>
      <c r="F18" s="430"/>
      <c r="G18" s="159"/>
      <c r="H18" s="159"/>
      <c r="I18" s="159"/>
      <c r="J18" s="160"/>
      <c r="K18" s="160"/>
    </row>
    <row r="19" spans="1:11" ht="24.75" customHeight="1" x14ac:dyDescent="0.25">
      <c r="A19" s="170" t="s">
        <v>192</v>
      </c>
      <c r="B19" s="425" t="s">
        <v>230</v>
      </c>
      <c r="C19" s="425"/>
      <c r="D19" s="425"/>
      <c r="E19" s="425"/>
      <c r="F19" s="425"/>
      <c r="G19" s="167"/>
      <c r="H19" s="167"/>
      <c r="I19" s="167"/>
      <c r="J19" s="161"/>
      <c r="K19" s="161"/>
    </row>
    <row r="20" spans="1:11" ht="42" customHeight="1" x14ac:dyDescent="0.25">
      <c r="A20" s="170" t="s">
        <v>193</v>
      </c>
      <c r="B20" s="431" t="s">
        <v>231</v>
      </c>
      <c r="C20" s="431"/>
      <c r="D20" s="431"/>
      <c r="E20" s="431"/>
      <c r="F20" s="431"/>
      <c r="G20" s="168"/>
      <c r="H20" s="168"/>
      <c r="I20" s="168"/>
      <c r="J20" s="162"/>
      <c r="K20" s="162"/>
    </row>
    <row r="21" spans="1:11" ht="34.5" customHeight="1" x14ac:dyDescent="0.25">
      <c r="A21" s="170" t="s">
        <v>212</v>
      </c>
      <c r="B21" s="425" t="s">
        <v>232</v>
      </c>
      <c r="C21" s="425"/>
      <c r="D21" s="425"/>
      <c r="E21" s="425"/>
      <c r="F21" s="425"/>
      <c r="G21" s="167"/>
      <c r="H21" s="167"/>
      <c r="I21" s="167"/>
      <c r="J21" s="161"/>
      <c r="K21" s="161"/>
    </row>
    <row r="22" spans="1:11" ht="51.75" customHeight="1" x14ac:dyDescent="0.25">
      <c r="A22" s="170" t="s">
        <v>194</v>
      </c>
      <c r="B22" s="425" t="s">
        <v>233</v>
      </c>
      <c r="C22" s="425"/>
      <c r="D22" s="425"/>
      <c r="E22" s="425"/>
      <c r="F22" s="425"/>
      <c r="G22" s="167"/>
      <c r="H22" s="167"/>
      <c r="I22" s="167"/>
      <c r="J22" s="161"/>
      <c r="K22" s="161"/>
    </row>
    <row r="23" spans="1:11" ht="20.100000000000001" customHeight="1" x14ac:dyDescent="0.25">
      <c r="A23" s="170" t="s">
        <v>195</v>
      </c>
      <c r="B23" s="419" t="s">
        <v>234</v>
      </c>
      <c r="C23" s="419"/>
      <c r="D23" s="419"/>
      <c r="E23" s="419"/>
      <c r="F23" s="419"/>
      <c r="G23" s="169"/>
      <c r="H23" s="169"/>
      <c r="I23" s="169"/>
      <c r="J23" s="163"/>
      <c r="K23" s="163"/>
    </row>
    <row r="24" spans="1:11" ht="20.100000000000001" customHeight="1" x14ac:dyDescent="0.25">
      <c r="A24" s="170" t="s">
        <v>196</v>
      </c>
      <c r="B24" s="420" t="s">
        <v>235</v>
      </c>
      <c r="C24" s="420"/>
      <c r="D24" s="420"/>
      <c r="E24" s="420"/>
      <c r="F24" s="420"/>
      <c r="G24" s="156"/>
      <c r="H24" s="156"/>
      <c r="I24" s="156"/>
      <c r="J24" s="164"/>
      <c r="K24" s="164"/>
    </row>
    <row r="25" spans="1:11" ht="20.100000000000001" customHeight="1" x14ac:dyDescent="0.25">
      <c r="A25" s="170" t="s">
        <v>197</v>
      </c>
      <c r="B25" s="418" t="s">
        <v>236</v>
      </c>
      <c r="C25" s="418"/>
      <c r="D25" s="418"/>
      <c r="E25" s="418"/>
      <c r="F25" s="418"/>
      <c r="G25" s="156"/>
      <c r="H25" s="156"/>
      <c r="I25" s="156"/>
      <c r="J25" s="164"/>
      <c r="K25" s="164"/>
    </row>
  </sheetData>
  <mergeCells count="24">
    <mergeCell ref="B12:F12"/>
    <mergeCell ref="B17:F17"/>
    <mergeCell ref="B18:F18"/>
    <mergeCell ref="B19:F19"/>
    <mergeCell ref="B20:F20"/>
    <mergeCell ref="B7:F7"/>
    <mergeCell ref="B8:F8"/>
    <mergeCell ref="B9:F9"/>
    <mergeCell ref="B10:F10"/>
    <mergeCell ref="B11:F11"/>
    <mergeCell ref="B2:F2"/>
    <mergeCell ref="B3:F3"/>
    <mergeCell ref="B4:F4"/>
    <mergeCell ref="B5:F5"/>
    <mergeCell ref="B6:F6"/>
    <mergeCell ref="B25:F25"/>
    <mergeCell ref="B23:F23"/>
    <mergeCell ref="B24:F24"/>
    <mergeCell ref="B13:F13"/>
    <mergeCell ref="B14:F14"/>
    <mergeCell ref="B15:F15"/>
    <mergeCell ref="B16:F16"/>
    <mergeCell ref="B22:F22"/>
    <mergeCell ref="B21:F2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8"/>
  <sheetViews>
    <sheetView view="pageBreakPreview" zoomScale="120" zoomScaleNormal="100" zoomScaleSheetLayoutView="120" workbookViewId="0">
      <selection sqref="A1:L1"/>
    </sheetView>
  </sheetViews>
  <sheetFormatPr defaultRowHeight="15.75" x14ac:dyDescent="0.25"/>
  <cols>
    <col min="1" max="1" width="15.125" customWidth="1"/>
    <col min="2" max="2" width="8.25" customWidth="1"/>
    <col min="3" max="3" width="11" customWidth="1"/>
    <col min="4" max="4" width="11.375" customWidth="1"/>
    <col min="5" max="5" width="8.125" customWidth="1"/>
    <col min="6" max="6" width="9.25" customWidth="1"/>
    <col min="7" max="7" width="9.625" customWidth="1"/>
    <col min="8" max="8" width="8.75" customWidth="1"/>
  </cols>
  <sheetData>
    <row r="1" spans="1:12" ht="21" thickBot="1" x14ac:dyDescent="0.35">
      <c r="A1" s="445" t="s">
        <v>239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</row>
    <row r="2" spans="1:12" ht="15.75" customHeight="1" x14ac:dyDescent="0.25">
      <c r="A2" s="439" t="s">
        <v>241</v>
      </c>
      <c r="B2" s="441" t="s">
        <v>52</v>
      </c>
      <c r="C2" s="446" t="s">
        <v>53</v>
      </c>
      <c r="D2" s="446"/>
      <c r="E2" s="446"/>
      <c r="F2" s="446"/>
      <c r="G2" s="446" t="s">
        <v>54</v>
      </c>
      <c r="H2" s="446"/>
      <c r="I2" s="446"/>
      <c r="J2" s="446"/>
      <c r="K2" s="443" t="s">
        <v>55</v>
      </c>
      <c r="L2" s="444"/>
    </row>
    <row r="3" spans="1:12" ht="16.5" thickBot="1" x14ac:dyDescent="0.3">
      <c r="A3" s="440"/>
      <c r="B3" s="442"/>
      <c r="C3" s="201" t="s">
        <v>0</v>
      </c>
      <c r="D3" s="201" t="s">
        <v>248</v>
      </c>
      <c r="E3" s="201" t="s">
        <v>1</v>
      </c>
      <c r="F3" s="201" t="s">
        <v>248</v>
      </c>
      <c r="G3" s="201" t="s">
        <v>0</v>
      </c>
      <c r="H3" s="201" t="s">
        <v>248</v>
      </c>
      <c r="I3" s="201" t="s">
        <v>1</v>
      </c>
      <c r="J3" s="201" t="s">
        <v>248</v>
      </c>
      <c r="K3" s="201" t="s">
        <v>237</v>
      </c>
      <c r="L3" s="202" t="s">
        <v>248</v>
      </c>
    </row>
    <row r="4" spans="1:12" ht="13.5" customHeight="1" x14ac:dyDescent="0.25">
      <c r="A4" s="191"/>
      <c r="B4" s="13">
        <v>1</v>
      </c>
      <c r="C4" s="71">
        <v>783</v>
      </c>
      <c r="D4" s="71">
        <v>416</v>
      </c>
      <c r="E4" s="71">
        <v>21</v>
      </c>
      <c r="F4" s="71">
        <v>8</v>
      </c>
      <c r="G4" s="71">
        <v>129</v>
      </c>
      <c r="H4" s="71">
        <v>38</v>
      </c>
      <c r="I4" s="71">
        <v>0</v>
      </c>
      <c r="J4" s="71">
        <v>0</v>
      </c>
      <c r="K4" s="82">
        <f>+C4+E4+G4+I4</f>
        <v>933</v>
      </c>
      <c r="L4" s="192">
        <f>+D4+F4+H4+J4</f>
        <v>462</v>
      </c>
    </row>
    <row r="5" spans="1:12" ht="13.5" customHeight="1" x14ac:dyDescent="0.25">
      <c r="A5" s="188" t="s">
        <v>281</v>
      </c>
      <c r="B5" s="51">
        <v>2</v>
      </c>
      <c r="C5" s="2">
        <v>415</v>
      </c>
      <c r="D5" s="2">
        <v>291</v>
      </c>
      <c r="E5" s="2">
        <v>18</v>
      </c>
      <c r="F5" s="2">
        <v>10</v>
      </c>
      <c r="G5" s="2">
        <v>73</v>
      </c>
      <c r="H5" s="2">
        <v>21</v>
      </c>
      <c r="I5" s="2">
        <v>1</v>
      </c>
      <c r="J5" s="2">
        <v>0</v>
      </c>
      <c r="K5" s="49">
        <f t="shared" ref="K5:L25" si="0">+C5+E5+G5+I5</f>
        <v>507</v>
      </c>
      <c r="L5" s="189">
        <f t="shared" si="0"/>
        <v>322</v>
      </c>
    </row>
    <row r="6" spans="1:12" ht="13.5" customHeight="1" x14ac:dyDescent="0.25">
      <c r="A6" s="188"/>
      <c r="B6" s="51">
        <v>3</v>
      </c>
      <c r="C6" s="2">
        <v>85</v>
      </c>
      <c r="D6" s="2">
        <v>52</v>
      </c>
      <c r="E6" s="2">
        <v>0</v>
      </c>
      <c r="F6" s="2">
        <v>0</v>
      </c>
      <c r="G6" s="2">
        <v>19</v>
      </c>
      <c r="H6" s="2">
        <v>13</v>
      </c>
      <c r="I6" s="2">
        <v>0</v>
      </c>
      <c r="J6" s="2">
        <v>0</v>
      </c>
      <c r="K6" s="49">
        <f t="shared" si="0"/>
        <v>104</v>
      </c>
      <c r="L6" s="189">
        <f t="shared" si="0"/>
        <v>65</v>
      </c>
    </row>
    <row r="7" spans="1:12" ht="13.5" customHeight="1" x14ac:dyDescent="0.25">
      <c r="A7" s="432" t="s">
        <v>790</v>
      </c>
      <c r="B7" s="433"/>
      <c r="C7" s="68">
        <f t="shared" ref="C7:J7" si="1">+SUBTOTAL(9,C4:C6)</f>
        <v>1283</v>
      </c>
      <c r="D7" s="68">
        <f t="shared" si="1"/>
        <v>759</v>
      </c>
      <c r="E7" s="68">
        <f t="shared" si="1"/>
        <v>39</v>
      </c>
      <c r="F7" s="68">
        <f t="shared" si="1"/>
        <v>18</v>
      </c>
      <c r="G7" s="68">
        <f t="shared" si="1"/>
        <v>221</v>
      </c>
      <c r="H7" s="68">
        <f t="shared" si="1"/>
        <v>72</v>
      </c>
      <c r="I7" s="68">
        <f t="shared" si="1"/>
        <v>1</v>
      </c>
      <c r="J7" s="68">
        <f t="shared" si="1"/>
        <v>0</v>
      </c>
      <c r="K7" s="49">
        <f t="shared" si="0"/>
        <v>1544</v>
      </c>
      <c r="L7" s="189">
        <f t="shared" si="0"/>
        <v>849</v>
      </c>
    </row>
    <row r="8" spans="1:12" ht="13.5" customHeight="1" x14ac:dyDescent="0.25">
      <c r="A8" s="190"/>
      <c r="B8" s="51">
        <v>1</v>
      </c>
      <c r="C8" s="2">
        <v>714</v>
      </c>
      <c r="D8" s="2">
        <v>535</v>
      </c>
      <c r="E8" s="2">
        <v>15</v>
      </c>
      <c r="F8" s="2">
        <v>15</v>
      </c>
      <c r="G8" s="2">
        <v>128</v>
      </c>
      <c r="H8" s="2">
        <v>81</v>
      </c>
      <c r="I8" s="2">
        <v>0</v>
      </c>
      <c r="J8" s="2">
        <v>0</v>
      </c>
      <c r="K8" s="49">
        <f t="shared" si="0"/>
        <v>857</v>
      </c>
      <c r="L8" s="189">
        <f t="shared" si="0"/>
        <v>631</v>
      </c>
    </row>
    <row r="9" spans="1:12" ht="13.5" customHeight="1" x14ac:dyDescent="0.25">
      <c r="A9" s="188" t="s">
        <v>282</v>
      </c>
      <c r="B9" s="51">
        <v>2</v>
      </c>
      <c r="C9" s="2">
        <v>249</v>
      </c>
      <c r="D9" s="2">
        <v>224</v>
      </c>
      <c r="E9" s="2">
        <v>1</v>
      </c>
      <c r="F9" s="2">
        <v>1</v>
      </c>
      <c r="G9" s="2">
        <v>70</v>
      </c>
      <c r="H9" s="2">
        <v>58</v>
      </c>
      <c r="I9" s="2">
        <v>0</v>
      </c>
      <c r="J9" s="2">
        <v>0</v>
      </c>
      <c r="K9" s="49">
        <f t="shared" si="0"/>
        <v>320</v>
      </c>
      <c r="L9" s="189">
        <f t="shared" si="0"/>
        <v>283</v>
      </c>
    </row>
    <row r="10" spans="1:12" ht="13.5" customHeight="1" x14ac:dyDescent="0.25">
      <c r="A10" s="188"/>
      <c r="B10" s="51">
        <v>3</v>
      </c>
      <c r="C10" s="2">
        <v>10</v>
      </c>
      <c r="D10" s="2">
        <v>9</v>
      </c>
      <c r="E10" s="2">
        <v>0</v>
      </c>
      <c r="F10" s="2">
        <v>0</v>
      </c>
      <c r="G10" s="2">
        <v>4</v>
      </c>
      <c r="H10" s="2">
        <v>0</v>
      </c>
      <c r="I10" s="2">
        <v>0</v>
      </c>
      <c r="J10" s="2">
        <v>0</v>
      </c>
      <c r="K10" s="49">
        <f t="shared" si="0"/>
        <v>14</v>
      </c>
      <c r="L10" s="189">
        <f t="shared" si="0"/>
        <v>9</v>
      </c>
    </row>
    <row r="11" spans="1:12" x14ac:dyDescent="0.25">
      <c r="A11" s="432" t="s">
        <v>791</v>
      </c>
      <c r="B11" s="433"/>
      <c r="C11" s="68">
        <f t="shared" ref="C11:J11" si="2">+SUBTOTAL(9,C8:C10)</f>
        <v>973</v>
      </c>
      <c r="D11" s="68">
        <f t="shared" si="2"/>
        <v>768</v>
      </c>
      <c r="E11" s="68">
        <f t="shared" si="2"/>
        <v>16</v>
      </c>
      <c r="F11" s="68">
        <f t="shared" si="2"/>
        <v>16</v>
      </c>
      <c r="G11" s="68">
        <f t="shared" si="2"/>
        <v>202</v>
      </c>
      <c r="H11" s="68">
        <f t="shared" si="2"/>
        <v>139</v>
      </c>
      <c r="I11" s="68">
        <f t="shared" si="2"/>
        <v>0</v>
      </c>
      <c r="J11" s="68">
        <f t="shared" si="2"/>
        <v>0</v>
      </c>
      <c r="K11" s="49">
        <f t="shared" si="0"/>
        <v>1191</v>
      </c>
      <c r="L11" s="189">
        <f t="shared" si="0"/>
        <v>923</v>
      </c>
    </row>
    <row r="12" spans="1:12" x14ac:dyDescent="0.25">
      <c r="A12" s="190"/>
      <c r="B12" s="51">
        <v>1</v>
      </c>
      <c r="C12" s="2">
        <v>429</v>
      </c>
      <c r="D12" s="2">
        <v>350</v>
      </c>
      <c r="E12" s="2">
        <v>3</v>
      </c>
      <c r="F12" s="2">
        <v>3</v>
      </c>
      <c r="G12" s="2">
        <v>9</v>
      </c>
      <c r="H12" s="2">
        <v>9</v>
      </c>
      <c r="I12" s="2">
        <v>0</v>
      </c>
      <c r="J12" s="2">
        <v>0</v>
      </c>
      <c r="K12" s="49">
        <f t="shared" si="0"/>
        <v>441</v>
      </c>
      <c r="L12" s="189">
        <f t="shared" si="0"/>
        <v>362</v>
      </c>
    </row>
    <row r="13" spans="1:12" x14ac:dyDescent="0.25">
      <c r="A13" s="188" t="s">
        <v>283</v>
      </c>
      <c r="B13" s="51">
        <v>2</v>
      </c>
      <c r="C13" s="2">
        <v>142</v>
      </c>
      <c r="D13" s="2">
        <v>120</v>
      </c>
      <c r="E13" s="2">
        <v>1</v>
      </c>
      <c r="F13" s="2">
        <v>1</v>
      </c>
      <c r="G13" s="2">
        <v>17</v>
      </c>
      <c r="H13" s="2">
        <v>17</v>
      </c>
      <c r="I13" s="2">
        <v>0</v>
      </c>
      <c r="J13" s="2">
        <v>0</v>
      </c>
      <c r="K13" s="49">
        <f t="shared" si="0"/>
        <v>160</v>
      </c>
      <c r="L13" s="189">
        <f t="shared" si="0"/>
        <v>138</v>
      </c>
    </row>
    <row r="14" spans="1:12" x14ac:dyDescent="0.25">
      <c r="A14" s="188"/>
      <c r="B14" s="51">
        <v>3</v>
      </c>
      <c r="C14" s="2">
        <v>7</v>
      </c>
      <c r="D14" s="2">
        <v>4</v>
      </c>
      <c r="E14" s="2">
        <v>1</v>
      </c>
      <c r="F14" s="2">
        <v>0</v>
      </c>
      <c r="G14" s="2">
        <v>4</v>
      </c>
      <c r="H14" s="2">
        <v>4</v>
      </c>
      <c r="I14" s="2">
        <v>1</v>
      </c>
      <c r="J14" s="2">
        <v>0</v>
      </c>
      <c r="K14" s="49">
        <f t="shared" si="0"/>
        <v>13</v>
      </c>
      <c r="L14" s="189">
        <f t="shared" si="0"/>
        <v>8</v>
      </c>
    </row>
    <row r="15" spans="1:12" x14ac:dyDescent="0.25">
      <c r="A15" s="432" t="s">
        <v>792</v>
      </c>
      <c r="B15" s="433"/>
      <c r="C15" s="68">
        <f t="shared" ref="C15:J15" si="3">+SUBTOTAL(9,C12:C14)</f>
        <v>578</v>
      </c>
      <c r="D15" s="68">
        <f t="shared" si="3"/>
        <v>474</v>
      </c>
      <c r="E15" s="68">
        <f t="shared" si="3"/>
        <v>5</v>
      </c>
      <c r="F15" s="68">
        <f t="shared" si="3"/>
        <v>4</v>
      </c>
      <c r="G15" s="68">
        <f t="shared" si="3"/>
        <v>30</v>
      </c>
      <c r="H15" s="68">
        <f t="shared" si="3"/>
        <v>30</v>
      </c>
      <c r="I15" s="68">
        <f t="shared" si="3"/>
        <v>1</v>
      </c>
      <c r="J15" s="68">
        <f t="shared" si="3"/>
        <v>0</v>
      </c>
      <c r="K15" s="49">
        <f t="shared" si="0"/>
        <v>614</v>
      </c>
      <c r="L15" s="189">
        <f t="shared" si="0"/>
        <v>508</v>
      </c>
    </row>
    <row r="16" spans="1:12" x14ac:dyDescent="0.25">
      <c r="A16" s="190"/>
      <c r="B16" s="51">
        <v>1</v>
      </c>
      <c r="C16" s="2">
        <v>1569</v>
      </c>
      <c r="D16" s="2">
        <v>1213</v>
      </c>
      <c r="E16" s="2">
        <v>41</v>
      </c>
      <c r="F16" s="2">
        <v>33</v>
      </c>
      <c r="G16" s="2">
        <v>604</v>
      </c>
      <c r="H16" s="2">
        <v>367</v>
      </c>
      <c r="I16" s="2">
        <v>4</v>
      </c>
      <c r="J16" s="2">
        <v>3</v>
      </c>
      <c r="K16" s="49">
        <f t="shared" si="0"/>
        <v>2218</v>
      </c>
      <c r="L16" s="189">
        <f>D16+F16+H16+J16</f>
        <v>1616</v>
      </c>
    </row>
    <row r="17" spans="1:12" x14ac:dyDescent="0.25">
      <c r="A17" s="188" t="s">
        <v>284</v>
      </c>
      <c r="B17" s="51">
        <v>2</v>
      </c>
      <c r="C17" s="2">
        <v>853</v>
      </c>
      <c r="D17" s="2">
        <v>721</v>
      </c>
      <c r="E17" s="2">
        <v>23</v>
      </c>
      <c r="F17" s="2">
        <v>14</v>
      </c>
      <c r="G17" s="2">
        <v>450</v>
      </c>
      <c r="H17" s="2">
        <v>333</v>
      </c>
      <c r="I17" s="2">
        <v>2</v>
      </c>
      <c r="J17" s="2">
        <v>0</v>
      </c>
      <c r="K17" s="49">
        <f t="shared" si="0"/>
        <v>1328</v>
      </c>
      <c r="L17" s="189">
        <f>D17+F17+H17+J17</f>
        <v>1068</v>
      </c>
    </row>
    <row r="18" spans="1:12" x14ac:dyDescent="0.25">
      <c r="A18" s="188"/>
      <c r="B18" s="51">
        <v>3</v>
      </c>
      <c r="C18" s="2">
        <v>78</v>
      </c>
      <c r="D18" s="2">
        <v>44</v>
      </c>
      <c r="E18" s="2">
        <v>5</v>
      </c>
      <c r="F18" s="2">
        <v>3</v>
      </c>
      <c r="G18" s="2">
        <v>45</v>
      </c>
      <c r="H18" s="2">
        <v>32</v>
      </c>
      <c r="I18" s="2">
        <v>8</v>
      </c>
      <c r="J18" s="2">
        <v>2</v>
      </c>
      <c r="K18" s="49">
        <f t="shared" si="0"/>
        <v>136</v>
      </c>
      <c r="L18" s="189">
        <f>D18+F18+H18+J18</f>
        <v>81</v>
      </c>
    </row>
    <row r="19" spans="1:12" x14ac:dyDescent="0.25">
      <c r="A19" s="432" t="s">
        <v>793</v>
      </c>
      <c r="B19" s="433"/>
      <c r="C19" s="68">
        <f t="shared" ref="C19:J19" si="4">+SUBTOTAL(9,C16:C18)</f>
        <v>2500</v>
      </c>
      <c r="D19" s="68">
        <f t="shared" si="4"/>
        <v>1978</v>
      </c>
      <c r="E19" s="68">
        <f t="shared" si="4"/>
        <v>69</v>
      </c>
      <c r="F19" s="68">
        <f t="shared" si="4"/>
        <v>50</v>
      </c>
      <c r="G19" s="68">
        <f t="shared" si="4"/>
        <v>1099</v>
      </c>
      <c r="H19" s="68">
        <f t="shared" si="4"/>
        <v>732</v>
      </c>
      <c r="I19" s="68">
        <f t="shared" si="4"/>
        <v>14</v>
      </c>
      <c r="J19" s="68">
        <f t="shared" si="4"/>
        <v>5</v>
      </c>
      <c r="K19" s="49">
        <f t="shared" si="0"/>
        <v>3682</v>
      </c>
      <c r="L19" s="189">
        <f>SUM(L16:L18)</f>
        <v>2765</v>
      </c>
    </row>
    <row r="20" spans="1:12" x14ac:dyDescent="0.25">
      <c r="A20" s="190"/>
      <c r="B20" s="51">
        <v>1</v>
      </c>
      <c r="C20" s="2">
        <v>1125</v>
      </c>
      <c r="D20" s="2">
        <v>770</v>
      </c>
      <c r="E20" s="2">
        <v>28</v>
      </c>
      <c r="F20" s="2">
        <v>21</v>
      </c>
      <c r="G20" s="2">
        <v>351</v>
      </c>
      <c r="H20" s="2">
        <v>283</v>
      </c>
      <c r="I20" s="2">
        <v>2</v>
      </c>
      <c r="J20" s="2">
        <v>1</v>
      </c>
      <c r="K20" s="49">
        <f t="shared" si="0"/>
        <v>1506</v>
      </c>
      <c r="L20" s="189">
        <f t="shared" si="0"/>
        <v>1075</v>
      </c>
    </row>
    <row r="21" spans="1:12" x14ac:dyDescent="0.25">
      <c r="A21" s="188" t="s">
        <v>285</v>
      </c>
      <c r="B21" s="51">
        <v>2</v>
      </c>
      <c r="C21" s="2">
        <v>496</v>
      </c>
      <c r="D21" s="2">
        <v>370</v>
      </c>
      <c r="E21" s="2">
        <v>7</v>
      </c>
      <c r="F21" s="2">
        <v>7</v>
      </c>
      <c r="G21" s="2">
        <v>137</v>
      </c>
      <c r="H21" s="2">
        <v>136</v>
      </c>
      <c r="I21" s="2">
        <v>1</v>
      </c>
      <c r="J21" s="2">
        <v>0</v>
      </c>
      <c r="K21" s="49">
        <f t="shared" si="0"/>
        <v>641</v>
      </c>
      <c r="L21" s="189">
        <f t="shared" si="0"/>
        <v>513</v>
      </c>
    </row>
    <row r="22" spans="1:12" x14ac:dyDescent="0.25">
      <c r="A22" s="188"/>
      <c r="B22" s="51">
        <v>3</v>
      </c>
      <c r="C22" s="2">
        <v>23</v>
      </c>
      <c r="D22" s="2">
        <v>16</v>
      </c>
      <c r="E22" s="2">
        <v>1</v>
      </c>
      <c r="F22" s="2">
        <v>1</v>
      </c>
      <c r="G22" s="2">
        <v>22</v>
      </c>
      <c r="H22" s="2">
        <v>21</v>
      </c>
      <c r="I22" s="2">
        <v>3</v>
      </c>
      <c r="J22" s="2">
        <v>2</v>
      </c>
      <c r="K22" s="49">
        <f t="shared" si="0"/>
        <v>49</v>
      </c>
      <c r="L22" s="189">
        <f t="shared" si="0"/>
        <v>40</v>
      </c>
    </row>
    <row r="23" spans="1:12" ht="16.5" thickBot="1" x14ac:dyDescent="0.3">
      <c r="A23" s="432" t="s">
        <v>794</v>
      </c>
      <c r="B23" s="433"/>
      <c r="C23" s="68">
        <f t="shared" ref="C23:J23" si="5">+SUBTOTAL(9,C20:C22)</f>
        <v>1644</v>
      </c>
      <c r="D23" s="68">
        <f t="shared" si="5"/>
        <v>1156</v>
      </c>
      <c r="E23" s="68">
        <f t="shared" si="5"/>
        <v>36</v>
      </c>
      <c r="F23" s="68">
        <f t="shared" si="5"/>
        <v>29</v>
      </c>
      <c r="G23" s="68">
        <f t="shared" si="5"/>
        <v>510</v>
      </c>
      <c r="H23" s="68">
        <f t="shared" si="5"/>
        <v>440</v>
      </c>
      <c r="I23" s="68">
        <f t="shared" si="5"/>
        <v>6</v>
      </c>
      <c r="J23" s="68">
        <f t="shared" si="5"/>
        <v>3</v>
      </c>
      <c r="K23" s="49">
        <f t="shared" si="0"/>
        <v>2196</v>
      </c>
      <c r="L23" s="189">
        <f t="shared" si="0"/>
        <v>1628</v>
      </c>
    </row>
    <row r="24" spans="1:12" x14ac:dyDescent="0.25">
      <c r="A24" s="434" t="s">
        <v>795</v>
      </c>
      <c r="B24" s="197">
        <v>1</v>
      </c>
      <c r="C24" s="182">
        <f t="shared" ref="C24:J25" si="6">C4+C8+C12+C16+C20</f>
        <v>4620</v>
      </c>
      <c r="D24" s="182">
        <f t="shared" si="6"/>
        <v>3284</v>
      </c>
      <c r="E24" s="182">
        <f t="shared" si="6"/>
        <v>108</v>
      </c>
      <c r="F24" s="182">
        <f t="shared" si="6"/>
        <v>80</v>
      </c>
      <c r="G24" s="182">
        <f t="shared" si="6"/>
        <v>1221</v>
      </c>
      <c r="H24" s="182">
        <f>H4+H8+H12+H16+H20</f>
        <v>778</v>
      </c>
      <c r="I24" s="182">
        <f t="shared" si="6"/>
        <v>6</v>
      </c>
      <c r="J24" s="182">
        <f t="shared" si="6"/>
        <v>4</v>
      </c>
      <c r="K24" s="182">
        <f t="shared" si="0"/>
        <v>5955</v>
      </c>
      <c r="L24" s="183">
        <f t="shared" si="0"/>
        <v>4146</v>
      </c>
    </row>
    <row r="25" spans="1:12" x14ac:dyDescent="0.25">
      <c r="A25" s="435"/>
      <c r="B25" s="121">
        <v>2</v>
      </c>
      <c r="C25" s="49">
        <f t="shared" si="6"/>
        <v>2155</v>
      </c>
      <c r="D25" s="49">
        <f t="shared" si="6"/>
        <v>1726</v>
      </c>
      <c r="E25" s="49">
        <f t="shared" si="6"/>
        <v>50</v>
      </c>
      <c r="F25" s="49">
        <f t="shared" si="6"/>
        <v>33</v>
      </c>
      <c r="G25" s="49">
        <f t="shared" si="6"/>
        <v>747</v>
      </c>
      <c r="H25" s="49">
        <f>H5+H9+H13+H17+H21</f>
        <v>565</v>
      </c>
      <c r="I25" s="49">
        <f t="shared" si="6"/>
        <v>4</v>
      </c>
      <c r="J25" s="49">
        <f t="shared" si="6"/>
        <v>0</v>
      </c>
      <c r="K25" s="49">
        <f t="shared" si="0"/>
        <v>2956</v>
      </c>
      <c r="L25" s="189">
        <f t="shared" si="0"/>
        <v>2324</v>
      </c>
    </row>
    <row r="26" spans="1:12" ht="16.5" thickBot="1" x14ac:dyDescent="0.3">
      <c r="A26" s="436"/>
      <c r="B26" s="203">
        <v>3</v>
      </c>
      <c r="C26" s="177">
        <f>C6+C10+C14+C18+C22</f>
        <v>203</v>
      </c>
      <c r="D26" s="177">
        <f>D6+D10+D14+D18+D22</f>
        <v>125</v>
      </c>
      <c r="E26" s="177">
        <f>E14+E18+E22</f>
        <v>7</v>
      </c>
      <c r="F26" s="177">
        <f>F6+F10+F14+F18+F22</f>
        <v>4</v>
      </c>
      <c r="G26" s="177">
        <f>G6+G10+G14+G18+G22</f>
        <v>94</v>
      </c>
      <c r="H26" s="177">
        <f>H6+H10+H14+H18+H22</f>
        <v>70</v>
      </c>
      <c r="I26" s="177">
        <f>I6+I10+I14+I18+I22</f>
        <v>12</v>
      </c>
      <c r="J26" s="177">
        <f>J6+J10+J14+J18+J22</f>
        <v>4</v>
      </c>
      <c r="K26" s="177">
        <f>C26+E26+G26+I26</f>
        <v>316</v>
      </c>
      <c r="L26" s="178">
        <f>D26+F26+H26+J26</f>
        <v>203</v>
      </c>
    </row>
    <row r="27" spans="1:12" ht="16.5" thickBot="1" x14ac:dyDescent="0.3">
      <c r="A27" s="437" t="s">
        <v>795</v>
      </c>
      <c r="B27" s="438"/>
      <c r="C27" s="180">
        <f t="shared" ref="C27:J27" si="7">SUM(C24:C26)</f>
        <v>6978</v>
      </c>
      <c r="D27" s="180">
        <f t="shared" si="7"/>
        <v>5135</v>
      </c>
      <c r="E27" s="180">
        <f t="shared" si="7"/>
        <v>165</v>
      </c>
      <c r="F27" s="180">
        <f t="shared" si="7"/>
        <v>117</v>
      </c>
      <c r="G27" s="180">
        <f t="shared" si="7"/>
        <v>2062</v>
      </c>
      <c r="H27" s="180">
        <f>SUM(H24:H26)</f>
        <v>1413</v>
      </c>
      <c r="I27" s="180">
        <f t="shared" si="7"/>
        <v>22</v>
      </c>
      <c r="J27" s="180">
        <f t="shared" si="7"/>
        <v>8</v>
      </c>
      <c r="K27" s="180">
        <f>C27+E27+G27+I27</f>
        <v>9227</v>
      </c>
      <c r="L27" s="181">
        <f>SUM(L24:L26)</f>
        <v>6673</v>
      </c>
    </row>
    <row r="28" spans="1:12" s="58" customFormat="1" x14ac:dyDescent="0.25">
      <c r="A28" s="69"/>
      <c r="C28" s="56"/>
    </row>
  </sheetData>
  <mergeCells count="13">
    <mergeCell ref="A27:B27"/>
    <mergeCell ref="A2:A3"/>
    <mergeCell ref="B2:B3"/>
    <mergeCell ref="K2:L2"/>
    <mergeCell ref="A1:L1"/>
    <mergeCell ref="C2:F2"/>
    <mergeCell ref="G2:J2"/>
    <mergeCell ref="A7:B7"/>
    <mergeCell ref="A11:B11"/>
    <mergeCell ref="A15:B15"/>
    <mergeCell ref="A19:B19"/>
    <mergeCell ref="A24:A26"/>
    <mergeCell ref="A23:B23"/>
  </mergeCells>
  <phoneticPr fontId="2" type="noConversion"/>
  <pageMargins left="0.74803149606299213" right="0.15748031496062992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view="pageBreakPreview" zoomScaleNormal="100" zoomScaleSheetLayoutView="100" workbookViewId="0"/>
  </sheetViews>
  <sheetFormatPr defaultRowHeight="15.75" x14ac:dyDescent="0.25"/>
  <cols>
    <col min="1" max="6" width="10.625" customWidth="1"/>
    <col min="7" max="7" width="11.5" customWidth="1"/>
  </cols>
  <sheetData>
    <row r="1" spans="1:7" ht="20.25" x14ac:dyDescent="0.3">
      <c r="A1" s="323" t="s">
        <v>3</v>
      </c>
      <c r="B1" s="305"/>
      <c r="C1" s="305"/>
      <c r="D1" s="305"/>
      <c r="E1" s="305"/>
      <c r="F1" s="305"/>
      <c r="G1" s="305"/>
    </row>
    <row r="2" spans="1:7" ht="16.5" thickBot="1" x14ac:dyDescent="0.3">
      <c r="A2" s="310" t="s">
        <v>53</v>
      </c>
      <c r="B2" s="306"/>
      <c r="C2" s="306"/>
      <c r="D2" s="306"/>
      <c r="E2" s="306"/>
      <c r="F2" s="306"/>
      <c r="G2" s="306"/>
    </row>
    <row r="3" spans="1:7" ht="16.5" thickBot="1" x14ac:dyDescent="0.3">
      <c r="A3" s="106" t="s">
        <v>47</v>
      </c>
      <c r="B3" s="85">
        <v>2015</v>
      </c>
      <c r="C3" s="318">
        <v>2014</v>
      </c>
      <c r="D3" s="319">
        <v>2013</v>
      </c>
      <c r="E3" s="85">
        <v>2012</v>
      </c>
      <c r="F3" s="85">
        <v>2011</v>
      </c>
      <c r="G3" s="85">
        <v>2010</v>
      </c>
    </row>
    <row r="4" spans="1:7" x14ac:dyDescent="0.25">
      <c r="A4" s="13">
        <v>1</v>
      </c>
      <c r="B4" s="71">
        <v>4728</v>
      </c>
      <c r="C4" s="13">
        <v>4771</v>
      </c>
      <c r="D4" s="320">
        <v>5050</v>
      </c>
      <c r="E4" s="13">
        <v>5339</v>
      </c>
      <c r="F4" s="13">
        <v>5556</v>
      </c>
      <c r="G4" s="13">
        <v>5456</v>
      </c>
    </row>
    <row r="5" spans="1:7" x14ac:dyDescent="0.25">
      <c r="A5" s="51">
        <v>2</v>
      </c>
      <c r="B5" s="2">
        <v>2205</v>
      </c>
      <c r="C5" s="51">
        <v>2467</v>
      </c>
      <c r="D5" s="321">
        <v>2538</v>
      </c>
      <c r="E5" s="51">
        <v>2491</v>
      </c>
      <c r="F5" s="51">
        <v>2551</v>
      </c>
      <c r="G5" s="51">
        <v>2579</v>
      </c>
    </row>
    <row r="6" spans="1:7" x14ac:dyDescent="0.25">
      <c r="A6" s="51">
        <v>3</v>
      </c>
      <c r="B6" s="2">
        <v>210</v>
      </c>
      <c r="C6" s="51">
        <v>206</v>
      </c>
      <c r="D6" s="321">
        <v>218</v>
      </c>
      <c r="E6" s="51">
        <v>232</v>
      </c>
      <c r="F6" s="51">
        <v>254</v>
      </c>
      <c r="G6" s="51">
        <v>242</v>
      </c>
    </row>
    <row r="7" spans="1:7" x14ac:dyDescent="0.25">
      <c r="A7" s="121" t="s">
        <v>55</v>
      </c>
      <c r="B7" s="49">
        <f t="shared" ref="B7" si="0">SUM(B4:B6)</f>
        <v>7143</v>
      </c>
      <c r="C7" s="121">
        <v>7444</v>
      </c>
      <c r="D7" s="322">
        <f>SUM(D4:D6)</f>
        <v>7806</v>
      </c>
      <c r="E7" s="121">
        <v>8062</v>
      </c>
      <c r="F7" s="121">
        <f>SUM(F4:F6)</f>
        <v>8361</v>
      </c>
      <c r="G7" s="121">
        <f>SUM(G4:G6)</f>
        <v>8277</v>
      </c>
    </row>
    <row r="8" spans="1:7" ht="16.5" thickBot="1" x14ac:dyDescent="0.3">
      <c r="A8" s="310" t="s">
        <v>54</v>
      </c>
      <c r="B8" s="306"/>
      <c r="C8" s="306"/>
      <c r="D8" s="306"/>
      <c r="E8" s="306"/>
      <c r="F8" s="306"/>
      <c r="G8" s="306"/>
    </row>
    <row r="9" spans="1:7" ht="16.5" thickBot="1" x14ac:dyDescent="0.3">
      <c r="A9" s="106" t="s">
        <v>47</v>
      </c>
      <c r="B9" s="85">
        <v>2015</v>
      </c>
      <c r="C9" s="318">
        <v>2014</v>
      </c>
      <c r="D9" s="319">
        <v>2013</v>
      </c>
      <c r="E9" s="85">
        <v>2012</v>
      </c>
      <c r="F9" s="85">
        <v>2011</v>
      </c>
      <c r="G9" s="85">
        <v>2010</v>
      </c>
    </row>
    <row r="10" spans="1:7" x14ac:dyDescent="0.25">
      <c r="A10" s="13">
        <v>1</v>
      </c>
      <c r="B10" s="71">
        <v>1227</v>
      </c>
      <c r="C10" s="13">
        <v>1465</v>
      </c>
      <c r="D10" s="320">
        <v>1514</v>
      </c>
      <c r="E10" s="13">
        <v>1885</v>
      </c>
      <c r="F10" s="13">
        <v>2207</v>
      </c>
      <c r="G10" s="13">
        <v>2449</v>
      </c>
    </row>
    <row r="11" spans="1:7" x14ac:dyDescent="0.25">
      <c r="A11" s="51">
        <v>2</v>
      </c>
      <c r="B11" s="2">
        <v>751</v>
      </c>
      <c r="C11" s="51">
        <v>978</v>
      </c>
      <c r="D11" s="321">
        <v>1048</v>
      </c>
      <c r="E11" s="51">
        <v>1220</v>
      </c>
      <c r="F11" s="51">
        <v>1388</v>
      </c>
      <c r="G11" s="51">
        <v>1361</v>
      </c>
    </row>
    <row r="12" spans="1:7" x14ac:dyDescent="0.25">
      <c r="A12" s="51">
        <v>3</v>
      </c>
      <c r="B12" s="2">
        <v>106</v>
      </c>
      <c r="C12" s="51">
        <v>141</v>
      </c>
      <c r="D12" s="321">
        <v>166</v>
      </c>
      <c r="E12" s="51">
        <v>212</v>
      </c>
      <c r="F12" s="51">
        <v>252</v>
      </c>
      <c r="G12" s="51">
        <v>279</v>
      </c>
    </row>
    <row r="13" spans="1:7" x14ac:dyDescent="0.25">
      <c r="A13" s="121" t="s">
        <v>55</v>
      </c>
      <c r="B13" s="49">
        <f t="shared" ref="B13" si="1">SUM(B10:B12)</f>
        <v>2084</v>
      </c>
      <c r="C13" s="121">
        <v>2584</v>
      </c>
      <c r="D13" s="322">
        <f>SUM(D10:D12)</f>
        <v>2728</v>
      </c>
      <c r="E13" s="121">
        <v>3317</v>
      </c>
      <c r="F13" s="121">
        <f>SUM(F10:F12)</f>
        <v>3847</v>
      </c>
      <c r="G13" s="121">
        <f>SUM(G10:G12)</f>
        <v>4089</v>
      </c>
    </row>
    <row r="14" spans="1:7" ht="16.5" thickBot="1" x14ac:dyDescent="0.3">
      <c r="A14" s="309" t="s">
        <v>157</v>
      </c>
      <c r="B14" s="307"/>
      <c r="C14" s="307"/>
      <c r="D14" s="307"/>
      <c r="E14" s="307"/>
      <c r="F14" s="307"/>
      <c r="G14" s="307"/>
    </row>
    <row r="15" spans="1:7" ht="16.5" thickBot="1" x14ac:dyDescent="0.3">
      <c r="A15" s="106" t="s">
        <v>56</v>
      </c>
      <c r="B15" s="85">
        <v>2015</v>
      </c>
      <c r="C15" s="85">
        <v>2014</v>
      </c>
      <c r="D15" s="85">
        <v>2013</v>
      </c>
      <c r="E15" s="85">
        <v>2012</v>
      </c>
      <c r="F15" s="85">
        <v>2011</v>
      </c>
      <c r="G15" s="107">
        <v>2010</v>
      </c>
    </row>
    <row r="16" spans="1:7" x14ac:dyDescent="0.25">
      <c r="A16" s="134">
        <v>1</v>
      </c>
      <c r="B16" s="82">
        <f t="shared" ref="B16:G18" si="2">+B10+B4</f>
        <v>5955</v>
      </c>
      <c r="C16" s="82">
        <f t="shared" si="2"/>
        <v>6236</v>
      </c>
      <c r="D16" s="82">
        <f t="shared" si="2"/>
        <v>6564</v>
      </c>
      <c r="E16" s="82">
        <f t="shared" si="2"/>
        <v>7224</v>
      </c>
      <c r="F16" s="82">
        <f t="shared" si="2"/>
        <v>7763</v>
      </c>
      <c r="G16" s="82">
        <f t="shared" si="2"/>
        <v>7905</v>
      </c>
    </row>
    <row r="17" spans="1:7" x14ac:dyDescent="0.25">
      <c r="A17" s="134">
        <v>2</v>
      </c>
      <c r="B17" s="82">
        <f t="shared" si="2"/>
        <v>2956</v>
      </c>
      <c r="C17" s="82">
        <f t="shared" si="2"/>
        <v>3445</v>
      </c>
      <c r="D17" s="82">
        <f t="shared" si="2"/>
        <v>3586</v>
      </c>
      <c r="E17" s="82">
        <f t="shared" si="2"/>
        <v>3711</v>
      </c>
      <c r="F17" s="82">
        <f t="shared" si="2"/>
        <v>3939</v>
      </c>
      <c r="G17" s="82">
        <f t="shared" si="2"/>
        <v>3940</v>
      </c>
    </row>
    <row r="18" spans="1:7" x14ac:dyDescent="0.25">
      <c r="A18" s="121">
        <v>3</v>
      </c>
      <c r="B18" s="82">
        <f t="shared" si="2"/>
        <v>316</v>
      </c>
      <c r="C18" s="82">
        <f t="shared" si="2"/>
        <v>347</v>
      </c>
      <c r="D18" s="82">
        <f t="shared" si="2"/>
        <v>384</v>
      </c>
      <c r="E18" s="82">
        <f t="shared" si="2"/>
        <v>444</v>
      </c>
      <c r="F18" s="82">
        <f t="shared" si="2"/>
        <v>506</v>
      </c>
      <c r="G18" s="82">
        <f t="shared" si="2"/>
        <v>521</v>
      </c>
    </row>
    <row r="19" spans="1:7" x14ac:dyDescent="0.25">
      <c r="A19" s="121" t="s">
        <v>55</v>
      </c>
      <c r="B19" s="49">
        <f t="shared" ref="B19:G19" si="3">SUM(B16:B18)</f>
        <v>9227</v>
      </c>
      <c r="C19" s="49">
        <f t="shared" si="3"/>
        <v>10028</v>
      </c>
      <c r="D19" s="49">
        <f t="shared" si="3"/>
        <v>10534</v>
      </c>
      <c r="E19" s="49">
        <f t="shared" si="3"/>
        <v>11379</v>
      </c>
      <c r="F19" s="49">
        <f t="shared" si="3"/>
        <v>12208</v>
      </c>
      <c r="G19" s="49">
        <f t="shared" si="3"/>
        <v>12366</v>
      </c>
    </row>
    <row r="20" spans="1:7" s="58" customFormat="1" x14ac:dyDescent="0.25">
      <c r="A20" s="56"/>
      <c r="B20" s="56"/>
      <c r="C20" s="56"/>
      <c r="D20" s="56"/>
      <c r="E20" s="56"/>
      <c r="F20" s="56"/>
      <c r="G20" s="56"/>
    </row>
  </sheetData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view="pageBreakPreview" zoomScaleNormal="100" zoomScaleSheetLayoutView="100" workbookViewId="0">
      <selection sqref="A1:L1"/>
    </sheetView>
  </sheetViews>
  <sheetFormatPr defaultRowHeight="15.75" x14ac:dyDescent="0.25"/>
  <cols>
    <col min="1" max="1" width="17.75" customWidth="1"/>
    <col min="2" max="2" width="10.5" customWidth="1"/>
    <col min="3" max="3" width="10.625" customWidth="1"/>
    <col min="4" max="4" width="8" customWidth="1"/>
    <col min="5" max="5" width="7.625" customWidth="1"/>
    <col min="6" max="6" width="8.375" customWidth="1"/>
    <col min="7" max="7" width="8.75" customWidth="1"/>
    <col min="8" max="8" width="8.125" customWidth="1"/>
    <col min="9" max="9" width="7.625" customWidth="1"/>
    <col min="10" max="10" width="7.875" customWidth="1"/>
    <col min="11" max="11" width="7.625" customWidth="1"/>
    <col min="12" max="12" width="9.625" customWidth="1"/>
    <col min="13" max="13" width="4.75" customWidth="1"/>
    <col min="14" max="14" width="5" customWidth="1"/>
    <col min="15" max="15" width="4.75" customWidth="1"/>
    <col min="16" max="16" width="5" customWidth="1"/>
  </cols>
  <sheetData>
    <row r="1" spans="1:13" ht="36" customHeight="1" thickBot="1" x14ac:dyDescent="0.3">
      <c r="A1" s="447" t="s">
        <v>240</v>
      </c>
      <c r="B1" s="447"/>
      <c r="C1" s="447"/>
      <c r="D1" s="447"/>
      <c r="E1" s="447"/>
      <c r="F1" s="447"/>
      <c r="G1" s="447"/>
      <c r="H1" s="447"/>
      <c r="I1" s="447"/>
      <c r="J1" s="447"/>
      <c r="K1" s="447"/>
      <c r="L1" s="447"/>
    </row>
    <row r="2" spans="1:13" x14ac:dyDescent="0.25">
      <c r="A2" s="451" t="s">
        <v>241</v>
      </c>
      <c r="B2" s="448" t="s">
        <v>273</v>
      </c>
      <c r="C2" s="448" t="s">
        <v>53</v>
      </c>
      <c r="D2" s="448"/>
      <c r="E2" s="448"/>
      <c r="F2" s="448"/>
      <c r="G2" s="448" t="s">
        <v>54</v>
      </c>
      <c r="H2" s="448"/>
      <c r="I2" s="448"/>
      <c r="J2" s="448"/>
      <c r="K2" s="449" t="s">
        <v>55</v>
      </c>
      <c r="L2" s="450"/>
      <c r="M2" s="4"/>
    </row>
    <row r="3" spans="1:13" ht="32.25" thickBot="1" x14ac:dyDescent="0.3">
      <c r="A3" s="452"/>
      <c r="B3" s="453"/>
      <c r="C3" s="193" t="s">
        <v>0</v>
      </c>
      <c r="D3" s="194" t="s">
        <v>248</v>
      </c>
      <c r="E3" s="193" t="s">
        <v>1</v>
      </c>
      <c r="F3" s="194" t="s">
        <v>248</v>
      </c>
      <c r="G3" s="193" t="s">
        <v>0</v>
      </c>
      <c r="H3" s="194" t="s">
        <v>248</v>
      </c>
      <c r="I3" s="193" t="s">
        <v>1</v>
      </c>
      <c r="J3" s="194" t="s">
        <v>248</v>
      </c>
      <c r="K3" s="175" t="s">
        <v>237</v>
      </c>
      <c r="L3" s="195" t="s">
        <v>248</v>
      </c>
      <c r="M3" s="4"/>
    </row>
    <row r="4" spans="1:13" x14ac:dyDescent="0.25">
      <c r="A4" s="191" t="s">
        <v>281</v>
      </c>
      <c r="B4" s="13">
        <v>1</v>
      </c>
      <c r="C4" s="71">
        <v>218</v>
      </c>
      <c r="D4" s="71">
        <v>129</v>
      </c>
      <c r="E4" s="71">
        <v>10</v>
      </c>
      <c r="F4" s="71">
        <v>6</v>
      </c>
      <c r="G4" s="71">
        <v>30</v>
      </c>
      <c r="H4" s="71">
        <v>10</v>
      </c>
      <c r="I4" s="71">
        <v>0</v>
      </c>
      <c r="J4" s="71">
        <v>0</v>
      </c>
      <c r="K4" s="187">
        <f>+C4+E4+G4+I4</f>
        <v>258</v>
      </c>
      <c r="L4" s="192">
        <f>+D4+F4+H4+J4</f>
        <v>145</v>
      </c>
    </row>
    <row r="5" spans="1:13" x14ac:dyDescent="0.25">
      <c r="A5" s="176"/>
      <c r="B5" s="51">
        <v>2</v>
      </c>
      <c r="C5" s="2">
        <v>263</v>
      </c>
      <c r="D5" s="2">
        <v>165</v>
      </c>
      <c r="E5" s="2">
        <v>5</v>
      </c>
      <c r="F5" s="2">
        <v>1</v>
      </c>
      <c r="G5" s="2">
        <v>29</v>
      </c>
      <c r="H5" s="2">
        <v>10</v>
      </c>
      <c r="I5" s="2">
        <v>0</v>
      </c>
      <c r="J5" s="2">
        <v>0</v>
      </c>
      <c r="K5" s="68">
        <f t="shared" ref="K5:L25" si="0">+C5+E5+G5+I5</f>
        <v>297</v>
      </c>
      <c r="L5" s="189">
        <f t="shared" si="0"/>
        <v>176</v>
      </c>
    </row>
    <row r="6" spans="1:13" x14ac:dyDescent="0.25">
      <c r="A6" s="176"/>
      <c r="B6" s="51">
        <v>3</v>
      </c>
      <c r="C6" s="2">
        <v>19</v>
      </c>
      <c r="D6" s="2">
        <v>10</v>
      </c>
      <c r="E6" s="2">
        <v>0</v>
      </c>
      <c r="F6" s="2">
        <v>0</v>
      </c>
      <c r="G6" s="2">
        <v>6</v>
      </c>
      <c r="H6" s="2">
        <v>4</v>
      </c>
      <c r="I6" s="2">
        <v>0</v>
      </c>
      <c r="J6" s="2">
        <v>0</v>
      </c>
      <c r="K6" s="68">
        <f t="shared" si="0"/>
        <v>25</v>
      </c>
      <c r="L6" s="189">
        <f t="shared" si="0"/>
        <v>14</v>
      </c>
    </row>
    <row r="7" spans="1:13" x14ac:dyDescent="0.25">
      <c r="A7" s="432" t="s">
        <v>796</v>
      </c>
      <c r="B7" s="433"/>
      <c r="C7" s="49">
        <f t="shared" ref="C7:J7" si="1">SUM(C4:C6)</f>
        <v>500</v>
      </c>
      <c r="D7" s="49">
        <f t="shared" si="1"/>
        <v>304</v>
      </c>
      <c r="E7" s="49">
        <f t="shared" si="1"/>
        <v>15</v>
      </c>
      <c r="F7" s="49">
        <f t="shared" si="1"/>
        <v>7</v>
      </c>
      <c r="G7" s="49">
        <f t="shared" si="1"/>
        <v>65</v>
      </c>
      <c r="H7" s="49">
        <f t="shared" si="1"/>
        <v>24</v>
      </c>
      <c r="I7" s="49">
        <f t="shared" si="1"/>
        <v>0</v>
      </c>
      <c r="J7" s="49">
        <f t="shared" si="1"/>
        <v>0</v>
      </c>
      <c r="K7" s="68">
        <f>+C7+E7+G7+I7</f>
        <v>580</v>
      </c>
      <c r="L7" s="189">
        <f t="shared" si="0"/>
        <v>335</v>
      </c>
    </row>
    <row r="8" spans="1:13" x14ac:dyDescent="0.25">
      <c r="A8" s="190" t="s">
        <v>282</v>
      </c>
      <c r="B8" s="51">
        <v>1</v>
      </c>
      <c r="C8" s="2">
        <v>194</v>
      </c>
      <c r="D8" s="2">
        <v>168</v>
      </c>
      <c r="E8" s="2">
        <v>3</v>
      </c>
      <c r="F8" s="2">
        <v>3</v>
      </c>
      <c r="G8" s="2">
        <v>61</v>
      </c>
      <c r="H8" s="2">
        <v>36</v>
      </c>
      <c r="I8" s="2">
        <v>1</v>
      </c>
      <c r="J8" s="2">
        <v>1</v>
      </c>
      <c r="K8" s="68">
        <f t="shared" si="0"/>
        <v>259</v>
      </c>
      <c r="L8" s="189">
        <f t="shared" si="0"/>
        <v>208</v>
      </c>
    </row>
    <row r="9" spans="1:13" x14ac:dyDescent="0.25">
      <c r="A9" s="176"/>
      <c r="B9" s="51">
        <v>2</v>
      </c>
      <c r="C9" s="2">
        <v>128</v>
      </c>
      <c r="D9" s="2">
        <v>116</v>
      </c>
      <c r="E9" s="2">
        <v>1</v>
      </c>
      <c r="F9" s="2">
        <v>1</v>
      </c>
      <c r="G9" s="2">
        <v>115</v>
      </c>
      <c r="H9" s="2">
        <v>103</v>
      </c>
      <c r="I9" s="2">
        <v>1</v>
      </c>
      <c r="J9" s="2">
        <v>1</v>
      </c>
      <c r="K9" s="68">
        <f t="shared" si="0"/>
        <v>245</v>
      </c>
      <c r="L9" s="189">
        <f t="shared" si="0"/>
        <v>221</v>
      </c>
    </row>
    <row r="10" spans="1:13" x14ac:dyDescent="0.25">
      <c r="A10" s="176"/>
      <c r="B10" s="51">
        <v>3</v>
      </c>
      <c r="C10" s="2">
        <v>2</v>
      </c>
      <c r="D10" s="2">
        <v>2</v>
      </c>
      <c r="E10" s="2">
        <v>0</v>
      </c>
      <c r="F10" s="2">
        <v>0</v>
      </c>
      <c r="G10" s="2">
        <v>2</v>
      </c>
      <c r="H10" s="2">
        <v>0</v>
      </c>
      <c r="I10" s="2">
        <v>0</v>
      </c>
      <c r="J10" s="2">
        <v>0</v>
      </c>
      <c r="K10" s="68">
        <f t="shared" si="0"/>
        <v>4</v>
      </c>
      <c r="L10" s="189">
        <f t="shared" si="0"/>
        <v>2</v>
      </c>
    </row>
    <row r="11" spans="1:13" x14ac:dyDescent="0.25">
      <c r="A11" s="432" t="s">
        <v>797</v>
      </c>
      <c r="B11" s="433"/>
      <c r="C11" s="49">
        <f t="shared" ref="C11:J11" si="2">SUM(C8:C10)</f>
        <v>324</v>
      </c>
      <c r="D11" s="49">
        <f t="shared" si="2"/>
        <v>286</v>
      </c>
      <c r="E11" s="49">
        <f t="shared" si="2"/>
        <v>4</v>
      </c>
      <c r="F11" s="49">
        <f t="shared" si="2"/>
        <v>4</v>
      </c>
      <c r="G11" s="49">
        <f t="shared" si="2"/>
        <v>178</v>
      </c>
      <c r="H11" s="49">
        <f t="shared" si="2"/>
        <v>139</v>
      </c>
      <c r="I11" s="49">
        <f t="shared" si="2"/>
        <v>2</v>
      </c>
      <c r="J11" s="49">
        <f t="shared" si="2"/>
        <v>2</v>
      </c>
      <c r="K11" s="68">
        <f t="shared" si="0"/>
        <v>508</v>
      </c>
      <c r="L11" s="189">
        <f t="shared" si="0"/>
        <v>431</v>
      </c>
    </row>
    <row r="12" spans="1:13" x14ac:dyDescent="0.25">
      <c r="A12" s="190" t="s">
        <v>283</v>
      </c>
      <c r="B12" s="51">
        <v>1</v>
      </c>
      <c r="C12" s="2">
        <v>91</v>
      </c>
      <c r="D12" s="2">
        <v>78</v>
      </c>
      <c r="E12" s="2">
        <v>0</v>
      </c>
      <c r="F12" s="2">
        <v>0</v>
      </c>
      <c r="G12" s="2">
        <v>7</v>
      </c>
      <c r="H12" s="2">
        <v>7</v>
      </c>
      <c r="I12" s="2">
        <v>0</v>
      </c>
      <c r="J12" s="2">
        <v>0</v>
      </c>
      <c r="K12" s="68">
        <f t="shared" si="0"/>
        <v>98</v>
      </c>
      <c r="L12" s="189">
        <f t="shared" si="0"/>
        <v>85</v>
      </c>
    </row>
    <row r="13" spans="1:13" x14ac:dyDescent="0.25">
      <c r="A13" s="176"/>
      <c r="B13" s="51">
        <v>2</v>
      </c>
      <c r="C13" s="2">
        <v>61</v>
      </c>
      <c r="D13" s="2">
        <v>48</v>
      </c>
      <c r="E13" s="2">
        <v>0</v>
      </c>
      <c r="F13" s="2">
        <v>0</v>
      </c>
      <c r="G13" s="2">
        <v>26</v>
      </c>
      <c r="H13" s="2">
        <v>20</v>
      </c>
      <c r="I13" s="2">
        <v>0</v>
      </c>
      <c r="J13" s="2">
        <v>0</v>
      </c>
      <c r="K13" s="68">
        <f t="shared" si="0"/>
        <v>87</v>
      </c>
      <c r="L13" s="189">
        <f t="shared" si="0"/>
        <v>68</v>
      </c>
    </row>
    <row r="14" spans="1:13" x14ac:dyDescent="0.25">
      <c r="A14" s="176"/>
      <c r="B14" s="51">
        <v>3</v>
      </c>
      <c r="C14" s="2">
        <v>2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68">
        <f t="shared" si="0"/>
        <v>2</v>
      </c>
      <c r="L14" s="189">
        <f t="shared" si="0"/>
        <v>1</v>
      </c>
    </row>
    <row r="15" spans="1:13" x14ac:dyDescent="0.25">
      <c r="A15" s="432" t="s">
        <v>798</v>
      </c>
      <c r="B15" s="433"/>
      <c r="C15" s="49">
        <f t="shared" ref="C15:J15" si="3">SUM(C12:C14)</f>
        <v>154</v>
      </c>
      <c r="D15" s="49">
        <f t="shared" si="3"/>
        <v>127</v>
      </c>
      <c r="E15" s="49">
        <f t="shared" si="3"/>
        <v>0</v>
      </c>
      <c r="F15" s="49">
        <f t="shared" si="3"/>
        <v>0</v>
      </c>
      <c r="G15" s="49">
        <f t="shared" si="3"/>
        <v>33</v>
      </c>
      <c r="H15" s="49">
        <f t="shared" si="3"/>
        <v>27</v>
      </c>
      <c r="I15" s="49">
        <f t="shared" si="3"/>
        <v>0</v>
      </c>
      <c r="J15" s="49">
        <f t="shared" si="3"/>
        <v>0</v>
      </c>
      <c r="K15" s="68">
        <f t="shared" si="0"/>
        <v>187</v>
      </c>
      <c r="L15" s="189">
        <f t="shared" si="0"/>
        <v>154</v>
      </c>
    </row>
    <row r="16" spans="1:13" x14ac:dyDescent="0.25">
      <c r="A16" s="190" t="s">
        <v>284</v>
      </c>
      <c r="B16" s="51">
        <v>1</v>
      </c>
      <c r="C16" s="2">
        <v>453</v>
      </c>
      <c r="D16" s="2">
        <v>388</v>
      </c>
      <c r="E16" s="2">
        <v>7</v>
      </c>
      <c r="F16" s="2">
        <v>5</v>
      </c>
      <c r="G16" s="2">
        <v>207</v>
      </c>
      <c r="H16" s="2">
        <v>148</v>
      </c>
      <c r="I16" s="2">
        <v>1</v>
      </c>
      <c r="J16" s="2">
        <v>0</v>
      </c>
      <c r="K16" s="68">
        <f t="shared" si="0"/>
        <v>668</v>
      </c>
      <c r="L16" s="189">
        <f t="shared" si="0"/>
        <v>541</v>
      </c>
    </row>
    <row r="17" spans="1:12" x14ac:dyDescent="0.25">
      <c r="A17" s="176"/>
      <c r="B17" s="51">
        <v>2</v>
      </c>
      <c r="C17" s="2">
        <v>465</v>
      </c>
      <c r="D17" s="2">
        <v>375</v>
      </c>
      <c r="E17" s="2">
        <v>6</v>
      </c>
      <c r="F17" s="2">
        <v>5</v>
      </c>
      <c r="G17" s="2">
        <v>213</v>
      </c>
      <c r="H17" s="2">
        <v>154</v>
      </c>
      <c r="I17" s="2">
        <v>0</v>
      </c>
      <c r="J17" s="2">
        <v>0</v>
      </c>
      <c r="K17" s="68">
        <f t="shared" si="0"/>
        <v>684</v>
      </c>
      <c r="L17" s="189">
        <f t="shared" si="0"/>
        <v>534</v>
      </c>
    </row>
    <row r="18" spans="1:12" x14ac:dyDescent="0.25">
      <c r="A18" s="176"/>
      <c r="B18" s="51">
        <v>3</v>
      </c>
      <c r="C18" s="2">
        <v>13</v>
      </c>
      <c r="D18" s="2">
        <v>9</v>
      </c>
      <c r="E18" s="2">
        <v>0</v>
      </c>
      <c r="F18" s="2">
        <v>0</v>
      </c>
      <c r="G18" s="2">
        <v>14</v>
      </c>
      <c r="H18" s="2">
        <v>10</v>
      </c>
      <c r="I18" s="2">
        <v>1</v>
      </c>
      <c r="J18" s="2">
        <v>0</v>
      </c>
      <c r="K18" s="68">
        <f t="shared" si="0"/>
        <v>28</v>
      </c>
      <c r="L18" s="189">
        <f t="shared" si="0"/>
        <v>19</v>
      </c>
    </row>
    <row r="19" spans="1:12" x14ac:dyDescent="0.25">
      <c r="A19" s="432" t="s">
        <v>799</v>
      </c>
      <c r="B19" s="433"/>
      <c r="C19" s="49">
        <f t="shared" ref="C19:J19" si="4">SUM(C16:C18)</f>
        <v>931</v>
      </c>
      <c r="D19" s="49">
        <f t="shared" si="4"/>
        <v>772</v>
      </c>
      <c r="E19" s="49">
        <f t="shared" si="4"/>
        <v>13</v>
      </c>
      <c r="F19" s="49">
        <f t="shared" si="4"/>
        <v>10</v>
      </c>
      <c r="G19" s="49">
        <f t="shared" si="4"/>
        <v>434</v>
      </c>
      <c r="H19" s="49">
        <f t="shared" si="4"/>
        <v>312</v>
      </c>
      <c r="I19" s="49">
        <f t="shared" si="4"/>
        <v>2</v>
      </c>
      <c r="J19" s="49">
        <f t="shared" si="4"/>
        <v>0</v>
      </c>
      <c r="K19" s="68">
        <f t="shared" si="0"/>
        <v>1380</v>
      </c>
      <c r="L19" s="189">
        <f t="shared" si="0"/>
        <v>1094</v>
      </c>
    </row>
    <row r="20" spans="1:12" x14ac:dyDescent="0.25">
      <c r="A20" s="190" t="s">
        <v>285</v>
      </c>
      <c r="B20" s="51">
        <v>1</v>
      </c>
      <c r="C20" s="2">
        <v>250</v>
      </c>
      <c r="D20" s="2">
        <v>178</v>
      </c>
      <c r="E20" s="2">
        <v>4</v>
      </c>
      <c r="F20" s="2">
        <v>4</v>
      </c>
      <c r="G20" s="2">
        <v>75</v>
      </c>
      <c r="H20" s="2">
        <v>59</v>
      </c>
      <c r="I20" s="2">
        <v>0</v>
      </c>
      <c r="J20" s="2">
        <v>0</v>
      </c>
      <c r="K20" s="68">
        <f t="shared" si="0"/>
        <v>329</v>
      </c>
      <c r="L20" s="189">
        <f t="shared" si="0"/>
        <v>241</v>
      </c>
    </row>
    <row r="21" spans="1:12" x14ac:dyDescent="0.25">
      <c r="A21" s="176"/>
      <c r="B21" s="51">
        <v>2</v>
      </c>
      <c r="C21" s="2">
        <v>250</v>
      </c>
      <c r="D21" s="2">
        <v>212</v>
      </c>
      <c r="E21" s="2">
        <v>6</v>
      </c>
      <c r="F21" s="2">
        <v>5</v>
      </c>
      <c r="G21" s="2">
        <v>84</v>
      </c>
      <c r="H21" s="2">
        <v>81</v>
      </c>
      <c r="I21" s="2">
        <v>0</v>
      </c>
      <c r="J21" s="2">
        <v>0</v>
      </c>
      <c r="K21" s="68">
        <f t="shared" si="0"/>
        <v>340</v>
      </c>
      <c r="L21" s="189">
        <f t="shared" si="0"/>
        <v>298</v>
      </c>
    </row>
    <row r="22" spans="1:12" x14ac:dyDescent="0.25">
      <c r="A22" s="176"/>
      <c r="B22" s="51">
        <v>3</v>
      </c>
      <c r="C22" s="2">
        <v>6</v>
      </c>
      <c r="D22" s="2">
        <v>4</v>
      </c>
      <c r="E22" s="2">
        <v>0</v>
      </c>
      <c r="F22" s="2">
        <v>0</v>
      </c>
      <c r="G22" s="2">
        <v>1</v>
      </c>
      <c r="H22" s="2">
        <v>0</v>
      </c>
      <c r="I22" s="2">
        <v>1</v>
      </c>
      <c r="J22" s="2">
        <v>1</v>
      </c>
      <c r="K22" s="68">
        <f t="shared" si="0"/>
        <v>8</v>
      </c>
      <c r="L22" s="189">
        <f t="shared" si="0"/>
        <v>5</v>
      </c>
    </row>
    <row r="23" spans="1:12" ht="16.5" thickBot="1" x14ac:dyDescent="0.3">
      <c r="A23" s="432" t="s">
        <v>800</v>
      </c>
      <c r="B23" s="433"/>
      <c r="C23" s="49">
        <f t="shared" ref="C23:J23" si="5">SUM(C20:C22)</f>
        <v>506</v>
      </c>
      <c r="D23" s="49">
        <f t="shared" si="5"/>
        <v>394</v>
      </c>
      <c r="E23" s="49">
        <f t="shared" si="5"/>
        <v>10</v>
      </c>
      <c r="F23" s="49">
        <f t="shared" si="5"/>
        <v>9</v>
      </c>
      <c r="G23" s="49">
        <f t="shared" si="5"/>
        <v>160</v>
      </c>
      <c r="H23" s="49">
        <f t="shared" si="5"/>
        <v>140</v>
      </c>
      <c r="I23" s="49">
        <f t="shared" si="5"/>
        <v>1</v>
      </c>
      <c r="J23" s="49">
        <f t="shared" si="5"/>
        <v>1</v>
      </c>
      <c r="K23" s="68">
        <f t="shared" si="0"/>
        <v>677</v>
      </c>
      <c r="L23" s="189">
        <f t="shared" si="0"/>
        <v>544</v>
      </c>
    </row>
    <row r="24" spans="1:12" x14ac:dyDescent="0.25">
      <c r="A24" s="303" t="s">
        <v>801</v>
      </c>
      <c r="B24" s="197">
        <v>1</v>
      </c>
      <c r="C24" s="182">
        <f t="shared" ref="C24:J26" si="6">C4+C8+C12+C16+C20</f>
        <v>1206</v>
      </c>
      <c r="D24" s="182">
        <f t="shared" si="6"/>
        <v>941</v>
      </c>
      <c r="E24" s="182">
        <f t="shared" si="6"/>
        <v>24</v>
      </c>
      <c r="F24" s="182">
        <f t="shared" si="6"/>
        <v>18</v>
      </c>
      <c r="G24" s="182">
        <f t="shared" si="6"/>
        <v>380</v>
      </c>
      <c r="H24" s="182">
        <f t="shared" si="6"/>
        <v>260</v>
      </c>
      <c r="I24" s="182">
        <f t="shared" si="6"/>
        <v>2</v>
      </c>
      <c r="J24" s="182">
        <f t="shared" si="6"/>
        <v>1</v>
      </c>
      <c r="K24" s="198">
        <f t="shared" si="0"/>
        <v>1612</v>
      </c>
      <c r="L24" s="183">
        <f t="shared" si="0"/>
        <v>1220</v>
      </c>
    </row>
    <row r="25" spans="1:12" x14ac:dyDescent="0.25">
      <c r="A25" s="304"/>
      <c r="B25" s="121">
        <v>2</v>
      </c>
      <c r="C25" s="49">
        <f t="shared" si="6"/>
        <v>1167</v>
      </c>
      <c r="D25" s="49">
        <f t="shared" si="6"/>
        <v>916</v>
      </c>
      <c r="E25" s="49">
        <f t="shared" si="6"/>
        <v>18</v>
      </c>
      <c r="F25" s="49">
        <f t="shared" si="6"/>
        <v>12</v>
      </c>
      <c r="G25" s="49">
        <f t="shared" si="6"/>
        <v>467</v>
      </c>
      <c r="H25" s="49">
        <f t="shared" si="6"/>
        <v>368</v>
      </c>
      <c r="I25" s="49">
        <f t="shared" si="6"/>
        <v>1</v>
      </c>
      <c r="J25" s="49">
        <f t="shared" si="6"/>
        <v>1</v>
      </c>
      <c r="K25" s="68">
        <f t="shared" si="0"/>
        <v>1653</v>
      </c>
      <c r="L25" s="189">
        <f t="shared" si="0"/>
        <v>1297</v>
      </c>
    </row>
    <row r="26" spans="1:12" ht="16.5" thickBot="1" x14ac:dyDescent="0.3">
      <c r="A26" s="199"/>
      <c r="B26" s="128">
        <v>3</v>
      </c>
      <c r="C26" s="129">
        <f t="shared" si="6"/>
        <v>42</v>
      </c>
      <c r="D26" s="129">
        <f t="shared" si="6"/>
        <v>26</v>
      </c>
      <c r="E26" s="129">
        <f t="shared" si="6"/>
        <v>0</v>
      </c>
      <c r="F26" s="129">
        <f t="shared" si="6"/>
        <v>0</v>
      </c>
      <c r="G26" s="129">
        <f t="shared" si="6"/>
        <v>23</v>
      </c>
      <c r="H26" s="129">
        <f t="shared" si="6"/>
        <v>14</v>
      </c>
      <c r="I26" s="129">
        <f t="shared" si="6"/>
        <v>2</v>
      </c>
      <c r="J26" s="129">
        <f t="shared" si="6"/>
        <v>1</v>
      </c>
      <c r="K26" s="127">
        <f>C26+E26+G26+I26</f>
        <v>67</v>
      </c>
      <c r="L26" s="196">
        <f>D26+F26+H26+J26</f>
        <v>41</v>
      </c>
    </row>
    <row r="27" spans="1:12" ht="16.5" thickBot="1" x14ac:dyDescent="0.3">
      <c r="A27" s="437" t="s">
        <v>158</v>
      </c>
      <c r="B27" s="438"/>
      <c r="C27" s="180">
        <f t="shared" ref="C27:L27" si="7">SUM(C24:C26)</f>
        <v>2415</v>
      </c>
      <c r="D27" s="180">
        <f t="shared" si="7"/>
        <v>1883</v>
      </c>
      <c r="E27" s="180">
        <f t="shared" si="7"/>
        <v>42</v>
      </c>
      <c r="F27" s="180">
        <f t="shared" si="7"/>
        <v>30</v>
      </c>
      <c r="G27" s="180">
        <f t="shared" si="7"/>
        <v>870</v>
      </c>
      <c r="H27" s="180">
        <f t="shared" si="7"/>
        <v>642</v>
      </c>
      <c r="I27" s="180">
        <f t="shared" si="7"/>
        <v>5</v>
      </c>
      <c r="J27" s="180">
        <f t="shared" si="7"/>
        <v>3</v>
      </c>
      <c r="K27" s="200">
        <f t="shared" si="7"/>
        <v>3332</v>
      </c>
      <c r="L27" s="181">
        <f t="shared" si="7"/>
        <v>2558</v>
      </c>
    </row>
    <row r="28" spans="1:12" x14ac:dyDescent="0.25">
      <c r="A28" s="17"/>
    </row>
  </sheetData>
  <mergeCells count="12">
    <mergeCell ref="A1:L1"/>
    <mergeCell ref="C2:F2"/>
    <mergeCell ref="G2:J2"/>
    <mergeCell ref="K2:L2"/>
    <mergeCell ref="A2:A3"/>
    <mergeCell ref="B2:B3"/>
    <mergeCell ref="A7:B7"/>
    <mergeCell ref="A11:B11"/>
    <mergeCell ref="A15:B15"/>
    <mergeCell ref="A19:B19"/>
    <mergeCell ref="A27:B27"/>
    <mergeCell ref="A23:B23"/>
  </mergeCells>
  <phoneticPr fontId="2" type="noConversion"/>
  <pageMargins left="0.75" right="0.75" top="1" bottom="1" header="0.4921259845" footer="0.4921259845"/>
  <pageSetup paperSize="9" scale="71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1" ht="46.5" customHeight="1" x14ac:dyDescent="0.3">
      <c r="A1" s="457" t="s">
        <v>802</v>
      </c>
      <c r="B1" s="457"/>
      <c r="C1" s="457"/>
      <c r="D1" s="457"/>
      <c r="E1" s="457"/>
      <c r="F1" s="457"/>
      <c r="G1" s="457"/>
      <c r="H1" s="457"/>
      <c r="I1" s="457"/>
      <c r="J1" s="457"/>
    </row>
    <row r="2" spans="1:11" ht="16.5" thickBot="1" x14ac:dyDescent="0.3">
      <c r="A2" s="454" t="s">
        <v>53</v>
      </c>
      <c r="B2" s="454"/>
      <c r="C2" s="454"/>
      <c r="D2" s="454"/>
      <c r="E2" s="454"/>
      <c r="F2" s="454"/>
      <c r="G2" s="454"/>
      <c r="H2" s="454"/>
      <c r="I2" s="454"/>
      <c r="J2" s="454"/>
      <c r="K2" s="16"/>
    </row>
    <row r="3" spans="1:11" ht="30.75" thickBot="1" x14ac:dyDescent="0.3">
      <c r="A3" s="72" t="s">
        <v>66</v>
      </c>
      <c r="B3" s="78" t="s">
        <v>57</v>
      </c>
      <c r="C3" s="78" t="s">
        <v>58</v>
      </c>
      <c r="D3" s="79" t="s">
        <v>59</v>
      </c>
      <c r="E3" s="79" t="s">
        <v>60</v>
      </c>
      <c r="F3" s="79" t="s">
        <v>61</v>
      </c>
      <c r="G3" s="80" t="s">
        <v>62</v>
      </c>
      <c r="H3" s="80" t="s">
        <v>63</v>
      </c>
      <c r="I3" s="80" t="s">
        <v>64</v>
      </c>
      <c r="J3" s="81" t="s">
        <v>65</v>
      </c>
    </row>
    <row r="4" spans="1:11" ht="30" x14ac:dyDescent="0.25">
      <c r="A4" s="77" t="s">
        <v>19</v>
      </c>
      <c r="B4" s="324">
        <v>790</v>
      </c>
      <c r="C4" s="324">
        <v>1527</v>
      </c>
      <c r="D4" s="324">
        <v>1415</v>
      </c>
      <c r="E4" s="324">
        <v>1333</v>
      </c>
      <c r="F4" s="324">
        <v>539</v>
      </c>
      <c r="G4" s="123">
        <f>IFERROR(C4/B4,0)</f>
        <v>1.9329113924050634</v>
      </c>
      <c r="H4" s="123">
        <f>IFERROR(E4/D4,0)</f>
        <v>0.94204946996466432</v>
      </c>
      <c r="I4" s="123">
        <f>IFERROR(F4/E4,0)</f>
        <v>0.40435108777194301</v>
      </c>
      <c r="J4" s="123">
        <f>IFERROR(F4/B4,0)</f>
        <v>0.6822784810126582</v>
      </c>
    </row>
    <row r="5" spans="1:11" x14ac:dyDescent="0.25">
      <c r="A5" s="30" t="s">
        <v>20</v>
      </c>
      <c r="B5" s="325">
        <v>465</v>
      </c>
      <c r="C5" s="325">
        <v>718</v>
      </c>
      <c r="D5" s="325">
        <v>718</v>
      </c>
      <c r="E5" s="325">
        <v>665</v>
      </c>
      <c r="F5" s="325">
        <v>308</v>
      </c>
      <c r="G5" s="124">
        <f>IFERROR(C5/B5,0)</f>
        <v>1.5440860215053764</v>
      </c>
      <c r="H5" s="124">
        <f t="shared" ref="H5:I27" si="0">IFERROR(E5/D5,0)</f>
        <v>0.92618384401114207</v>
      </c>
      <c r="I5" s="124">
        <f t="shared" si="0"/>
        <v>0.4631578947368421</v>
      </c>
      <c r="J5" s="124">
        <f t="shared" ref="J5:J27" si="1">IFERROR(F5/B5,0)</f>
        <v>0.66236559139784945</v>
      </c>
    </row>
    <row r="6" spans="1:11" x14ac:dyDescent="0.25">
      <c r="A6" s="30" t="s">
        <v>21</v>
      </c>
      <c r="B6" s="325"/>
      <c r="C6" s="325"/>
      <c r="D6" s="325"/>
      <c r="E6" s="325"/>
      <c r="F6" s="325"/>
      <c r="G6" s="124">
        <f t="shared" ref="G6:G31" si="2">IFERROR(C6/B6,0)</f>
        <v>0</v>
      </c>
      <c r="H6" s="124">
        <f t="shared" si="0"/>
        <v>0</v>
      </c>
      <c r="I6" s="124">
        <f t="shared" si="0"/>
        <v>0</v>
      </c>
      <c r="J6" s="124">
        <f t="shared" si="1"/>
        <v>0</v>
      </c>
    </row>
    <row r="7" spans="1:11" x14ac:dyDescent="0.25">
      <c r="A7" s="30" t="s">
        <v>22</v>
      </c>
      <c r="B7" s="325">
        <v>285</v>
      </c>
      <c r="C7" s="325">
        <v>976</v>
      </c>
      <c r="D7" s="325">
        <v>976</v>
      </c>
      <c r="E7" s="325">
        <v>564</v>
      </c>
      <c r="F7" s="325">
        <v>271</v>
      </c>
      <c r="G7" s="124">
        <f t="shared" si="2"/>
        <v>3.4245614035087719</v>
      </c>
      <c r="H7" s="124">
        <f t="shared" si="0"/>
        <v>0.57786885245901642</v>
      </c>
      <c r="I7" s="124">
        <f t="shared" si="0"/>
        <v>0.48049645390070922</v>
      </c>
      <c r="J7" s="124">
        <f t="shared" si="1"/>
        <v>0.9508771929824561</v>
      </c>
    </row>
    <row r="8" spans="1:11" x14ac:dyDescent="0.25">
      <c r="A8" s="30" t="s">
        <v>23</v>
      </c>
      <c r="B8" s="325">
        <v>100</v>
      </c>
      <c r="C8" s="325">
        <v>296</v>
      </c>
      <c r="D8" s="325">
        <v>227</v>
      </c>
      <c r="E8" s="325">
        <v>161</v>
      </c>
      <c r="F8" s="325">
        <v>110</v>
      </c>
      <c r="G8" s="124">
        <f t="shared" si="2"/>
        <v>2.96</v>
      </c>
      <c r="H8" s="124">
        <f t="shared" si="0"/>
        <v>0.70925110132158586</v>
      </c>
      <c r="I8" s="124">
        <f t="shared" si="0"/>
        <v>0.68322981366459623</v>
      </c>
      <c r="J8" s="124">
        <f t="shared" si="1"/>
        <v>1.1000000000000001</v>
      </c>
    </row>
    <row r="9" spans="1:11" x14ac:dyDescent="0.25">
      <c r="A9" s="30" t="s">
        <v>24</v>
      </c>
      <c r="B9" s="325"/>
      <c r="C9" s="325"/>
      <c r="D9" s="325"/>
      <c r="E9" s="325"/>
      <c r="F9" s="325"/>
      <c r="G9" s="124">
        <f t="shared" si="2"/>
        <v>0</v>
      </c>
      <c r="H9" s="124">
        <f t="shared" si="0"/>
        <v>0</v>
      </c>
      <c r="I9" s="124">
        <f t="shared" si="0"/>
        <v>0</v>
      </c>
      <c r="J9" s="124">
        <f t="shared" si="1"/>
        <v>0</v>
      </c>
    </row>
    <row r="10" spans="1:11" x14ac:dyDescent="0.25">
      <c r="A10" s="30" t="s">
        <v>25</v>
      </c>
      <c r="B10" s="325"/>
      <c r="C10" s="325"/>
      <c r="D10" s="325"/>
      <c r="E10" s="325"/>
      <c r="F10" s="325"/>
      <c r="G10" s="124">
        <f t="shared" si="2"/>
        <v>0</v>
      </c>
      <c r="H10" s="124">
        <f t="shared" si="0"/>
        <v>0</v>
      </c>
      <c r="I10" s="124">
        <f t="shared" si="0"/>
        <v>0</v>
      </c>
      <c r="J10" s="124">
        <f t="shared" si="1"/>
        <v>0</v>
      </c>
    </row>
    <row r="11" spans="1:11" x14ac:dyDescent="0.25">
      <c r="A11" s="30" t="s">
        <v>26</v>
      </c>
      <c r="B11" s="325">
        <v>60</v>
      </c>
      <c r="C11" s="325">
        <v>115</v>
      </c>
      <c r="D11" s="325">
        <v>115</v>
      </c>
      <c r="E11" s="325">
        <v>115</v>
      </c>
      <c r="F11" s="325">
        <v>48</v>
      </c>
      <c r="G11" s="124">
        <f t="shared" si="2"/>
        <v>1.9166666666666667</v>
      </c>
      <c r="H11" s="124">
        <f t="shared" si="0"/>
        <v>1</v>
      </c>
      <c r="I11" s="124">
        <f t="shared" si="0"/>
        <v>0.41739130434782606</v>
      </c>
      <c r="J11" s="124">
        <f t="shared" si="1"/>
        <v>0.8</v>
      </c>
    </row>
    <row r="12" spans="1:11" x14ac:dyDescent="0.25">
      <c r="A12" s="30" t="s">
        <v>27</v>
      </c>
      <c r="B12" s="325">
        <v>40</v>
      </c>
      <c r="C12" s="325">
        <v>96</v>
      </c>
      <c r="D12" s="325">
        <v>96</v>
      </c>
      <c r="E12" s="325">
        <v>94</v>
      </c>
      <c r="F12" s="325">
        <v>49</v>
      </c>
      <c r="G12" s="124">
        <f t="shared" si="2"/>
        <v>2.4</v>
      </c>
      <c r="H12" s="124">
        <f t="shared" si="0"/>
        <v>0.97916666666666663</v>
      </c>
      <c r="I12" s="124">
        <f t="shared" si="0"/>
        <v>0.52127659574468088</v>
      </c>
      <c r="J12" s="124">
        <f t="shared" si="1"/>
        <v>1.2250000000000001</v>
      </c>
    </row>
    <row r="13" spans="1:11" x14ac:dyDescent="0.25">
      <c r="A13" s="30" t="s">
        <v>28</v>
      </c>
      <c r="B13" s="326">
        <v>30</v>
      </c>
      <c r="C13" s="326">
        <v>33</v>
      </c>
      <c r="D13" s="325">
        <v>33</v>
      </c>
      <c r="E13" s="325">
        <v>33</v>
      </c>
      <c r="F13" s="325">
        <v>18</v>
      </c>
      <c r="G13" s="124">
        <f t="shared" si="2"/>
        <v>1.1000000000000001</v>
      </c>
      <c r="H13" s="124">
        <f t="shared" si="0"/>
        <v>1</v>
      </c>
      <c r="I13" s="124">
        <f t="shared" si="0"/>
        <v>0.54545454545454541</v>
      </c>
      <c r="J13" s="124">
        <f t="shared" si="1"/>
        <v>0.6</v>
      </c>
    </row>
    <row r="14" spans="1:11" x14ac:dyDescent="0.25">
      <c r="A14" s="30" t="s">
        <v>29</v>
      </c>
      <c r="B14" s="325"/>
      <c r="C14" s="325"/>
      <c r="D14" s="325"/>
      <c r="E14" s="325"/>
      <c r="F14" s="325"/>
      <c r="G14" s="124">
        <f t="shared" si="2"/>
        <v>0</v>
      </c>
      <c r="H14" s="124">
        <f t="shared" si="0"/>
        <v>0</v>
      </c>
      <c r="I14" s="124">
        <f t="shared" si="0"/>
        <v>0</v>
      </c>
      <c r="J14" s="124">
        <f t="shared" si="1"/>
        <v>0</v>
      </c>
    </row>
    <row r="15" spans="1:11" ht="30" x14ac:dyDescent="0.25">
      <c r="A15" s="30" t="s">
        <v>30</v>
      </c>
      <c r="B15" s="325"/>
      <c r="C15" s="325"/>
      <c r="D15" s="325"/>
      <c r="E15" s="325"/>
      <c r="F15" s="325"/>
      <c r="G15" s="124">
        <f t="shared" si="2"/>
        <v>0</v>
      </c>
      <c r="H15" s="124">
        <f t="shared" si="0"/>
        <v>0</v>
      </c>
      <c r="I15" s="124">
        <f t="shared" si="0"/>
        <v>0</v>
      </c>
      <c r="J15" s="124">
        <f t="shared" si="1"/>
        <v>0</v>
      </c>
    </row>
    <row r="16" spans="1:11" x14ac:dyDescent="0.25">
      <c r="A16" s="30" t="s">
        <v>31</v>
      </c>
      <c r="B16" s="325"/>
      <c r="C16" s="325"/>
      <c r="D16" s="325"/>
      <c r="E16" s="325"/>
      <c r="F16" s="325"/>
      <c r="G16" s="124">
        <f t="shared" si="2"/>
        <v>0</v>
      </c>
      <c r="H16" s="124">
        <f t="shared" si="0"/>
        <v>0</v>
      </c>
      <c r="I16" s="124">
        <f t="shared" si="0"/>
        <v>0</v>
      </c>
      <c r="J16" s="124">
        <f t="shared" si="1"/>
        <v>0</v>
      </c>
    </row>
    <row r="17" spans="1:10" x14ac:dyDescent="0.25">
      <c r="A17" s="30" t="s">
        <v>32</v>
      </c>
      <c r="B17" s="325"/>
      <c r="C17" s="325"/>
      <c r="D17" s="325"/>
      <c r="E17" s="325"/>
      <c r="F17" s="325"/>
      <c r="G17" s="124">
        <f t="shared" si="2"/>
        <v>0</v>
      </c>
      <c r="H17" s="124">
        <f t="shared" si="0"/>
        <v>0</v>
      </c>
      <c r="I17" s="124">
        <f t="shared" si="0"/>
        <v>0</v>
      </c>
      <c r="J17" s="124">
        <f t="shared" si="1"/>
        <v>0</v>
      </c>
    </row>
    <row r="18" spans="1:10" x14ac:dyDescent="0.25">
      <c r="A18" s="30" t="s">
        <v>33</v>
      </c>
      <c r="B18" s="325"/>
      <c r="C18" s="325"/>
      <c r="D18" s="325"/>
      <c r="E18" s="325"/>
      <c r="F18" s="325"/>
      <c r="G18" s="124">
        <f t="shared" si="2"/>
        <v>0</v>
      </c>
      <c r="H18" s="124">
        <f t="shared" si="0"/>
        <v>0</v>
      </c>
      <c r="I18" s="124">
        <f t="shared" si="0"/>
        <v>0</v>
      </c>
      <c r="J18" s="124">
        <f t="shared" si="1"/>
        <v>0</v>
      </c>
    </row>
    <row r="19" spans="1:10" x14ac:dyDescent="0.25">
      <c r="A19" s="30" t="s">
        <v>34</v>
      </c>
      <c r="B19" s="325"/>
      <c r="C19" s="325"/>
      <c r="D19" s="325"/>
      <c r="E19" s="325"/>
      <c r="F19" s="325"/>
      <c r="G19" s="124">
        <f t="shared" si="2"/>
        <v>0</v>
      </c>
      <c r="H19" s="124">
        <f t="shared" si="0"/>
        <v>0</v>
      </c>
      <c r="I19" s="124">
        <f t="shared" si="0"/>
        <v>0</v>
      </c>
      <c r="J19" s="124">
        <f t="shared" si="1"/>
        <v>0</v>
      </c>
    </row>
    <row r="20" spans="1:10" x14ac:dyDescent="0.25">
      <c r="A20" s="30" t="s">
        <v>35</v>
      </c>
      <c r="B20" s="325"/>
      <c r="C20" s="325"/>
      <c r="D20" s="325"/>
      <c r="E20" s="325"/>
      <c r="F20" s="325"/>
      <c r="G20" s="124">
        <f t="shared" si="2"/>
        <v>0</v>
      </c>
      <c r="H20" s="124">
        <f t="shared" si="0"/>
        <v>0</v>
      </c>
      <c r="I20" s="124">
        <f t="shared" si="0"/>
        <v>0</v>
      </c>
      <c r="J20" s="124">
        <f t="shared" si="1"/>
        <v>0</v>
      </c>
    </row>
    <row r="21" spans="1:10" x14ac:dyDescent="0.25">
      <c r="A21" s="30" t="s">
        <v>36</v>
      </c>
      <c r="B21" s="325"/>
      <c r="C21" s="325"/>
      <c r="D21" s="325"/>
      <c r="E21" s="325"/>
      <c r="F21" s="325"/>
      <c r="G21" s="124">
        <f t="shared" si="2"/>
        <v>0</v>
      </c>
      <c r="H21" s="124">
        <f t="shared" si="0"/>
        <v>0</v>
      </c>
      <c r="I21" s="124">
        <f t="shared" si="0"/>
        <v>0</v>
      </c>
      <c r="J21" s="124">
        <f t="shared" si="1"/>
        <v>0</v>
      </c>
    </row>
    <row r="22" spans="1:10" x14ac:dyDescent="0.25">
      <c r="A22" s="30" t="s">
        <v>37</v>
      </c>
      <c r="B22" s="325"/>
      <c r="C22" s="325"/>
      <c r="D22" s="325"/>
      <c r="E22" s="325"/>
      <c r="F22" s="325"/>
      <c r="G22" s="124">
        <f t="shared" si="2"/>
        <v>0</v>
      </c>
      <c r="H22" s="124">
        <f t="shared" si="0"/>
        <v>0</v>
      </c>
      <c r="I22" s="124">
        <f t="shared" si="0"/>
        <v>0</v>
      </c>
      <c r="J22" s="124">
        <f t="shared" si="1"/>
        <v>0</v>
      </c>
    </row>
    <row r="23" spans="1:10" x14ac:dyDescent="0.25">
      <c r="A23" s="30" t="s">
        <v>38</v>
      </c>
      <c r="B23" s="325">
        <v>100</v>
      </c>
      <c r="C23" s="325">
        <v>393</v>
      </c>
      <c r="D23" s="325">
        <v>363</v>
      </c>
      <c r="E23" s="325">
        <v>217</v>
      </c>
      <c r="F23" s="325">
        <v>136</v>
      </c>
      <c r="G23" s="124">
        <f t="shared" si="2"/>
        <v>3.93</v>
      </c>
      <c r="H23" s="124">
        <f t="shared" si="0"/>
        <v>0.59779614325068875</v>
      </c>
      <c r="I23" s="124">
        <f t="shared" si="0"/>
        <v>0.62672811059907829</v>
      </c>
      <c r="J23" s="124">
        <f t="shared" si="1"/>
        <v>1.36</v>
      </c>
    </row>
    <row r="24" spans="1:10" x14ac:dyDescent="0.25">
      <c r="A24" s="30" t="s">
        <v>39</v>
      </c>
      <c r="B24" s="325">
        <v>90</v>
      </c>
      <c r="C24" s="325">
        <v>419</v>
      </c>
      <c r="D24" s="325">
        <v>374</v>
      </c>
      <c r="E24" s="325">
        <v>248</v>
      </c>
      <c r="F24" s="325">
        <v>151</v>
      </c>
      <c r="G24" s="124">
        <f t="shared" si="2"/>
        <v>4.6555555555555559</v>
      </c>
      <c r="H24" s="124">
        <f t="shared" si="0"/>
        <v>0.66310160427807485</v>
      </c>
      <c r="I24" s="124">
        <f t="shared" si="0"/>
        <v>0.6088709677419355</v>
      </c>
      <c r="J24" s="124">
        <f t="shared" si="1"/>
        <v>1.6777777777777778</v>
      </c>
    </row>
    <row r="25" spans="1:10" x14ac:dyDescent="0.25">
      <c r="A25" s="30" t="s">
        <v>40</v>
      </c>
      <c r="B25" s="325"/>
      <c r="C25" s="325"/>
      <c r="D25" s="325"/>
      <c r="E25" s="325"/>
      <c r="F25" s="325"/>
      <c r="G25" s="124">
        <f t="shared" si="2"/>
        <v>0</v>
      </c>
      <c r="H25" s="124">
        <f t="shared" si="0"/>
        <v>0</v>
      </c>
      <c r="I25" s="124">
        <f t="shared" si="0"/>
        <v>0</v>
      </c>
      <c r="J25" s="124">
        <f t="shared" si="1"/>
        <v>0</v>
      </c>
    </row>
    <row r="26" spans="1:10" x14ac:dyDescent="0.25">
      <c r="A26" s="30" t="s">
        <v>41</v>
      </c>
      <c r="B26" s="325"/>
      <c r="C26" s="325"/>
      <c r="D26" s="325"/>
      <c r="E26" s="325"/>
      <c r="F26" s="325"/>
      <c r="G26" s="124">
        <f t="shared" si="2"/>
        <v>0</v>
      </c>
      <c r="H26" s="124">
        <f t="shared" si="0"/>
        <v>0</v>
      </c>
      <c r="I26" s="124">
        <f t="shared" si="0"/>
        <v>0</v>
      </c>
      <c r="J26" s="124">
        <f t="shared" si="1"/>
        <v>0</v>
      </c>
    </row>
    <row r="27" spans="1:10" x14ac:dyDescent="0.25">
      <c r="A27" s="30" t="s">
        <v>42</v>
      </c>
      <c r="B27" s="325"/>
      <c r="C27" s="325"/>
      <c r="D27" s="325"/>
      <c r="E27" s="325"/>
      <c r="F27" s="325"/>
      <c r="G27" s="124">
        <f t="shared" si="2"/>
        <v>0</v>
      </c>
      <c r="H27" s="124">
        <f t="shared" si="0"/>
        <v>0</v>
      </c>
      <c r="I27" s="124">
        <f t="shared" si="0"/>
        <v>0</v>
      </c>
      <c r="J27" s="124">
        <f t="shared" si="1"/>
        <v>0</v>
      </c>
    </row>
    <row r="28" spans="1:10" x14ac:dyDescent="0.25">
      <c r="A28" s="30" t="s">
        <v>43</v>
      </c>
      <c r="B28" s="325"/>
      <c r="C28" s="325"/>
      <c r="D28" s="325"/>
      <c r="E28" s="325"/>
      <c r="F28" s="325"/>
      <c r="G28" s="124">
        <f t="shared" si="2"/>
        <v>0</v>
      </c>
      <c r="H28" s="124">
        <f t="shared" ref="H28:I31" si="3">IFERROR(E28/D28,0)</f>
        <v>0</v>
      </c>
      <c r="I28" s="124">
        <f t="shared" si="3"/>
        <v>0</v>
      </c>
      <c r="J28" s="124">
        <f>IFERROR(F28/B28,0)</f>
        <v>0</v>
      </c>
    </row>
    <row r="29" spans="1:10" x14ac:dyDescent="0.25">
      <c r="A29" s="30" t="s">
        <v>44</v>
      </c>
      <c r="B29" s="325"/>
      <c r="C29" s="325"/>
      <c r="D29" s="325"/>
      <c r="E29" s="325"/>
      <c r="F29" s="325"/>
      <c r="G29" s="124">
        <f t="shared" si="2"/>
        <v>0</v>
      </c>
      <c r="H29" s="124">
        <f t="shared" si="3"/>
        <v>0</v>
      </c>
      <c r="I29" s="124">
        <f t="shared" si="3"/>
        <v>0</v>
      </c>
      <c r="J29" s="124">
        <f>IFERROR(F29/B29,0)</f>
        <v>0</v>
      </c>
    </row>
    <row r="30" spans="1:10" ht="30" x14ac:dyDescent="0.25">
      <c r="A30" s="31" t="s">
        <v>45</v>
      </c>
      <c r="B30" s="325">
        <v>50</v>
      </c>
      <c r="C30" s="325">
        <v>230</v>
      </c>
      <c r="D30" s="325">
        <v>230</v>
      </c>
      <c r="E30" s="325">
        <v>122</v>
      </c>
      <c r="F30" s="325">
        <v>58</v>
      </c>
      <c r="G30" s="124">
        <f t="shared" si="2"/>
        <v>4.5999999999999996</v>
      </c>
      <c r="H30" s="124">
        <f t="shared" si="3"/>
        <v>0.5304347826086957</v>
      </c>
      <c r="I30" s="124">
        <f t="shared" si="3"/>
        <v>0.47540983606557374</v>
      </c>
      <c r="J30" s="124">
        <f>IFERROR(F30/B30,0)</f>
        <v>1.1599999999999999</v>
      </c>
    </row>
    <row r="31" spans="1:10" x14ac:dyDescent="0.25">
      <c r="A31" s="122" t="s">
        <v>55</v>
      </c>
      <c r="B31" s="327">
        <f>SUM(B4:B30)</f>
        <v>2010</v>
      </c>
      <c r="C31" s="327">
        <f>SUM(C4:C30)</f>
        <v>4803</v>
      </c>
      <c r="D31" s="327">
        <f>SUM(D4:D30)</f>
        <v>4547</v>
      </c>
      <c r="E31" s="327">
        <f>SUM(E4:E30)</f>
        <v>3552</v>
      </c>
      <c r="F31" s="327">
        <f>SUM(F4:F30)</f>
        <v>1688</v>
      </c>
      <c r="G31" s="124">
        <f t="shared" si="2"/>
        <v>2.3895522388059702</v>
      </c>
      <c r="H31" s="124">
        <f t="shared" si="3"/>
        <v>0.78117440070376076</v>
      </c>
      <c r="I31" s="124">
        <f t="shared" si="3"/>
        <v>0.4752252252252252</v>
      </c>
      <c r="J31" s="124">
        <f>IFERROR(F31/B31,0)</f>
        <v>0.8398009950248756</v>
      </c>
    </row>
    <row r="32" spans="1:10" x14ac:dyDescent="0.25">
      <c r="A32" s="32"/>
      <c r="B32" s="33"/>
      <c r="C32" s="33"/>
      <c r="D32" s="33"/>
      <c r="E32" s="33"/>
      <c r="F32" s="33"/>
      <c r="G32" s="33"/>
      <c r="H32" s="33"/>
      <c r="J32" s="33"/>
    </row>
    <row r="33" spans="1:10" ht="16.5" thickBot="1" x14ac:dyDescent="0.3">
      <c r="A33" s="455" t="s">
        <v>54</v>
      </c>
      <c r="B33" s="456"/>
      <c r="C33" s="456"/>
      <c r="D33" s="456"/>
      <c r="E33" s="456"/>
      <c r="F33" s="456"/>
      <c r="G33" s="456"/>
      <c r="H33" s="456"/>
      <c r="I33" s="456"/>
      <c r="J33" s="456"/>
    </row>
    <row r="34" spans="1:10" ht="32.25" thickBot="1" x14ac:dyDescent="0.3">
      <c r="A34" s="72" t="s">
        <v>66</v>
      </c>
      <c r="B34" s="73" t="s">
        <v>57</v>
      </c>
      <c r="C34" s="73" t="s">
        <v>58</v>
      </c>
      <c r="D34" s="74" t="s">
        <v>59</v>
      </c>
      <c r="E34" s="74" t="s">
        <v>60</v>
      </c>
      <c r="F34" s="74" t="s">
        <v>61</v>
      </c>
      <c r="G34" s="75" t="s">
        <v>62</v>
      </c>
      <c r="H34" s="75" t="s">
        <v>63</v>
      </c>
      <c r="I34" s="75" t="s">
        <v>64</v>
      </c>
      <c r="J34" s="76" t="s">
        <v>65</v>
      </c>
    </row>
    <row r="35" spans="1:10" ht="31.5" x14ac:dyDescent="0.25">
      <c r="A35" s="70" t="s">
        <v>19</v>
      </c>
      <c r="B35" s="328">
        <v>230</v>
      </c>
      <c r="C35" s="328">
        <v>316</v>
      </c>
      <c r="D35" s="328">
        <v>316</v>
      </c>
      <c r="E35" s="328">
        <v>270</v>
      </c>
      <c r="F35" s="328">
        <v>204</v>
      </c>
      <c r="G35" s="123">
        <f>IFERROR(C35/B35,0)</f>
        <v>1.3739130434782609</v>
      </c>
      <c r="H35" s="123">
        <f>IFERROR(E35/D35,0)</f>
        <v>0.85443037974683544</v>
      </c>
      <c r="I35" s="123">
        <f>IFERROR(F35/E35,0)</f>
        <v>0.75555555555555554</v>
      </c>
      <c r="J35" s="123">
        <f>IFERROR(F35/B35,0)</f>
        <v>0.88695652173913042</v>
      </c>
    </row>
    <row r="36" spans="1:10" x14ac:dyDescent="0.25">
      <c r="A36" s="19" t="s">
        <v>20</v>
      </c>
      <c r="B36" s="329">
        <v>215</v>
      </c>
      <c r="C36" s="329">
        <v>108</v>
      </c>
      <c r="D36" s="329">
        <v>108</v>
      </c>
      <c r="E36" s="329">
        <v>108</v>
      </c>
      <c r="F36" s="329">
        <v>61</v>
      </c>
      <c r="G36" s="124">
        <f t="shared" ref="G36:G50" si="4">IFERROR(C36/B36,0)</f>
        <v>0.50232558139534889</v>
      </c>
      <c r="H36" s="124">
        <f t="shared" ref="H36:I50" si="5">IFERROR(E36/D36,0)</f>
        <v>1</v>
      </c>
      <c r="I36" s="124">
        <f t="shared" si="5"/>
        <v>0.56481481481481477</v>
      </c>
      <c r="J36" s="124">
        <f t="shared" ref="J36:J50" si="6">IFERROR(F36/B36,0)</f>
        <v>0.28372093023255812</v>
      </c>
    </row>
    <row r="37" spans="1:10" x14ac:dyDescent="0.25">
      <c r="A37" s="19" t="s">
        <v>21</v>
      </c>
      <c r="B37" s="329"/>
      <c r="C37" s="329"/>
      <c r="D37" s="329"/>
      <c r="E37" s="329"/>
      <c r="F37" s="329"/>
      <c r="G37" s="124">
        <f t="shared" si="4"/>
        <v>0</v>
      </c>
      <c r="H37" s="124">
        <f t="shared" si="5"/>
        <v>0</v>
      </c>
      <c r="I37" s="124">
        <f t="shared" si="5"/>
        <v>0</v>
      </c>
      <c r="J37" s="124">
        <f t="shared" si="6"/>
        <v>0</v>
      </c>
    </row>
    <row r="38" spans="1:10" x14ac:dyDescent="0.25">
      <c r="A38" s="19" t="s">
        <v>22</v>
      </c>
      <c r="B38" s="329">
        <v>130</v>
      </c>
      <c r="C38" s="329">
        <v>124</v>
      </c>
      <c r="D38" s="329">
        <v>124</v>
      </c>
      <c r="E38" s="329">
        <v>120</v>
      </c>
      <c r="F38" s="329">
        <v>53</v>
      </c>
      <c r="G38" s="124">
        <f t="shared" si="4"/>
        <v>0.9538461538461539</v>
      </c>
      <c r="H38" s="124">
        <f t="shared" si="5"/>
        <v>0.967741935483871</v>
      </c>
      <c r="I38" s="124">
        <f t="shared" si="5"/>
        <v>0.44166666666666665</v>
      </c>
      <c r="J38" s="124">
        <f t="shared" si="6"/>
        <v>0.40769230769230769</v>
      </c>
    </row>
    <row r="39" spans="1:10" x14ac:dyDescent="0.25">
      <c r="A39" s="19" t="s">
        <v>23</v>
      </c>
      <c r="B39" s="329">
        <v>70</v>
      </c>
      <c r="C39" s="329">
        <v>66</v>
      </c>
      <c r="D39" s="329">
        <v>66</v>
      </c>
      <c r="E39" s="329">
        <v>66</v>
      </c>
      <c r="F39" s="329">
        <v>32</v>
      </c>
      <c r="G39" s="124">
        <f t="shared" si="4"/>
        <v>0.94285714285714284</v>
      </c>
      <c r="H39" s="124">
        <f t="shared" si="5"/>
        <v>1</v>
      </c>
      <c r="I39" s="124">
        <f t="shared" si="5"/>
        <v>0.48484848484848486</v>
      </c>
      <c r="J39" s="124">
        <f t="shared" si="6"/>
        <v>0.45714285714285713</v>
      </c>
    </row>
    <row r="40" spans="1:10" ht="19.5" customHeight="1" x14ac:dyDescent="0.25">
      <c r="A40" s="19" t="s">
        <v>24</v>
      </c>
      <c r="B40" s="329"/>
      <c r="C40" s="329"/>
      <c r="D40" s="329"/>
      <c r="E40" s="329"/>
      <c r="F40" s="329"/>
      <c r="G40" s="124">
        <f t="shared" si="4"/>
        <v>0</v>
      </c>
      <c r="H40" s="124">
        <f t="shared" si="5"/>
        <v>0</v>
      </c>
      <c r="I40" s="124">
        <f t="shared" si="5"/>
        <v>0</v>
      </c>
      <c r="J40" s="124">
        <f t="shared" si="6"/>
        <v>0</v>
      </c>
    </row>
    <row r="41" spans="1:10" ht="18" customHeight="1" x14ac:dyDescent="0.25">
      <c r="A41" s="19" t="s">
        <v>25</v>
      </c>
      <c r="B41" s="329"/>
      <c r="C41" s="329"/>
      <c r="D41" s="329"/>
      <c r="E41" s="329"/>
      <c r="F41" s="329"/>
      <c r="G41" s="124">
        <f t="shared" si="4"/>
        <v>0</v>
      </c>
      <c r="H41" s="124">
        <f t="shared" si="5"/>
        <v>0</v>
      </c>
      <c r="I41" s="124">
        <f t="shared" si="5"/>
        <v>0</v>
      </c>
      <c r="J41" s="124">
        <f t="shared" si="6"/>
        <v>0</v>
      </c>
    </row>
    <row r="42" spans="1:10" ht="17.25" customHeight="1" x14ac:dyDescent="0.25">
      <c r="A42" s="19" t="s">
        <v>26</v>
      </c>
      <c r="B42" s="329">
        <v>10</v>
      </c>
      <c r="C42" s="329">
        <v>11</v>
      </c>
      <c r="D42" s="329">
        <v>11</v>
      </c>
      <c r="E42" s="329">
        <v>8</v>
      </c>
      <c r="F42" s="329">
        <v>8</v>
      </c>
      <c r="G42" s="124">
        <f t="shared" si="4"/>
        <v>1.1000000000000001</v>
      </c>
      <c r="H42" s="124">
        <f t="shared" si="5"/>
        <v>0.72727272727272729</v>
      </c>
      <c r="I42" s="124">
        <f t="shared" si="5"/>
        <v>1</v>
      </c>
      <c r="J42" s="124">
        <f t="shared" si="6"/>
        <v>0.8</v>
      </c>
    </row>
    <row r="43" spans="1:10" ht="17.25" customHeight="1" x14ac:dyDescent="0.25">
      <c r="A43" s="19" t="s">
        <v>27</v>
      </c>
      <c r="B43" s="329">
        <v>10</v>
      </c>
      <c r="C43" s="329">
        <v>15</v>
      </c>
      <c r="D43" s="329">
        <v>15</v>
      </c>
      <c r="E43" s="329">
        <v>15</v>
      </c>
      <c r="F43" s="329">
        <v>8</v>
      </c>
      <c r="G43" s="124">
        <f t="shared" si="4"/>
        <v>1.5</v>
      </c>
      <c r="H43" s="124">
        <f t="shared" si="5"/>
        <v>1</v>
      </c>
      <c r="I43" s="124">
        <f t="shared" si="5"/>
        <v>0.53333333333333333</v>
      </c>
      <c r="J43" s="124">
        <f t="shared" si="6"/>
        <v>0.8</v>
      </c>
    </row>
    <row r="44" spans="1:10" ht="31.5" x14ac:dyDescent="0.25">
      <c r="A44" s="19" t="s">
        <v>28</v>
      </c>
      <c r="B44" s="330">
        <v>20</v>
      </c>
      <c r="C44" s="330">
        <v>8</v>
      </c>
      <c r="D44" s="329">
        <v>8</v>
      </c>
      <c r="E44" s="329">
        <v>8</v>
      </c>
      <c r="F44" s="329">
        <v>4</v>
      </c>
      <c r="G44" s="124">
        <f t="shared" si="4"/>
        <v>0.4</v>
      </c>
      <c r="H44" s="124">
        <f t="shared" si="5"/>
        <v>1</v>
      </c>
      <c r="I44" s="124">
        <f t="shared" si="5"/>
        <v>0.5</v>
      </c>
      <c r="J44" s="124">
        <f t="shared" si="6"/>
        <v>0.2</v>
      </c>
    </row>
    <row r="45" spans="1:10" x14ac:dyDescent="0.25">
      <c r="A45" s="19" t="s">
        <v>29</v>
      </c>
      <c r="B45" s="329"/>
      <c r="C45" s="329"/>
      <c r="D45" s="329"/>
      <c r="E45" s="329"/>
      <c r="F45" s="329"/>
      <c r="G45" s="124">
        <f t="shared" si="4"/>
        <v>0</v>
      </c>
      <c r="H45" s="124">
        <f t="shared" si="5"/>
        <v>0</v>
      </c>
      <c r="I45" s="124">
        <f t="shared" si="5"/>
        <v>0</v>
      </c>
      <c r="J45" s="124">
        <f t="shared" si="6"/>
        <v>0</v>
      </c>
    </row>
    <row r="46" spans="1:10" ht="31.5" x14ac:dyDescent="0.25">
      <c r="A46" s="19" t="s">
        <v>30</v>
      </c>
      <c r="B46" s="329"/>
      <c r="C46" s="329"/>
      <c r="D46" s="329"/>
      <c r="E46" s="329"/>
      <c r="F46" s="329"/>
      <c r="G46" s="124">
        <f t="shared" si="4"/>
        <v>0</v>
      </c>
      <c r="H46" s="124">
        <f t="shared" si="5"/>
        <v>0</v>
      </c>
      <c r="I46" s="124">
        <f t="shared" si="5"/>
        <v>0</v>
      </c>
      <c r="J46" s="124">
        <f t="shared" si="6"/>
        <v>0</v>
      </c>
    </row>
    <row r="47" spans="1:10" x14ac:dyDescent="0.25">
      <c r="A47" s="19" t="s">
        <v>31</v>
      </c>
      <c r="B47" s="329"/>
      <c r="C47" s="329"/>
      <c r="D47" s="329"/>
      <c r="E47" s="329"/>
      <c r="F47" s="329"/>
      <c r="G47" s="124">
        <f t="shared" si="4"/>
        <v>0</v>
      </c>
      <c r="H47" s="124">
        <f t="shared" si="5"/>
        <v>0</v>
      </c>
      <c r="I47" s="124">
        <f t="shared" si="5"/>
        <v>0</v>
      </c>
      <c r="J47" s="124">
        <f t="shared" si="6"/>
        <v>0</v>
      </c>
    </row>
    <row r="48" spans="1:10" x14ac:dyDescent="0.25">
      <c r="A48" s="19" t="s">
        <v>32</v>
      </c>
      <c r="B48" s="329"/>
      <c r="C48" s="329"/>
      <c r="D48" s="329"/>
      <c r="E48" s="329"/>
      <c r="F48" s="329"/>
      <c r="G48" s="124">
        <f t="shared" si="4"/>
        <v>0</v>
      </c>
      <c r="H48" s="124">
        <f t="shared" si="5"/>
        <v>0</v>
      </c>
      <c r="I48" s="124">
        <f t="shared" si="5"/>
        <v>0</v>
      </c>
      <c r="J48" s="124">
        <f t="shared" si="6"/>
        <v>0</v>
      </c>
    </row>
    <row r="49" spans="1:10" ht="18.75" customHeight="1" x14ac:dyDescent="0.25">
      <c r="A49" s="19" t="s">
        <v>33</v>
      </c>
      <c r="B49" s="329"/>
      <c r="C49" s="329"/>
      <c r="D49" s="329"/>
      <c r="E49" s="329"/>
      <c r="F49" s="329"/>
      <c r="G49" s="124">
        <f t="shared" si="4"/>
        <v>0</v>
      </c>
      <c r="H49" s="124">
        <f t="shared" si="5"/>
        <v>0</v>
      </c>
      <c r="I49" s="124">
        <f t="shared" si="5"/>
        <v>0</v>
      </c>
      <c r="J49" s="124">
        <f t="shared" si="6"/>
        <v>0</v>
      </c>
    </row>
    <row r="50" spans="1:10" ht="17.25" customHeight="1" x14ac:dyDescent="0.25">
      <c r="A50" s="19" t="s">
        <v>34</v>
      </c>
      <c r="B50" s="329"/>
      <c r="C50" s="329"/>
      <c r="D50" s="329"/>
      <c r="E50" s="329"/>
      <c r="F50" s="329"/>
      <c r="G50" s="124">
        <f t="shared" si="4"/>
        <v>0</v>
      </c>
      <c r="H50" s="124">
        <f t="shared" si="5"/>
        <v>0</v>
      </c>
      <c r="I50" s="124">
        <f t="shared" si="5"/>
        <v>0</v>
      </c>
      <c r="J50" s="124">
        <f t="shared" si="6"/>
        <v>0</v>
      </c>
    </row>
    <row r="51" spans="1:10" ht="18" customHeight="1" x14ac:dyDescent="0.25">
      <c r="A51" s="19" t="s">
        <v>35</v>
      </c>
      <c r="B51" s="329"/>
      <c r="C51" s="329"/>
      <c r="D51" s="329"/>
      <c r="E51" s="329"/>
      <c r="F51" s="329"/>
      <c r="G51" s="124">
        <f>IFERROR(C51/B51,0)</f>
        <v>0</v>
      </c>
      <c r="H51" s="124">
        <f>IFERROR(E51/D51,0)</f>
        <v>0</v>
      </c>
      <c r="I51" s="124">
        <f>IFERROR(F51/E51,0)</f>
        <v>0</v>
      </c>
      <c r="J51" s="124">
        <f>IFERROR(F51/B51,0)</f>
        <v>0</v>
      </c>
    </row>
    <row r="52" spans="1:10" ht="16.5" customHeight="1" x14ac:dyDescent="0.25">
      <c r="A52" s="19" t="s">
        <v>36</v>
      </c>
      <c r="B52" s="329"/>
      <c r="C52" s="329"/>
      <c r="D52" s="329"/>
      <c r="E52" s="329"/>
      <c r="F52" s="329"/>
      <c r="G52" s="124">
        <f t="shared" ref="G52:G62" si="7">IFERROR(C52/B52,0)</f>
        <v>0</v>
      </c>
      <c r="H52" s="124">
        <f t="shared" ref="H52:I62" si="8">IFERROR(E52/D52,0)</f>
        <v>0</v>
      </c>
      <c r="I52" s="124">
        <f t="shared" si="8"/>
        <v>0</v>
      </c>
      <c r="J52" s="124">
        <f t="shared" ref="J52:J62" si="9">IFERROR(F52/B52,0)</f>
        <v>0</v>
      </c>
    </row>
    <row r="53" spans="1:10" x14ac:dyDescent="0.25">
      <c r="A53" s="19" t="s">
        <v>37</v>
      </c>
      <c r="B53" s="329"/>
      <c r="C53" s="329"/>
      <c r="D53" s="329"/>
      <c r="E53" s="329"/>
      <c r="F53" s="329"/>
      <c r="G53" s="124">
        <f t="shared" si="7"/>
        <v>0</v>
      </c>
      <c r="H53" s="124">
        <f t="shared" si="8"/>
        <v>0</v>
      </c>
      <c r="I53" s="124">
        <f t="shared" si="8"/>
        <v>0</v>
      </c>
      <c r="J53" s="124">
        <f t="shared" si="9"/>
        <v>0</v>
      </c>
    </row>
    <row r="54" spans="1:10" ht="19.5" customHeight="1" x14ac:dyDescent="0.25">
      <c r="A54" s="19" t="s">
        <v>38</v>
      </c>
      <c r="B54" s="329">
        <v>40</v>
      </c>
      <c r="C54" s="329">
        <v>34</v>
      </c>
      <c r="D54" s="329">
        <v>34</v>
      </c>
      <c r="E54" s="329">
        <v>34</v>
      </c>
      <c r="F54" s="329">
        <v>25</v>
      </c>
      <c r="G54" s="124">
        <f t="shared" si="7"/>
        <v>0.85</v>
      </c>
      <c r="H54" s="124">
        <f t="shared" si="8"/>
        <v>1</v>
      </c>
      <c r="I54" s="124">
        <f t="shared" si="8"/>
        <v>0.73529411764705888</v>
      </c>
      <c r="J54" s="124">
        <f t="shared" si="9"/>
        <v>0.625</v>
      </c>
    </row>
    <row r="55" spans="1:10" ht="18.75" customHeight="1" x14ac:dyDescent="0.25">
      <c r="A55" s="19" t="s">
        <v>39</v>
      </c>
      <c r="B55" s="329">
        <v>30</v>
      </c>
      <c r="C55" s="329">
        <v>30</v>
      </c>
      <c r="D55" s="329">
        <v>30</v>
      </c>
      <c r="E55" s="329">
        <v>30</v>
      </c>
      <c r="F55" s="329">
        <v>22</v>
      </c>
      <c r="G55" s="124">
        <f t="shared" si="7"/>
        <v>1</v>
      </c>
      <c r="H55" s="124">
        <f t="shared" si="8"/>
        <v>1</v>
      </c>
      <c r="I55" s="124">
        <f t="shared" si="8"/>
        <v>0.73333333333333328</v>
      </c>
      <c r="J55" s="124">
        <f t="shared" si="9"/>
        <v>0.73333333333333328</v>
      </c>
    </row>
    <row r="56" spans="1:10" ht="17.25" customHeight="1" x14ac:dyDescent="0.25">
      <c r="A56" s="19" t="s">
        <v>40</v>
      </c>
      <c r="B56" s="329"/>
      <c r="C56" s="329"/>
      <c r="D56" s="329"/>
      <c r="E56" s="329"/>
      <c r="F56" s="329"/>
      <c r="G56" s="124">
        <f t="shared" si="7"/>
        <v>0</v>
      </c>
      <c r="H56" s="124">
        <f t="shared" si="8"/>
        <v>0</v>
      </c>
      <c r="I56" s="124">
        <f t="shared" si="8"/>
        <v>0</v>
      </c>
      <c r="J56" s="124">
        <f t="shared" si="9"/>
        <v>0</v>
      </c>
    </row>
    <row r="57" spans="1:10" ht="16.5" customHeight="1" x14ac:dyDescent="0.25">
      <c r="A57" s="19" t="s">
        <v>41</v>
      </c>
      <c r="B57" s="329"/>
      <c r="C57" s="329"/>
      <c r="D57" s="329"/>
      <c r="E57" s="329"/>
      <c r="F57" s="329"/>
      <c r="G57" s="124">
        <f t="shared" si="7"/>
        <v>0</v>
      </c>
      <c r="H57" s="124">
        <f t="shared" si="8"/>
        <v>0</v>
      </c>
      <c r="I57" s="124">
        <f t="shared" si="8"/>
        <v>0</v>
      </c>
      <c r="J57" s="124">
        <f t="shared" si="9"/>
        <v>0</v>
      </c>
    </row>
    <row r="58" spans="1:10" ht="17.25" customHeight="1" x14ac:dyDescent="0.25">
      <c r="A58" s="19" t="s">
        <v>42</v>
      </c>
      <c r="B58" s="329"/>
      <c r="C58" s="329"/>
      <c r="D58" s="329"/>
      <c r="E58" s="329"/>
      <c r="F58" s="329"/>
      <c r="G58" s="124">
        <f t="shared" si="7"/>
        <v>0</v>
      </c>
      <c r="H58" s="124">
        <f t="shared" si="8"/>
        <v>0</v>
      </c>
      <c r="I58" s="124">
        <f t="shared" si="8"/>
        <v>0</v>
      </c>
      <c r="J58" s="124">
        <f t="shared" si="9"/>
        <v>0</v>
      </c>
    </row>
    <row r="59" spans="1:10" x14ac:dyDescent="0.25">
      <c r="A59" s="19" t="s">
        <v>43</v>
      </c>
      <c r="B59" s="329"/>
      <c r="C59" s="329"/>
      <c r="D59" s="329"/>
      <c r="E59" s="329"/>
      <c r="F59" s="329"/>
      <c r="G59" s="124">
        <f t="shared" si="7"/>
        <v>0</v>
      </c>
      <c r="H59" s="124">
        <f t="shared" si="8"/>
        <v>0</v>
      </c>
      <c r="I59" s="124">
        <f t="shared" si="8"/>
        <v>0</v>
      </c>
      <c r="J59" s="124">
        <f t="shared" si="9"/>
        <v>0</v>
      </c>
    </row>
    <row r="60" spans="1:10" x14ac:dyDescent="0.25">
      <c r="A60" s="19" t="s">
        <v>44</v>
      </c>
      <c r="B60" s="329"/>
      <c r="C60" s="329"/>
      <c r="D60" s="329"/>
      <c r="E60" s="329"/>
      <c r="F60" s="329"/>
      <c r="G60" s="124">
        <f t="shared" si="7"/>
        <v>0</v>
      </c>
      <c r="H60" s="124">
        <f t="shared" si="8"/>
        <v>0</v>
      </c>
      <c r="I60" s="124">
        <f t="shared" si="8"/>
        <v>0</v>
      </c>
      <c r="J60" s="124">
        <f t="shared" si="9"/>
        <v>0</v>
      </c>
    </row>
    <row r="61" spans="1:10" ht="31.5" x14ac:dyDescent="0.25">
      <c r="A61" s="39" t="s">
        <v>45</v>
      </c>
      <c r="B61" s="329">
        <v>30</v>
      </c>
      <c r="C61" s="329">
        <v>56</v>
      </c>
      <c r="D61" s="329">
        <v>56</v>
      </c>
      <c r="E61" s="329">
        <v>45</v>
      </c>
      <c r="F61" s="329">
        <v>34</v>
      </c>
      <c r="G61" s="124">
        <f t="shared" si="7"/>
        <v>1.8666666666666667</v>
      </c>
      <c r="H61" s="124">
        <f t="shared" si="8"/>
        <v>0.8035714285714286</v>
      </c>
      <c r="I61" s="124">
        <f t="shared" si="8"/>
        <v>0.75555555555555554</v>
      </c>
      <c r="J61" s="124">
        <f t="shared" si="9"/>
        <v>1.1333333333333333</v>
      </c>
    </row>
    <row r="62" spans="1:10" ht="17.25" customHeight="1" x14ac:dyDescent="0.25">
      <c r="A62" s="122" t="s">
        <v>55</v>
      </c>
      <c r="B62" s="48">
        <f>SUM(B35:B61)</f>
        <v>785</v>
      </c>
      <c r="C62" s="48">
        <f>SUM(C35:C61)</f>
        <v>768</v>
      </c>
      <c r="D62" s="48">
        <f>SUM(D35:D61)</f>
        <v>768</v>
      </c>
      <c r="E62" s="48">
        <f>SUM(E35:E61)</f>
        <v>704</v>
      </c>
      <c r="F62" s="48">
        <f>SUM(F35:F61)</f>
        <v>451</v>
      </c>
      <c r="G62" s="124">
        <f t="shared" si="7"/>
        <v>0.97834394904458599</v>
      </c>
      <c r="H62" s="124">
        <f t="shared" si="8"/>
        <v>0.91666666666666663</v>
      </c>
      <c r="I62" s="124">
        <f t="shared" si="8"/>
        <v>0.640625</v>
      </c>
      <c r="J62" s="124">
        <f t="shared" si="9"/>
        <v>0.57452229299363056</v>
      </c>
    </row>
    <row r="64" spans="1:10" ht="16.5" thickBot="1" x14ac:dyDescent="0.3">
      <c r="A64" s="109" t="s">
        <v>127</v>
      </c>
      <c r="B64" s="6"/>
      <c r="C64" s="6"/>
      <c r="D64" s="6"/>
      <c r="E64" s="6"/>
    </row>
    <row r="65" spans="1:9" ht="63.75" thickBot="1" x14ac:dyDescent="0.3">
      <c r="A65" s="83" t="s">
        <v>66</v>
      </c>
      <c r="B65" s="84" t="s">
        <v>58</v>
      </c>
      <c r="C65" s="85" t="s">
        <v>59</v>
      </c>
      <c r="D65" s="85" t="s">
        <v>60</v>
      </c>
      <c r="E65" s="85" t="s">
        <v>61</v>
      </c>
      <c r="F65" s="86" t="s">
        <v>142</v>
      </c>
      <c r="G65" s="86" t="s">
        <v>143</v>
      </c>
      <c r="H65" s="86" t="s">
        <v>144</v>
      </c>
      <c r="I65" s="87" t="s">
        <v>145</v>
      </c>
    </row>
    <row r="66" spans="1:9" ht="31.5" x14ac:dyDescent="0.25">
      <c r="A66" s="70" t="s">
        <v>19</v>
      </c>
      <c r="B66" s="71">
        <v>36</v>
      </c>
      <c r="C66" s="71">
        <v>35</v>
      </c>
      <c r="D66" s="71">
        <v>19</v>
      </c>
      <c r="E66" s="71">
        <v>18</v>
      </c>
      <c r="F66" s="125">
        <f>+IFERROR(B66/(C4+C35),0)*100</f>
        <v>1.9533369506239826</v>
      </c>
      <c r="G66" s="125">
        <f>+IFERROR(C66/(D4+D35),0)*100</f>
        <v>2.0219526285384171</v>
      </c>
      <c r="H66" s="125">
        <f>+IFERROR(D66/(E4+E35),0)*100</f>
        <v>1.1852776044915783</v>
      </c>
      <c r="I66" s="125">
        <f>+IFERROR(E66/(F4+F35),0)*100</f>
        <v>2.4226110363391657</v>
      </c>
    </row>
    <row r="67" spans="1:9" x14ac:dyDescent="0.25">
      <c r="A67" s="19" t="s">
        <v>20</v>
      </c>
      <c r="B67" s="2">
        <v>27</v>
      </c>
      <c r="C67" s="2">
        <v>27</v>
      </c>
      <c r="D67" s="2">
        <v>24</v>
      </c>
      <c r="E67" s="2">
        <v>23</v>
      </c>
      <c r="F67" s="126">
        <f t="shared" ref="F67:I82" si="10">+IFERROR(B67/(C5+C36),0)*100</f>
        <v>3.2687651331719128</v>
      </c>
      <c r="G67" s="126">
        <f t="shared" si="10"/>
        <v>3.2687651331719128</v>
      </c>
      <c r="H67" s="126">
        <f t="shared" si="10"/>
        <v>3.1047865459249677</v>
      </c>
      <c r="I67" s="126">
        <f t="shared" si="10"/>
        <v>6.2330623306233059</v>
      </c>
    </row>
    <row r="68" spans="1:9" x14ac:dyDescent="0.25">
      <c r="A68" s="19" t="s">
        <v>21</v>
      </c>
      <c r="B68" s="2"/>
      <c r="C68" s="2"/>
      <c r="D68" s="2"/>
      <c r="E68" s="2"/>
      <c r="F68" s="126">
        <f t="shared" si="10"/>
        <v>0</v>
      </c>
      <c r="G68" s="126">
        <f t="shared" si="10"/>
        <v>0</v>
      </c>
      <c r="H68" s="126">
        <f t="shared" si="10"/>
        <v>0</v>
      </c>
      <c r="I68" s="126">
        <f t="shared" si="10"/>
        <v>0</v>
      </c>
    </row>
    <row r="69" spans="1:9" x14ac:dyDescent="0.25">
      <c r="A69" s="19" t="s">
        <v>22</v>
      </c>
      <c r="B69" s="2">
        <v>26</v>
      </c>
      <c r="C69" s="2">
        <v>24</v>
      </c>
      <c r="D69" s="2">
        <v>17</v>
      </c>
      <c r="E69" s="2">
        <v>16</v>
      </c>
      <c r="F69" s="126">
        <f t="shared" si="10"/>
        <v>2.3636363636363638</v>
      </c>
      <c r="G69" s="126">
        <f t="shared" si="10"/>
        <v>2.1818181818181821</v>
      </c>
      <c r="H69" s="126">
        <f t="shared" si="10"/>
        <v>2.4853801169590644</v>
      </c>
      <c r="I69" s="126">
        <f t="shared" si="10"/>
        <v>4.9382716049382713</v>
      </c>
    </row>
    <row r="70" spans="1:9" x14ac:dyDescent="0.25">
      <c r="A70" s="19" t="s">
        <v>23</v>
      </c>
      <c r="B70" s="2">
        <v>4</v>
      </c>
      <c r="C70" s="2">
        <v>4</v>
      </c>
      <c r="D70" s="2">
        <v>2</v>
      </c>
      <c r="E70" s="2">
        <v>2</v>
      </c>
      <c r="F70" s="126">
        <f t="shared" si="10"/>
        <v>1.1049723756906076</v>
      </c>
      <c r="G70" s="126">
        <f t="shared" si="10"/>
        <v>1.3651877133105803</v>
      </c>
      <c r="H70" s="126">
        <f t="shared" si="10"/>
        <v>0.88105726872246704</v>
      </c>
      <c r="I70" s="126">
        <f t="shared" si="10"/>
        <v>1.4084507042253522</v>
      </c>
    </row>
    <row r="71" spans="1:9" x14ac:dyDescent="0.25">
      <c r="A71" s="19" t="s">
        <v>24</v>
      </c>
      <c r="B71" s="2"/>
      <c r="C71" s="2"/>
      <c r="D71" s="2"/>
      <c r="E71" s="2"/>
      <c r="F71" s="126">
        <f t="shared" si="10"/>
        <v>0</v>
      </c>
      <c r="G71" s="126">
        <f t="shared" si="10"/>
        <v>0</v>
      </c>
      <c r="H71" s="126">
        <f t="shared" si="10"/>
        <v>0</v>
      </c>
      <c r="I71" s="126">
        <f t="shared" si="10"/>
        <v>0</v>
      </c>
    </row>
    <row r="72" spans="1:9" x14ac:dyDescent="0.25">
      <c r="A72" s="19" t="s">
        <v>25</v>
      </c>
      <c r="B72" s="2"/>
      <c r="C72" s="2"/>
      <c r="D72" s="2"/>
      <c r="E72" s="2"/>
      <c r="F72" s="126">
        <f t="shared" si="10"/>
        <v>0</v>
      </c>
      <c r="G72" s="126">
        <f t="shared" si="10"/>
        <v>0</v>
      </c>
      <c r="H72" s="126">
        <f t="shared" si="10"/>
        <v>0</v>
      </c>
      <c r="I72" s="126">
        <f t="shared" si="10"/>
        <v>0</v>
      </c>
    </row>
    <row r="73" spans="1:9" x14ac:dyDescent="0.25">
      <c r="A73" s="19" t="s">
        <v>26</v>
      </c>
      <c r="B73" s="2">
        <v>5</v>
      </c>
      <c r="C73" s="2">
        <v>4</v>
      </c>
      <c r="D73" s="2">
        <v>3</v>
      </c>
      <c r="E73" s="2">
        <v>3</v>
      </c>
      <c r="F73" s="126">
        <f t="shared" si="10"/>
        <v>3.9682539682539679</v>
      </c>
      <c r="G73" s="126">
        <f t="shared" si="10"/>
        <v>3.1746031746031744</v>
      </c>
      <c r="H73" s="126">
        <f t="shared" si="10"/>
        <v>2.4390243902439024</v>
      </c>
      <c r="I73" s="126">
        <f t="shared" si="10"/>
        <v>5.3571428571428568</v>
      </c>
    </row>
    <row r="74" spans="1:9" x14ac:dyDescent="0.25">
      <c r="A74" s="19" t="s">
        <v>27</v>
      </c>
      <c r="B74" s="2">
        <v>1</v>
      </c>
      <c r="C74" s="2">
        <v>1</v>
      </c>
      <c r="D74" s="2">
        <v>1</v>
      </c>
      <c r="E74" s="2">
        <v>1</v>
      </c>
      <c r="F74" s="126">
        <f t="shared" si="10"/>
        <v>0.90090090090090091</v>
      </c>
      <c r="G74" s="126">
        <f t="shared" si="10"/>
        <v>0.90090090090090091</v>
      </c>
      <c r="H74" s="126">
        <f t="shared" si="10"/>
        <v>0.91743119266055051</v>
      </c>
      <c r="I74" s="126">
        <f t="shared" si="10"/>
        <v>1.7543859649122806</v>
      </c>
    </row>
    <row r="75" spans="1:9" ht="31.5" x14ac:dyDescent="0.25">
      <c r="A75" s="19" t="s">
        <v>28</v>
      </c>
      <c r="B75" s="2">
        <v>5</v>
      </c>
      <c r="C75" s="2">
        <v>4</v>
      </c>
      <c r="D75" s="2">
        <v>4</v>
      </c>
      <c r="E75" s="2">
        <v>4</v>
      </c>
      <c r="F75" s="126">
        <f t="shared" si="10"/>
        <v>12.195121951219512</v>
      </c>
      <c r="G75" s="126">
        <f t="shared" si="10"/>
        <v>9.7560975609756095</v>
      </c>
      <c r="H75" s="126">
        <f t="shared" si="10"/>
        <v>9.7560975609756095</v>
      </c>
      <c r="I75" s="126">
        <f t="shared" si="10"/>
        <v>18.181818181818183</v>
      </c>
    </row>
    <row r="76" spans="1:9" x14ac:dyDescent="0.25">
      <c r="A76" s="19" t="s">
        <v>29</v>
      </c>
      <c r="B76" s="2"/>
      <c r="C76" s="2"/>
      <c r="D76" s="2"/>
      <c r="E76" s="2"/>
      <c r="F76" s="126">
        <f t="shared" si="10"/>
        <v>0</v>
      </c>
      <c r="G76" s="126">
        <f t="shared" si="10"/>
        <v>0</v>
      </c>
      <c r="H76" s="126">
        <f t="shared" si="10"/>
        <v>0</v>
      </c>
      <c r="I76" s="126">
        <f t="shared" si="10"/>
        <v>0</v>
      </c>
    </row>
    <row r="77" spans="1:9" ht="31.5" x14ac:dyDescent="0.25">
      <c r="A77" s="19" t="s">
        <v>30</v>
      </c>
      <c r="B77" s="2"/>
      <c r="C77" s="2"/>
      <c r="D77" s="2"/>
      <c r="E77" s="2"/>
      <c r="F77" s="126">
        <f t="shared" si="10"/>
        <v>0</v>
      </c>
      <c r="G77" s="126">
        <f t="shared" si="10"/>
        <v>0</v>
      </c>
      <c r="H77" s="126">
        <f t="shared" si="10"/>
        <v>0</v>
      </c>
      <c r="I77" s="126">
        <f t="shared" si="10"/>
        <v>0</v>
      </c>
    </row>
    <row r="78" spans="1:9" x14ac:dyDescent="0.25">
      <c r="A78" s="19" t="s">
        <v>31</v>
      </c>
      <c r="B78" s="2"/>
      <c r="C78" s="2"/>
      <c r="D78" s="2"/>
      <c r="E78" s="2"/>
      <c r="F78" s="126">
        <f t="shared" si="10"/>
        <v>0</v>
      </c>
      <c r="G78" s="126">
        <f t="shared" si="10"/>
        <v>0</v>
      </c>
      <c r="H78" s="126">
        <f t="shared" si="10"/>
        <v>0</v>
      </c>
      <c r="I78" s="126">
        <f t="shared" si="10"/>
        <v>0</v>
      </c>
    </row>
    <row r="79" spans="1:9" x14ac:dyDescent="0.25">
      <c r="A79" s="19" t="s">
        <v>32</v>
      </c>
      <c r="B79" s="2"/>
      <c r="C79" s="2"/>
      <c r="D79" s="2"/>
      <c r="E79" s="2"/>
      <c r="F79" s="126">
        <f t="shared" si="10"/>
        <v>0</v>
      </c>
      <c r="G79" s="126">
        <f t="shared" si="10"/>
        <v>0</v>
      </c>
      <c r="H79" s="126">
        <f t="shared" si="10"/>
        <v>0</v>
      </c>
      <c r="I79" s="126">
        <f t="shared" si="10"/>
        <v>0</v>
      </c>
    </row>
    <row r="80" spans="1:9" x14ac:dyDescent="0.25">
      <c r="A80" s="19" t="s">
        <v>33</v>
      </c>
      <c r="B80" s="2"/>
      <c r="C80" s="2"/>
      <c r="D80" s="2"/>
      <c r="E80" s="2"/>
      <c r="F80" s="126">
        <f t="shared" si="10"/>
        <v>0</v>
      </c>
      <c r="G80" s="126">
        <f t="shared" si="10"/>
        <v>0</v>
      </c>
      <c r="H80" s="126">
        <f t="shared" si="10"/>
        <v>0</v>
      </c>
      <c r="I80" s="126">
        <f t="shared" si="10"/>
        <v>0</v>
      </c>
    </row>
    <row r="81" spans="1:9" x14ac:dyDescent="0.25">
      <c r="A81" s="19" t="s">
        <v>34</v>
      </c>
      <c r="B81" s="2"/>
      <c r="C81" s="2"/>
      <c r="D81" s="2"/>
      <c r="E81" s="2"/>
      <c r="F81" s="126">
        <f t="shared" si="10"/>
        <v>0</v>
      </c>
      <c r="G81" s="126">
        <f t="shared" si="10"/>
        <v>0</v>
      </c>
      <c r="H81" s="126">
        <f t="shared" si="10"/>
        <v>0</v>
      </c>
      <c r="I81" s="126">
        <f t="shared" si="10"/>
        <v>0</v>
      </c>
    </row>
    <row r="82" spans="1:9" x14ac:dyDescent="0.25">
      <c r="A82" s="19" t="s">
        <v>35</v>
      </c>
      <c r="B82" s="2"/>
      <c r="C82" s="2"/>
      <c r="D82" s="2"/>
      <c r="E82" s="2"/>
      <c r="F82" s="126">
        <f t="shared" si="10"/>
        <v>0</v>
      </c>
      <c r="G82" s="126">
        <f t="shared" si="10"/>
        <v>0</v>
      </c>
      <c r="H82" s="126">
        <f t="shared" si="10"/>
        <v>0</v>
      </c>
      <c r="I82" s="126">
        <f t="shared" si="10"/>
        <v>0</v>
      </c>
    </row>
    <row r="83" spans="1:9" x14ac:dyDescent="0.25">
      <c r="A83" s="19" t="s">
        <v>36</v>
      </c>
      <c r="B83" s="2"/>
      <c r="C83" s="2"/>
      <c r="D83" s="2"/>
      <c r="E83" s="2"/>
      <c r="F83" s="126">
        <f t="shared" ref="F83:I93" si="11">+IFERROR(B83/(C21+C52),0)*100</f>
        <v>0</v>
      </c>
      <c r="G83" s="126">
        <f t="shared" si="11"/>
        <v>0</v>
      </c>
      <c r="H83" s="126">
        <f t="shared" si="11"/>
        <v>0</v>
      </c>
      <c r="I83" s="126">
        <f t="shared" si="11"/>
        <v>0</v>
      </c>
    </row>
    <row r="84" spans="1:9" x14ac:dyDescent="0.25">
      <c r="A84" s="19" t="s">
        <v>37</v>
      </c>
      <c r="B84" s="2"/>
      <c r="C84" s="2"/>
      <c r="D84" s="2"/>
      <c r="E84" s="2"/>
      <c r="F84" s="126">
        <f t="shared" si="11"/>
        <v>0</v>
      </c>
      <c r="G84" s="126">
        <f t="shared" si="11"/>
        <v>0</v>
      </c>
      <c r="H84" s="126">
        <f t="shared" si="11"/>
        <v>0</v>
      </c>
      <c r="I84" s="126">
        <f t="shared" si="11"/>
        <v>0</v>
      </c>
    </row>
    <row r="85" spans="1:9" x14ac:dyDescent="0.25">
      <c r="A85" s="19" t="s">
        <v>38</v>
      </c>
      <c r="B85" s="2">
        <v>6</v>
      </c>
      <c r="C85" s="2">
        <v>5</v>
      </c>
      <c r="D85" s="2">
        <v>5</v>
      </c>
      <c r="E85" s="2">
        <v>2</v>
      </c>
      <c r="F85" s="126">
        <f t="shared" si="11"/>
        <v>1.405152224824356</v>
      </c>
      <c r="G85" s="126">
        <f t="shared" si="11"/>
        <v>1.2594458438287155</v>
      </c>
      <c r="H85" s="126">
        <f t="shared" si="11"/>
        <v>1.9920318725099602</v>
      </c>
      <c r="I85" s="126">
        <f t="shared" si="11"/>
        <v>1.2422360248447204</v>
      </c>
    </row>
    <row r="86" spans="1:9" x14ac:dyDescent="0.25">
      <c r="A86" s="19" t="s">
        <v>39</v>
      </c>
      <c r="B86" s="2">
        <v>3</v>
      </c>
      <c r="C86" s="2">
        <v>3</v>
      </c>
      <c r="D86" s="2">
        <v>3</v>
      </c>
      <c r="E86" s="2">
        <v>3</v>
      </c>
      <c r="F86" s="126">
        <f t="shared" si="11"/>
        <v>0.66815144766146994</v>
      </c>
      <c r="G86" s="126">
        <f t="shared" si="11"/>
        <v>0.74257425742574257</v>
      </c>
      <c r="H86" s="126">
        <f t="shared" si="11"/>
        <v>1.079136690647482</v>
      </c>
      <c r="I86" s="126">
        <f t="shared" si="11"/>
        <v>1.7341040462427744</v>
      </c>
    </row>
    <row r="87" spans="1:9" x14ac:dyDescent="0.25">
      <c r="A87" s="19" t="s">
        <v>40</v>
      </c>
      <c r="B87" s="2"/>
      <c r="C87" s="2"/>
      <c r="D87" s="2"/>
      <c r="E87" s="2"/>
      <c r="F87" s="126">
        <f t="shared" si="11"/>
        <v>0</v>
      </c>
      <c r="G87" s="126">
        <f t="shared" si="11"/>
        <v>0</v>
      </c>
      <c r="H87" s="126">
        <f t="shared" si="11"/>
        <v>0</v>
      </c>
      <c r="I87" s="126">
        <f t="shared" si="11"/>
        <v>0</v>
      </c>
    </row>
    <row r="88" spans="1:9" x14ac:dyDescent="0.25">
      <c r="A88" s="19" t="s">
        <v>41</v>
      </c>
      <c r="B88" s="2"/>
      <c r="C88" s="2"/>
      <c r="D88" s="2"/>
      <c r="E88" s="2"/>
      <c r="F88" s="126">
        <f t="shared" si="11"/>
        <v>0</v>
      </c>
      <c r="G88" s="126">
        <f t="shared" si="11"/>
        <v>0</v>
      </c>
      <c r="H88" s="126">
        <f t="shared" si="11"/>
        <v>0</v>
      </c>
      <c r="I88" s="126">
        <f t="shared" si="11"/>
        <v>0</v>
      </c>
    </row>
    <row r="89" spans="1:9" x14ac:dyDescent="0.25">
      <c r="A89" s="19" t="s">
        <v>42</v>
      </c>
      <c r="B89" s="2"/>
      <c r="C89" s="2"/>
      <c r="D89" s="2"/>
      <c r="E89" s="2"/>
      <c r="F89" s="126">
        <f t="shared" si="11"/>
        <v>0</v>
      </c>
      <c r="G89" s="126">
        <f t="shared" si="11"/>
        <v>0</v>
      </c>
      <c r="H89" s="126">
        <f t="shared" si="11"/>
        <v>0</v>
      </c>
      <c r="I89" s="126">
        <f t="shared" si="11"/>
        <v>0</v>
      </c>
    </row>
    <row r="90" spans="1:9" x14ac:dyDescent="0.25">
      <c r="A90" s="19" t="s">
        <v>43</v>
      </c>
      <c r="B90" s="2"/>
      <c r="C90" s="2"/>
      <c r="D90" s="2"/>
      <c r="E90" s="2"/>
      <c r="F90" s="126">
        <f t="shared" si="11"/>
        <v>0</v>
      </c>
      <c r="G90" s="126">
        <f t="shared" si="11"/>
        <v>0</v>
      </c>
      <c r="H90" s="126">
        <f t="shared" si="11"/>
        <v>0</v>
      </c>
      <c r="I90" s="126">
        <f t="shared" si="11"/>
        <v>0</v>
      </c>
    </row>
    <row r="91" spans="1:9" x14ac:dyDescent="0.25">
      <c r="A91" s="19" t="s">
        <v>44</v>
      </c>
      <c r="B91" s="2">
        <v>4</v>
      </c>
      <c r="C91" s="2">
        <v>3</v>
      </c>
      <c r="D91" s="2">
        <v>2</v>
      </c>
      <c r="E91" s="2">
        <v>2</v>
      </c>
      <c r="F91" s="126">
        <f t="shared" si="11"/>
        <v>0</v>
      </c>
      <c r="G91" s="126">
        <f t="shared" si="11"/>
        <v>0</v>
      </c>
      <c r="H91" s="126">
        <f t="shared" si="11"/>
        <v>0</v>
      </c>
      <c r="I91" s="126">
        <f t="shared" si="11"/>
        <v>0</v>
      </c>
    </row>
    <row r="92" spans="1:9" ht="31.5" x14ac:dyDescent="0.25">
      <c r="A92" s="39" t="s">
        <v>45</v>
      </c>
      <c r="B92" s="2">
        <v>1</v>
      </c>
      <c r="C92" s="2">
        <v>1</v>
      </c>
      <c r="D92" s="2">
        <v>1</v>
      </c>
      <c r="E92" s="2">
        <v>1</v>
      </c>
      <c r="F92" s="126">
        <f t="shared" si="11"/>
        <v>0.34965034965034963</v>
      </c>
      <c r="G92" s="126">
        <f t="shared" si="11"/>
        <v>0.34965034965034963</v>
      </c>
      <c r="H92" s="126">
        <f t="shared" si="11"/>
        <v>0.5988023952095809</v>
      </c>
      <c r="I92" s="126">
        <f t="shared" si="11"/>
        <v>1.0869565217391304</v>
      </c>
    </row>
    <row r="93" spans="1:9" x14ac:dyDescent="0.25">
      <c r="A93" s="122" t="s">
        <v>55</v>
      </c>
      <c r="B93" s="48">
        <f>SUM(B66:B92)</f>
        <v>118</v>
      </c>
      <c r="C93" s="48">
        <f>SUM(C66:C92)</f>
        <v>111</v>
      </c>
      <c r="D93" s="48">
        <f>SUM(D66:D92)</f>
        <v>81</v>
      </c>
      <c r="E93" s="48">
        <f>SUM(E66:E92)</f>
        <v>75</v>
      </c>
      <c r="F93" s="126">
        <f>+IFERROR(B93/(C31+C62),0)*100</f>
        <v>2.1181116496140731</v>
      </c>
      <c r="G93" s="126">
        <f>+IFERROR(C93/(D31+D62),0)*100</f>
        <v>2.0884289746001881</v>
      </c>
      <c r="H93" s="126">
        <f t="shared" si="11"/>
        <v>1.9031954887218046</v>
      </c>
      <c r="I93" s="126">
        <f t="shared" si="11"/>
        <v>3.5063113604488079</v>
      </c>
    </row>
    <row r="94" spans="1:9" x14ac:dyDescent="0.25">
      <c r="A94" s="23"/>
      <c r="B94" s="7"/>
      <c r="C94" s="7"/>
      <c r="D94" s="7"/>
      <c r="I94" s="7"/>
    </row>
  </sheetData>
  <mergeCells count="3">
    <mergeCell ref="A2:J2"/>
    <mergeCell ref="A33:J33"/>
    <mergeCell ref="A1:J1"/>
  </mergeCells>
  <phoneticPr fontId="2" type="noConversion"/>
  <pageMargins left="0.75" right="0.75" top="0.17" bottom="0.17" header="0.17" footer="0.17"/>
  <pageSetup paperSize="9" scale="96" orientation="landscape" r:id="rId1"/>
  <headerFooter alignWithMargins="0"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24.125" customWidth="1"/>
    <col min="2" max="10" width="10.625" customWidth="1"/>
  </cols>
  <sheetData>
    <row r="1" spans="1:10" ht="20.25" x14ac:dyDescent="0.3">
      <c r="A1" s="461" t="s">
        <v>242</v>
      </c>
      <c r="B1" s="461"/>
      <c r="C1" s="461"/>
      <c r="D1" s="461"/>
      <c r="E1" s="461"/>
      <c r="F1" s="461"/>
      <c r="G1" s="461"/>
      <c r="H1" s="461"/>
      <c r="I1" s="461"/>
      <c r="J1" s="461"/>
    </row>
    <row r="2" spans="1:10" ht="16.5" thickBot="1" x14ac:dyDescent="0.3">
      <c r="A2" s="455" t="s">
        <v>53</v>
      </c>
      <c r="B2" s="455"/>
      <c r="C2" s="455"/>
      <c r="D2" s="455"/>
      <c r="E2" s="455"/>
      <c r="F2" s="455"/>
      <c r="G2" s="455"/>
      <c r="H2" s="455"/>
      <c r="I2" s="455"/>
      <c r="J2" s="455"/>
    </row>
    <row r="3" spans="1:10" ht="32.25" thickBot="1" x14ac:dyDescent="0.3">
      <c r="A3" s="72" t="s">
        <v>66</v>
      </c>
      <c r="B3" s="73" t="s">
        <v>57</v>
      </c>
      <c r="C3" s="73" t="s">
        <v>58</v>
      </c>
      <c r="D3" s="74" t="s">
        <v>59</v>
      </c>
      <c r="E3" s="74" t="s">
        <v>60</v>
      </c>
      <c r="F3" s="74" t="s">
        <v>61</v>
      </c>
      <c r="G3" s="75" t="s">
        <v>62</v>
      </c>
      <c r="H3" s="75" t="s">
        <v>63</v>
      </c>
      <c r="I3" s="75" t="s">
        <v>64</v>
      </c>
      <c r="J3" s="76" t="s">
        <v>65</v>
      </c>
    </row>
    <row r="4" spans="1:10" ht="31.5" x14ac:dyDescent="0.25">
      <c r="A4" s="70" t="s">
        <v>19</v>
      </c>
      <c r="B4" s="328">
        <v>515</v>
      </c>
      <c r="C4" s="328">
        <v>509</v>
      </c>
      <c r="D4" s="328">
        <v>509</v>
      </c>
      <c r="E4" s="328">
        <v>501</v>
      </c>
      <c r="F4" s="328">
        <v>322</v>
      </c>
      <c r="G4" s="123">
        <f>IFERROR(C4/B4,0)</f>
        <v>0.98834951456310682</v>
      </c>
      <c r="H4" s="123">
        <f>IFERROR(E4/D4,0)</f>
        <v>0.98428290766208248</v>
      </c>
      <c r="I4" s="123">
        <f>IFERROR(F4/E4,0)</f>
        <v>0.64271457085828343</v>
      </c>
      <c r="J4" s="123">
        <f>IFERROR(F4/B4,0)</f>
        <v>0.62524271844660195</v>
      </c>
    </row>
    <row r="5" spans="1:10" x14ac:dyDescent="0.25">
      <c r="A5" s="19" t="s">
        <v>20</v>
      </c>
      <c r="B5" s="329">
        <v>250</v>
      </c>
      <c r="C5" s="329">
        <v>236</v>
      </c>
      <c r="D5" s="329">
        <v>236</v>
      </c>
      <c r="E5" s="329">
        <v>236</v>
      </c>
      <c r="F5" s="329">
        <v>174</v>
      </c>
      <c r="G5" s="124">
        <f t="shared" ref="G5:G27" si="0">IFERROR(C5/B5,0)</f>
        <v>0.94399999999999995</v>
      </c>
      <c r="H5" s="124">
        <f t="shared" ref="H5:I27" si="1">IFERROR(E5/D5,0)</f>
        <v>1</v>
      </c>
      <c r="I5" s="124">
        <f t="shared" si="1"/>
        <v>0.73728813559322037</v>
      </c>
      <c r="J5" s="124">
        <f t="shared" ref="J5:J27" si="2">IFERROR(F5/B5,0)</f>
        <v>0.69599999999999995</v>
      </c>
    </row>
    <row r="6" spans="1:10" x14ac:dyDescent="0.25">
      <c r="A6" s="19" t="s">
        <v>21</v>
      </c>
      <c r="B6" s="329"/>
      <c r="C6" s="329"/>
      <c r="D6" s="329"/>
      <c r="E6" s="329"/>
      <c r="F6" s="329"/>
      <c r="G6" s="124">
        <f t="shared" si="0"/>
        <v>0</v>
      </c>
      <c r="H6" s="124">
        <f t="shared" si="1"/>
        <v>0</v>
      </c>
      <c r="I6" s="124">
        <f t="shared" si="1"/>
        <v>0</v>
      </c>
      <c r="J6" s="124">
        <f t="shared" si="2"/>
        <v>0</v>
      </c>
    </row>
    <row r="7" spans="1:10" ht="31.5" x14ac:dyDescent="0.25">
      <c r="A7" s="19" t="s">
        <v>22</v>
      </c>
      <c r="B7" s="329">
        <v>350</v>
      </c>
      <c r="C7" s="329">
        <v>380</v>
      </c>
      <c r="D7" s="329">
        <v>380</v>
      </c>
      <c r="E7" s="329">
        <v>343</v>
      </c>
      <c r="F7" s="329">
        <v>236</v>
      </c>
      <c r="G7" s="124">
        <f t="shared" si="0"/>
        <v>1.0857142857142856</v>
      </c>
      <c r="H7" s="124">
        <f t="shared" si="1"/>
        <v>0.90263157894736845</v>
      </c>
      <c r="I7" s="124">
        <f t="shared" si="1"/>
        <v>0.68804664723032072</v>
      </c>
      <c r="J7" s="124">
        <f t="shared" si="2"/>
        <v>0.67428571428571427</v>
      </c>
    </row>
    <row r="8" spans="1:10" x14ac:dyDescent="0.25">
      <c r="A8" s="19" t="s">
        <v>23</v>
      </c>
      <c r="B8" s="329">
        <v>85</v>
      </c>
      <c r="C8" s="329">
        <v>97</v>
      </c>
      <c r="D8" s="329">
        <v>95</v>
      </c>
      <c r="E8" s="329">
        <v>95</v>
      </c>
      <c r="F8" s="329">
        <v>78</v>
      </c>
      <c r="G8" s="124">
        <f t="shared" si="0"/>
        <v>1.1411764705882352</v>
      </c>
      <c r="H8" s="124">
        <f t="shared" si="1"/>
        <v>1</v>
      </c>
      <c r="I8" s="124">
        <f t="shared" si="1"/>
        <v>0.82105263157894737</v>
      </c>
      <c r="J8" s="124">
        <f t="shared" si="2"/>
        <v>0.91764705882352937</v>
      </c>
    </row>
    <row r="9" spans="1:10" x14ac:dyDescent="0.25">
      <c r="A9" s="19" t="s">
        <v>24</v>
      </c>
      <c r="B9" s="329"/>
      <c r="C9" s="329"/>
      <c r="D9" s="329"/>
      <c r="E9" s="329"/>
      <c r="F9" s="329"/>
      <c r="G9" s="124">
        <f t="shared" si="0"/>
        <v>0</v>
      </c>
      <c r="H9" s="124">
        <f t="shared" si="1"/>
        <v>0</v>
      </c>
      <c r="I9" s="124">
        <f t="shared" si="1"/>
        <v>0</v>
      </c>
      <c r="J9" s="124">
        <f t="shared" si="2"/>
        <v>0</v>
      </c>
    </row>
    <row r="10" spans="1:10" x14ac:dyDescent="0.25">
      <c r="A10" s="19" t="s">
        <v>25</v>
      </c>
      <c r="B10" s="329"/>
      <c r="C10" s="329"/>
      <c r="D10" s="329"/>
      <c r="E10" s="329"/>
      <c r="F10" s="329"/>
      <c r="G10" s="124">
        <f t="shared" si="0"/>
        <v>0</v>
      </c>
      <c r="H10" s="124">
        <f t="shared" si="1"/>
        <v>0</v>
      </c>
      <c r="I10" s="124">
        <f t="shared" si="1"/>
        <v>0</v>
      </c>
      <c r="J10" s="124">
        <f t="shared" si="2"/>
        <v>0</v>
      </c>
    </row>
    <row r="11" spans="1:10" x14ac:dyDescent="0.25">
      <c r="A11" s="19" t="s">
        <v>26</v>
      </c>
      <c r="B11" s="329">
        <v>40</v>
      </c>
      <c r="C11" s="329">
        <v>26</v>
      </c>
      <c r="D11" s="329">
        <v>26</v>
      </c>
      <c r="E11" s="329">
        <v>26</v>
      </c>
      <c r="F11" s="329">
        <v>23</v>
      </c>
      <c r="G11" s="124">
        <f t="shared" si="0"/>
        <v>0.65</v>
      </c>
      <c r="H11" s="124">
        <f t="shared" si="1"/>
        <v>1</v>
      </c>
      <c r="I11" s="124">
        <f t="shared" si="1"/>
        <v>0.88461538461538458</v>
      </c>
      <c r="J11" s="124">
        <f t="shared" si="2"/>
        <v>0.57499999999999996</v>
      </c>
    </row>
    <row r="12" spans="1:10" x14ac:dyDescent="0.25">
      <c r="A12" s="19" t="s">
        <v>27</v>
      </c>
      <c r="B12" s="329">
        <v>20</v>
      </c>
      <c r="C12" s="329">
        <v>33</v>
      </c>
      <c r="D12" s="329">
        <v>33</v>
      </c>
      <c r="E12" s="329">
        <v>33</v>
      </c>
      <c r="F12" s="329">
        <v>22</v>
      </c>
      <c r="G12" s="124">
        <f t="shared" si="0"/>
        <v>1.65</v>
      </c>
      <c r="H12" s="124">
        <f t="shared" si="1"/>
        <v>1</v>
      </c>
      <c r="I12" s="124">
        <f t="shared" si="1"/>
        <v>0.66666666666666663</v>
      </c>
      <c r="J12" s="124">
        <f t="shared" si="2"/>
        <v>1.1000000000000001</v>
      </c>
    </row>
    <row r="13" spans="1:10" ht="31.5" x14ac:dyDescent="0.25">
      <c r="A13" s="19" t="s">
        <v>28</v>
      </c>
      <c r="B13" s="330">
        <v>20</v>
      </c>
      <c r="C13" s="330">
        <v>30</v>
      </c>
      <c r="D13" s="329">
        <v>30</v>
      </c>
      <c r="E13" s="329">
        <v>30</v>
      </c>
      <c r="F13" s="329">
        <v>24</v>
      </c>
      <c r="G13" s="124">
        <f t="shared" si="0"/>
        <v>1.5</v>
      </c>
      <c r="H13" s="124">
        <f t="shared" si="1"/>
        <v>1</v>
      </c>
      <c r="I13" s="124">
        <f t="shared" si="1"/>
        <v>0.8</v>
      </c>
      <c r="J13" s="124">
        <f t="shared" si="2"/>
        <v>1.2</v>
      </c>
    </row>
    <row r="14" spans="1:10" x14ac:dyDescent="0.25">
      <c r="A14" s="19" t="s">
        <v>29</v>
      </c>
      <c r="B14" s="329"/>
      <c r="C14" s="329"/>
      <c r="D14" s="329"/>
      <c r="E14" s="329"/>
      <c r="F14" s="329"/>
      <c r="G14" s="124">
        <f t="shared" si="0"/>
        <v>0</v>
      </c>
      <c r="H14" s="124">
        <f t="shared" si="1"/>
        <v>0</v>
      </c>
      <c r="I14" s="124">
        <f t="shared" si="1"/>
        <v>0</v>
      </c>
      <c r="J14" s="124">
        <f t="shared" si="2"/>
        <v>0</v>
      </c>
    </row>
    <row r="15" spans="1:10" ht="47.25" x14ac:dyDescent="0.25">
      <c r="A15" s="19" t="s">
        <v>30</v>
      </c>
      <c r="B15" s="14"/>
      <c r="C15" s="14"/>
      <c r="D15" s="14"/>
      <c r="E15" s="14"/>
      <c r="F15" s="14"/>
      <c r="G15" s="124">
        <f t="shared" si="0"/>
        <v>0</v>
      </c>
      <c r="H15" s="124">
        <f t="shared" si="1"/>
        <v>0</v>
      </c>
      <c r="I15" s="124">
        <f t="shared" si="1"/>
        <v>0</v>
      </c>
      <c r="J15" s="124">
        <f t="shared" si="2"/>
        <v>0</v>
      </c>
    </row>
    <row r="16" spans="1:10" x14ac:dyDescent="0.25">
      <c r="A16" s="19" t="s">
        <v>31</v>
      </c>
      <c r="B16" s="14"/>
      <c r="C16" s="14"/>
      <c r="D16" s="14"/>
      <c r="E16" s="14"/>
      <c r="F16" s="14"/>
      <c r="G16" s="124">
        <f t="shared" si="0"/>
        <v>0</v>
      </c>
      <c r="H16" s="124">
        <f t="shared" si="1"/>
        <v>0</v>
      </c>
      <c r="I16" s="124">
        <f t="shared" si="1"/>
        <v>0</v>
      </c>
      <c r="J16" s="124">
        <f t="shared" si="2"/>
        <v>0</v>
      </c>
    </row>
    <row r="17" spans="1:11" x14ac:dyDescent="0.25">
      <c r="A17" s="19" t="s">
        <v>32</v>
      </c>
      <c r="B17" s="14"/>
      <c r="C17" s="14"/>
      <c r="D17" s="14"/>
      <c r="E17" s="14"/>
      <c r="F17" s="14"/>
      <c r="G17" s="124">
        <f t="shared" si="0"/>
        <v>0</v>
      </c>
      <c r="H17" s="124">
        <f t="shared" si="1"/>
        <v>0</v>
      </c>
      <c r="I17" s="124">
        <f t="shared" si="1"/>
        <v>0</v>
      </c>
      <c r="J17" s="124">
        <f t="shared" si="2"/>
        <v>0</v>
      </c>
    </row>
    <row r="18" spans="1:11" x14ac:dyDescent="0.25">
      <c r="A18" s="19" t="s">
        <v>33</v>
      </c>
      <c r="B18" s="14"/>
      <c r="C18" s="14"/>
      <c r="D18" s="14"/>
      <c r="E18" s="14"/>
      <c r="F18" s="14"/>
      <c r="G18" s="124">
        <f t="shared" si="0"/>
        <v>0</v>
      </c>
      <c r="H18" s="124">
        <f t="shared" si="1"/>
        <v>0</v>
      </c>
      <c r="I18" s="124">
        <f t="shared" si="1"/>
        <v>0</v>
      </c>
      <c r="J18" s="124">
        <f t="shared" si="2"/>
        <v>0</v>
      </c>
    </row>
    <row r="19" spans="1:11" x14ac:dyDescent="0.25">
      <c r="A19" s="19" t="s">
        <v>34</v>
      </c>
      <c r="B19" s="14"/>
      <c r="C19" s="14"/>
      <c r="D19" s="14"/>
      <c r="E19" s="14"/>
      <c r="F19" s="14"/>
      <c r="G19" s="124">
        <f t="shared" si="0"/>
        <v>0</v>
      </c>
      <c r="H19" s="124">
        <f t="shared" si="1"/>
        <v>0</v>
      </c>
      <c r="I19" s="124">
        <f t="shared" si="1"/>
        <v>0</v>
      </c>
      <c r="J19" s="124">
        <f t="shared" si="2"/>
        <v>0</v>
      </c>
    </row>
    <row r="20" spans="1:11" x14ac:dyDescent="0.25">
      <c r="A20" s="19" t="s">
        <v>35</v>
      </c>
      <c r="B20" s="14"/>
      <c r="C20" s="14"/>
      <c r="D20" s="14"/>
      <c r="E20" s="14"/>
      <c r="F20" s="14"/>
      <c r="G20" s="124">
        <f t="shared" si="0"/>
        <v>0</v>
      </c>
      <c r="H20" s="124">
        <f t="shared" si="1"/>
        <v>0</v>
      </c>
      <c r="I20" s="124">
        <f t="shared" si="1"/>
        <v>0</v>
      </c>
      <c r="J20" s="124">
        <f t="shared" si="2"/>
        <v>0</v>
      </c>
    </row>
    <row r="21" spans="1:11" x14ac:dyDescent="0.25">
      <c r="A21" s="19" t="s">
        <v>36</v>
      </c>
      <c r="B21" s="14"/>
      <c r="C21" s="14"/>
      <c r="D21" s="14"/>
      <c r="E21" s="14"/>
      <c r="F21" s="14"/>
      <c r="G21" s="124">
        <f t="shared" si="0"/>
        <v>0</v>
      </c>
      <c r="H21" s="124">
        <f t="shared" si="1"/>
        <v>0</v>
      </c>
      <c r="I21" s="124">
        <f t="shared" si="1"/>
        <v>0</v>
      </c>
      <c r="J21" s="124">
        <f t="shared" si="2"/>
        <v>0</v>
      </c>
    </row>
    <row r="22" spans="1:11" x14ac:dyDescent="0.25">
      <c r="A22" s="19" t="s">
        <v>37</v>
      </c>
      <c r="B22" s="14"/>
      <c r="C22" s="14"/>
      <c r="D22" s="14"/>
      <c r="E22" s="14"/>
      <c r="F22" s="14"/>
      <c r="G22" s="124">
        <f t="shared" si="0"/>
        <v>0</v>
      </c>
      <c r="H22" s="124">
        <f t="shared" si="1"/>
        <v>0</v>
      </c>
      <c r="I22" s="124">
        <f t="shared" si="1"/>
        <v>0</v>
      </c>
      <c r="J22" s="124">
        <f t="shared" si="2"/>
        <v>0</v>
      </c>
      <c r="K22" s="7"/>
    </row>
    <row r="23" spans="1:11" x14ac:dyDescent="0.25">
      <c r="A23" s="19" t="s">
        <v>38</v>
      </c>
      <c r="B23" s="14"/>
      <c r="C23" s="14"/>
      <c r="D23" s="14"/>
      <c r="E23" s="14"/>
      <c r="F23" s="14"/>
      <c r="G23" s="124">
        <f t="shared" si="0"/>
        <v>0</v>
      </c>
      <c r="H23" s="124">
        <f t="shared" si="1"/>
        <v>0</v>
      </c>
      <c r="I23" s="124">
        <f t="shared" si="1"/>
        <v>0</v>
      </c>
      <c r="J23" s="124">
        <f t="shared" si="2"/>
        <v>0</v>
      </c>
      <c r="K23" s="7"/>
    </row>
    <row r="24" spans="1:11" x14ac:dyDescent="0.25">
      <c r="A24" s="19" t="s">
        <v>39</v>
      </c>
      <c r="B24" s="14">
        <v>20</v>
      </c>
      <c r="C24" s="14">
        <v>21</v>
      </c>
      <c r="D24" s="14">
        <v>21</v>
      </c>
      <c r="E24" s="14">
        <v>21</v>
      </c>
      <c r="F24" s="14">
        <v>19</v>
      </c>
      <c r="G24" s="124">
        <f t="shared" si="0"/>
        <v>1.05</v>
      </c>
      <c r="H24" s="124">
        <f t="shared" si="1"/>
        <v>1</v>
      </c>
      <c r="I24" s="124">
        <f t="shared" si="1"/>
        <v>0.90476190476190477</v>
      </c>
      <c r="J24" s="124">
        <f t="shared" si="2"/>
        <v>0.95</v>
      </c>
      <c r="K24" s="7"/>
    </row>
    <row r="25" spans="1:11" x14ac:dyDescent="0.25">
      <c r="A25" s="19" t="s">
        <v>40</v>
      </c>
      <c r="B25" s="14"/>
      <c r="C25" s="14"/>
      <c r="D25" s="14"/>
      <c r="E25" s="14"/>
      <c r="F25" s="14"/>
      <c r="G25" s="124">
        <f t="shared" si="0"/>
        <v>0</v>
      </c>
      <c r="H25" s="124">
        <f t="shared" si="1"/>
        <v>0</v>
      </c>
      <c r="I25" s="124">
        <f t="shared" si="1"/>
        <v>0</v>
      </c>
      <c r="J25" s="124">
        <f t="shared" si="2"/>
        <v>0</v>
      </c>
      <c r="K25" s="7"/>
    </row>
    <row r="26" spans="1:11" x14ac:dyDescent="0.25">
      <c r="A26" s="19" t="s">
        <v>41</v>
      </c>
      <c r="B26" s="14"/>
      <c r="C26" s="14"/>
      <c r="D26" s="14"/>
      <c r="E26" s="14"/>
      <c r="F26" s="14"/>
      <c r="G26" s="124">
        <f t="shared" si="0"/>
        <v>0</v>
      </c>
      <c r="H26" s="124">
        <f t="shared" si="1"/>
        <v>0</v>
      </c>
      <c r="I26" s="124">
        <f t="shared" si="1"/>
        <v>0</v>
      </c>
      <c r="J26" s="124">
        <f t="shared" si="2"/>
        <v>0</v>
      </c>
      <c r="K26" s="7"/>
    </row>
    <row r="27" spans="1:11" x14ac:dyDescent="0.25">
      <c r="A27" s="19" t="s">
        <v>42</v>
      </c>
      <c r="B27" s="14"/>
      <c r="C27" s="14"/>
      <c r="D27" s="14"/>
      <c r="E27" s="14"/>
      <c r="F27" s="14"/>
      <c r="G27" s="124">
        <f t="shared" si="0"/>
        <v>0</v>
      </c>
      <c r="H27" s="124">
        <f t="shared" si="1"/>
        <v>0</v>
      </c>
      <c r="I27" s="124">
        <f t="shared" si="1"/>
        <v>0</v>
      </c>
      <c r="J27" s="124">
        <f t="shared" si="2"/>
        <v>0</v>
      </c>
      <c r="K27" s="7"/>
    </row>
    <row r="28" spans="1:11" x14ac:dyDescent="0.25">
      <c r="A28" s="19" t="s">
        <v>43</v>
      </c>
      <c r="B28" s="14"/>
      <c r="C28" s="14"/>
      <c r="D28" s="14"/>
      <c r="E28" s="14"/>
      <c r="F28" s="14"/>
      <c r="G28" s="124">
        <f>IFERROR(C28/B28,0)</f>
        <v>0</v>
      </c>
      <c r="H28" s="124">
        <f t="shared" ref="H28:I31" si="3">IFERROR(E28/D28,0)</f>
        <v>0</v>
      </c>
      <c r="I28" s="124">
        <f t="shared" si="3"/>
        <v>0</v>
      </c>
      <c r="J28" s="124">
        <f>IFERROR(F28/B28,0)</f>
        <v>0</v>
      </c>
      <c r="K28" s="7"/>
    </row>
    <row r="29" spans="1:11" x14ac:dyDescent="0.25">
      <c r="A29" s="19" t="s">
        <v>44</v>
      </c>
      <c r="B29" s="14"/>
      <c r="C29" s="14"/>
      <c r="D29" s="14"/>
      <c r="E29" s="14"/>
      <c r="F29" s="14"/>
      <c r="G29" s="124">
        <f>IFERROR(C29/B29,0)</f>
        <v>0</v>
      </c>
      <c r="H29" s="124">
        <f t="shared" si="3"/>
        <v>0</v>
      </c>
      <c r="I29" s="124">
        <f t="shared" si="3"/>
        <v>0</v>
      </c>
      <c r="J29" s="124">
        <f>IFERROR(F29/B29,0)</f>
        <v>0</v>
      </c>
      <c r="K29" s="7"/>
    </row>
    <row r="30" spans="1:11" ht="31.5" x14ac:dyDescent="0.25">
      <c r="A30" s="39" t="s">
        <v>45</v>
      </c>
      <c r="B30" s="14">
        <v>30</v>
      </c>
      <c r="C30" s="14">
        <v>53</v>
      </c>
      <c r="D30" s="14">
        <v>53</v>
      </c>
      <c r="E30" s="14">
        <v>36</v>
      </c>
      <c r="F30" s="14">
        <v>30</v>
      </c>
      <c r="G30" s="124">
        <f>IFERROR(C30/B30,0)</f>
        <v>1.7666666666666666</v>
      </c>
      <c r="H30" s="124">
        <f t="shared" si="3"/>
        <v>0.67924528301886788</v>
      </c>
      <c r="I30" s="124">
        <f t="shared" si="3"/>
        <v>0.83333333333333337</v>
      </c>
      <c r="J30" s="124">
        <f>IFERROR(F30/B30,0)</f>
        <v>1</v>
      </c>
    </row>
    <row r="31" spans="1:11" x14ac:dyDescent="0.25">
      <c r="A31" s="122" t="s">
        <v>55</v>
      </c>
      <c r="B31" s="131">
        <f>SUM(B4:B30)</f>
        <v>1330</v>
      </c>
      <c r="C31" s="131">
        <f>SUM(C4:C30)</f>
        <v>1385</v>
      </c>
      <c r="D31" s="131">
        <f>SUM(D4:D30)</f>
        <v>1383</v>
      </c>
      <c r="E31" s="131">
        <f>SUM(E4:E30)</f>
        <v>1321</v>
      </c>
      <c r="F31" s="131">
        <f>SUM(F4:F30)</f>
        <v>928</v>
      </c>
      <c r="G31" s="124">
        <f>IFERROR(C31/B31,0)</f>
        <v>1.0413533834586466</v>
      </c>
      <c r="H31" s="124">
        <f t="shared" si="3"/>
        <v>0.95516992046276206</v>
      </c>
      <c r="I31" s="124">
        <f t="shared" si="3"/>
        <v>0.70249810749432251</v>
      </c>
      <c r="J31" s="124">
        <f>IFERROR(F31/B31,0)</f>
        <v>0.69774436090225567</v>
      </c>
    </row>
    <row r="32" spans="1:11" x14ac:dyDescent="0.25">
      <c r="A32" s="40"/>
      <c r="B32" s="7"/>
      <c r="C32" s="7"/>
      <c r="D32" s="7"/>
      <c r="E32" s="7"/>
      <c r="F32" s="7"/>
      <c r="G32" s="7"/>
      <c r="H32" s="7"/>
      <c r="J32" s="7"/>
    </row>
    <row r="33" spans="1:10" ht="16.5" thickBot="1" x14ac:dyDescent="0.3">
      <c r="A33" s="455" t="s">
        <v>54</v>
      </c>
      <c r="B33" s="456"/>
      <c r="C33" s="456"/>
      <c r="D33" s="456"/>
      <c r="E33" s="456"/>
      <c r="F33" s="456"/>
      <c r="G33" s="456"/>
      <c r="H33" s="456"/>
      <c r="I33" s="456"/>
      <c r="J33" s="456"/>
    </row>
    <row r="34" spans="1:10" ht="32.25" thickBot="1" x14ac:dyDescent="0.3">
      <c r="A34" s="72" t="s">
        <v>66</v>
      </c>
      <c r="B34" s="73" t="s">
        <v>57</v>
      </c>
      <c r="C34" s="73" t="s">
        <v>58</v>
      </c>
      <c r="D34" s="74" t="s">
        <v>59</v>
      </c>
      <c r="E34" s="74" t="s">
        <v>60</v>
      </c>
      <c r="F34" s="74" t="s">
        <v>61</v>
      </c>
      <c r="G34" s="88" t="s">
        <v>62</v>
      </c>
      <c r="H34" s="88" t="s">
        <v>63</v>
      </c>
      <c r="I34" s="88" t="s">
        <v>64</v>
      </c>
      <c r="J34" s="89" t="s">
        <v>65</v>
      </c>
    </row>
    <row r="35" spans="1:10" ht="31.5" x14ac:dyDescent="0.25">
      <c r="A35" s="70" t="s">
        <v>19</v>
      </c>
      <c r="B35" s="71">
        <v>180</v>
      </c>
      <c r="C35" s="71">
        <v>141</v>
      </c>
      <c r="D35" s="71">
        <v>141</v>
      </c>
      <c r="E35" s="71">
        <v>137</v>
      </c>
      <c r="F35" s="71">
        <v>93</v>
      </c>
      <c r="G35" s="123">
        <f>C35/B35</f>
        <v>0.78333333333333333</v>
      </c>
      <c r="H35" s="123">
        <f>IFERROR(E35/D35,0)</f>
        <v>0.97163120567375882</v>
      </c>
      <c r="I35" s="123">
        <f>IFERROR(F35/E35,0)</f>
        <v>0.67883211678832112</v>
      </c>
      <c r="J35" s="123">
        <f>IFERROR(F35/B35,0)</f>
        <v>0.51666666666666672</v>
      </c>
    </row>
    <row r="36" spans="1:10" x14ac:dyDescent="0.25">
      <c r="A36" s="19" t="s">
        <v>20</v>
      </c>
      <c r="B36" s="2">
        <v>140</v>
      </c>
      <c r="C36" s="2">
        <v>117</v>
      </c>
      <c r="D36" s="2">
        <v>117</v>
      </c>
      <c r="E36" s="2">
        <v>117</v>
      </c>
      <c r="F36" s="2">
        <v>95</v>
      </c>
      <c r="G36" s="124">
        <f t="shared" ref="G36:G60" si="4">IFERROR(C36/B36,0)</f>
        <v>0.83571428571428574</v>
      </c>
      <c r="H36" s="124">
        <f t="shared" ref="H36:I51" si="5">IFERROR(E36/D36,0)</f>
        <v>1</v>
      </c>
      <c r="I36" s="124">
        <f t="shared" si="5"/>
        <v>0.81196581196581197</v>
      </c>
      <c r="J36" s="124">
        <f t="shared" ref="J36:J60" si="6">IFERROR(F36/B36,0)</f>
        <v>0.6785714285714286</v>
      </c>
    </row>
    <row r="37" spans="1:10" x14ac:dyDescent="0.25">
      <c r="A37" s="19" t="s">
        <v>21</v>
      </c>
      <c r="B37" s="2"/>
      <c r="C37" s="2"/>
      <c r="D37" s="2"/>
      <c r="E37" s="2"/>
      <c r="F37" s="2"/>
      <c r="G37" s="124">
        <f t="shared" si="4"/>
        <v>0</v>
      </c>
      <c r="H37" s="124">
        <f t="shared" si="5"/>
        <v>0</v>
      </c>
      <c r="I37" s="124">
        <f t="shared" si="5"/>
        <v>0</v>
      </c>
      <c r="J37" s="124">
        <f t="shared" si="6"/>
        <v>0</v>
      </c>
    </row>
    <row r="38" spans="1:10" ht="31.5" x14ac:dyDescent="0.25">
      <c r="A38" s="19" t="s">
        <v>22</v>
      </c>
      <c r="B38" s="2">
        <v>130</v>
      </c>
      <c r="C38" s="2">
        <v>89</v>
      </c>
      <c r="D38" s="2">
        <v>89</v>
      </c>
      <c r="E38" s="2">
        <v>89</v>
      </c>
      <c r="F38" s="2">
        <v>69</v>
      </c>
      <c r="G38" s="124">
        <f t="shared" si="4"/>
        <v>0.68461538461538463</v>
      </c>
      <c r="H38" s="124">
        <f t="shared" si="5"/>
        <v>1</v>
      </c>
      <c r="I38" s="124">
        <f t="shared" si="5"/>
        <v>0.7752808988764045</v>
      </c>
      <c r="J38" s="124">
        <f t="shared" si="6"/>
        <v>0.53076923076923077</v>
      </c>
    </row>
    <row r="39" spans="1:10" x14ac:dyDescent="0.25">
      <c r="A39" s="19" t="s">
        <v>23</v>
      </c>
      <c r="B39" s="2">
        <v>65</v>
      </c>
      <c r="C39" s="2">
        <v>60</v>
      </c>
      <c r="D39" s="2">
        <v>60</v>
      </c>
      <c r="E39" s="2">
        <v>60</v>
      </c>
      <c r="F39" s="2">
        <v>48</v>
      </c>
      <c r="G39" s="124">
        <f t="shared" si="4"/>
        <v>0.92307692307692313</v>
      </c>
      <c r="H39" s="124">
        <f t="shared" si="5"/>
        <v>1</v>
      </c>
      <c r="I39" s="124">
        <f t="shared" si="5"/>
        <v>0.8</v>
      </c>
      <c r="J39" s="124">
        <f t="shared" si="6"/>
        <v>0.7384615384615385</v>
      </c>
    </row>
    <row r="40" spans="1:10" x14ac:dyDescent="0.25">
      <c r="A40" s="19" t="s">
        <v>24</v>
      </c>
      <c r="B40" s="2"/>
      <c r="C40" s="2"/>
      <c r="D40" s="2"/>
      <c r="E40" s="2"/>
      <c r="F40" s="2"/>
      <c r="G40" s="124">
        <f t="shared" si="4"/>
        <v>0</v>
      </c>
      <c r="H40" s="124">
        <f t="shared" si="5"/>
        <v>0</v>
      </c>
      <c r="I40" s="124">
        <f t="shared" si="5"/>
        <v>0</v>
      </c>
      <c r="J40" s="124">
        <f t="shared" si="6"/>
        <v>0</v>
      </c>
    </row>
    <row r="41" spans="1:10" x14ac:dyDescent="0.25">
      <c r="A41" s="19" t="s">
        <v>25</v>
      </c>
      <c r="B41" s="2"/>
      <c r="C41" s="2"/>
      <c r="D41" s="2"/>
      <c r="E41" s="2"/>
      <c r="F41" s="2"/>
      <c r="G41" s="124">
        <f t="shared" si="4"/>
        <v>0</v>
      </c>
      <c r="H41" s="124">
        <f t="shared" si="5"/>
        <v>0</v>
      </c>
      <c r="I41" s="124">
        <f t="shared" si="5"/>
        <v>0</v>
      </c>
      <c r="J41" s="124">
        <f t="shared" si="6"/>
        <v>0</v>
      </c>
    </row>
    <row r="42" spans="1:10" x14ac:dyDescent="0.25">
      <c r="A42" s="19" t="s">
        <v>26</v>
      </c>
      <c r="B42" s="329">
        <v>10</v>
      </c>
      <c r="C42" s="329">
        <v>5</v>
      </c>
      <c r="D42" s="329">
        <v>5</v>
      </c>
      <c r="E42" s="329">
        <v>0</v>
      </c>
      <c r="F42" s="329">
        <v>0</v>
      </c>
      <c r="G42" s="124">
        <f t="shared" si="4"/>
        <v>0.5</v>
      </c>
      <c r="H42" s="124">
        <f t="shared" si="5"/>
        <v>0</v>
      </c>
      <c r="I42" s="124">
        <f t="shared" si="5"/>
        <v>0</v>
      </c>
      <c r="J42" s="124">
        <f t="shared" si="6"/>
        <v>0</v>
      </c>
    </row>
    <row r="43" spans="1:10" x14ac:dyDescent="0.25">
      <c r="A43" s="19" t="s">
        <v>27</v>
      </c>
      <c r="B43" s="329">
        <v>20</v>
      </c>
      <c r="C43" s="329">
        <v>9</v>
      </c>
      <c r="D43" s="329">
        <v>9</v>
      </c>
      <c r="E43" s="329">
        <v>9</v>
      </c>
      <c r="F43" s="329">
        <v>8</v>
      </c>
      <c r="G43" s="124">
        <f t="shared" si="4"/>
        <v>0.45</v>
      </c>
      <c r="H43" s="124">
        <f t="shared" si="5"/>
        <v>1</v>
      </c>
      <c r="I43" s="124">
        <f t="shared" si="5"/>
        <v>0.88888888888888884</v>
      </c>
      <c r="J43" s="124">
        <f t="shared" si="6"/>
        <v>0.4</v>
      </c>
    </row>
    <row r="44" spans="1:10" ht="31.5" x14ac:dyDescent="0.25">
      <c r="A44" s="19" t="s">
        <v>28</v>
      </c>
      <c r="B44" s="39"/>
      <c r="C44" s="39"/>
      <c r="D44" s="51"/>
      <c r="E44" s="51"/>
      <c r="F44" s="51"/>
      <c r="G44" s="124">
        <f t="shared" si="4"/>
        <v>0</v>
      </c>
      <c r="H44" s="124">
        <f t="shared" si="5"/>
        <v>0</v>
      </c>
      <c r="I44" s="124">
        <f t="shared" si="5"/>
        <v>0</v>
      </c>
      <c r="J44" s="124">
        <f t="shared" si="6"/>
        <v>0</v>
      </c>
    </row>
    <row r="45" spans="1:10" x14ac:dyDescent="0.25">
      <c r="A45" s="19" t="s">
        <v>29</v>
      </c>
      <c r="B45" s="2"/>
      <c r="C45" s="2"/>
      <c r="D45" s="2"/>
      <c r="E45" s="2"/>
      <c r="F45" s="2"/>
      <c r="G45" s="124">
        <f t="shared" si="4"/>
        <v>0</v>
      </c>
      <c r="H45" s="124">
        <f t="shared" si="5"/>
        <v>0</v>
      </c>
      <c r="I45" s="124">
        <f t="shared" si="5"/>
        <v>0</v>
      </c>
      <c r="J45" s="124">
        <f t="shared" si="6"/>
        <v>0</v>
      </c>
    </row>
    <row r="46" spans="1:10" ht="47.25" x14ac:dyDescent="0.25">
      <c r="A46" s="19" t="s">
        <v>30</v>
      </c>
      <c r="B46" s="2"/>
      <c r="C46" s="2"/>
      <c r="D46" s="2"/>
      <c r="E46" s="2"/>
      <c r="F46" s="2"/>
      <c r="G46" s="124">
        <f t="shared" si="4"/>
        <v>0</v>
      </c>
      <c r="H46" s="124">
        <f t="shared" si="5"/>
        <v>0</v>
      </c>
      <c r="I46" s="124">
        <f t="shared" si="5"/>
        <v>0</v>
      </c>
      <c r="J46" s="124">
        <f t="shared" si="6"/>
        <v>0</v>
      </c>
    </row>
    <row r="47" spans="1:10" x14ac:dyDescent="0.25">
      <c r="A47" s="19" t="s">
        <v>31</v>
      </c>
      <c r="B47" s="2"/>
      <c r="C47" s="2"/>
      <c r="D47" s="2"/>
      <c r="E47" s="2"/>
      <c r="F47" s="2"/>
      <c r="G47" s="124">
        <f t="shared" si="4"/>
        <v>0</v>
      </c>
      <c r="H47" s="124">
        <f t="shared" si="5"/>
        <v>0</v>
      </c>
      <c r="I47" s="124">
        <f t="shared" si="5"/>
        <v>0</v>
      </c>
      <c r="J47" s="124">
        <f t="shared" si="6"/>
        <v>0</v>
      </c>
    </row>
    <row r="48" spans="1:10" x14ac:dyDescent="0.25">
      <c r="A48" s="19" t="s">
        <v>32</v>
      </c>
      <c r="B48" s="2"/>
      <c r="C48" s="2"/>
      <c r="D48" s="2"/>
      <c r="E48" s="2"/>
      <c r="F48" s="2"/>
      <c r="G48" s="124">
        <f t="shared" si="4"/>
        <v>0</v>
      </c>
      <c r="H48" s="124">
        <f t="shared" si="5"/>
        <v>0</v>
      </c>
      <c r="I48" s="124">
        <f t="shared" si="5"/>
        <v>0</v>
      </c>
      <c r="J48" s="124">
        <f t="shared" si="6"/>
        <v>0</v>
      </c>
    </row>
    <row r="49" spans="1:10" x14ac:dyDescent="0.25">
      <c r="A49" s="19" t="s">
        <v>33</v>
      </c>
      <c r="B49" s="2"/>
      <c r="C49" s="2"/>
      <c r="D49" s="2"/>
      <c r="E49" s="2"/>
      <c r="F49" s="2"/>
      <c r="G49" s="124">
        <f t="shared" si="4"/>
        <v>0</v>
      </c>
      <c r="H49" s="124">
        <f t="shared" si="5"/>
        <v>0</v>
      </c>
      <c r="I49" s="124">
        <f t="shared" si="5"/>
        <v>0</v>
      </c>
      <c r="J49" s="124">
        <f t="shared" si="6"/>
        <v>0</v>
      </c>
    </row>
    <row r="50" spans="1:10" x14ac:dyDescent="0.25">
      <c r="A50" s="19" t="s">
        <v>34</v>
      </c>
      <c r="B50" s="2"/>
      <c r="C50" s="2"/>
      <c r="D50" s="2"/>
      <c r="E50" s="2"/>
      <c r="F50" s="2"/>
      <c r="G50" s="124">
        <f t="shared" si="4"/>
        <v>0</v>
      </c>
      <c r="H50" s="124">
        <f t="shared" si="5"/>
        <v>0</v>
      </c>
      <c r="I50" s="124">
        <f t="shared" si="5"/>
        <v>0</v>
      </c>
      <c r="J50" s="124">
        <f t="shared" si="6"/>
        <v>0</v>
      </c>
    </row>
    <row r="51" spans="1:10" x14ac:dyDescent="0.25">
      <c r="A51" s="19" t="s">
        <v>35</v>
      </c>
      <c r="B51" s="2"/>
      <c r="C51" s="2"/>
      <c r="D51" s="2"/>
      <c r="E51" s="2"/>
      <c r="F51" s="2"/>
      <c r="G51" s="124">
        <f t="shared" si="4"/>
        <v>0</v>
      </c>
      <c r="H51" s="124">
        <f t="shared" si="5"/>
        <v>0</v>
      </c>
      <c r="I51" s="124">
        <f t="shared" si="5"/>
        <v>0</v>
      </c>
      <c r="J51" s="124">
        <f t="shared" si="6"/>
        <v>0</v>
      </c>
    </row>
    <row r="52" spans="1:10" x14ac:dyDescent="0.25">
      <c r="A52" s="19" t="s">
        <v>36</v>
      </c>
      <c r="B52" s="2"/>
      <c r="C52" s="2"/>
      <c r="D52" s="2"/>
      <c r="E52" s="2"/>
      <c r="F52" s="2"/>
      <c r="G52" s="124">
        <f t="shared" si="4"/>
        <v>0</v>
      </c>
      <c r="H52" s="124">
        <f t="shared" ref="H52:I60" si="7">IFERROR(E52/D52,0)</f>
        <v>0</v>
      </c>
      <c r="I52" s="124">
        <f t="shared" si="7"/>
        <v>0</v>
      </c>
      <c r="J52" s="124">
        <f t="shared" si="6"/>
        <v>0</v>
      </c>
    </row>
    <row r="53" spans="1:10" x14ac:dyDescent="0.25">
      <c r="A53" s="19" t="s">
        <v>37</v>
      </c>
      <c r="B53" s="2"/>
      <c r="C53" s="2"/>
      <c r="D53" s="2"/>
      <c r="E53" s="2"/>
      <c r="F53" s="2"/>
      <c r="G53" s="124">
        <f t="shared" si="4"/>
        <v>0</v>
      </c>
      <c r="H53" s="124">
        <f t="shared" si="7"/>
        <v>0</v>
      </c>
      <c r="I53" s="124">
        <f t="shared" si="7"/>
        <v>0</v>
      </c>
      <c r="J53" s="124">
        <f t="shared" si="6"/>
        <v>0</v>
      </c>
    </row>
    <row r="54" spans="1:10" x14ac:dyDescent="0.25">
      <c r="A54" s="19" t="s">
        <v>38</v>
      </c>
      <c r="B54" s="2"/>
      <c r="C54" s="2"/>
      <c r="D54" s="2"/>
      <c r="E54" s="2"/>
      <c r="F54" s="2"/>
      <c r="G54" s="124">
        <f t="shared" si="4"/>
        <v>0</v>
      </c>
      <c r="H54" s="124">
        <f t="shared" si="7"/>
        <v>0</v>
      </c>
      <c r="I54" s="124">
        <f t="shared" si="7"/>
        <v>0</v>
      </c>
      <c r="J54" s="124">
        <f t="shared" si="6"/>
        <v>0</v>
      </c>
    </row>
    <row r="55" spans="1:10" x14ac:dyDescent="0.25">
      <c r="A55" s="19" t="s">
        <v>39</v>
      </c>
      <c r="B55" s="2"/>
      <c r="C55" s="2"/>
      <c r="D55" s="2"/>
      <c r="E55" s="2"/>
      <c r="F55" s="2"/>
      <c r="G55" s="124">
        <f t="shared" si="4"/>
        <v>0</v>
      </c>
      <c r="H55" s="124">
        <f t="shared" si="7"/>
        <v>0</v>
      </c>
      <c r="I55" s="124">
        <f t="shared" si="7"/>
        <v>0</v>
      </c>
      <c r="J55" s="124">
        <f t="shared" si="6"/>
        <v>0</v>
      </c>
    </row>
    <row r="56" spans="1:10" x14ac:dyDescent="0.25">
      <c r="A56" s="19" t="s">
        <v>40</v>
      </c>
      <c r="B56" s="2"/>
      <c r="C56" s="2"/>
      <c r="D56" s="2"/>
      <c r="E56" s="2"/>
      <c r="F56" s="2"/>
      <c r="G56" s="124">
        <f t="shared" si="4"/>
        <v>0</v>
      </c>
      <c r="H56" s="124">
        <f t="shared" si="7"/>
        <v>0</v>
      </c>
      <c r="I56" s="124">
        <f t="shared" si="7"/>
        <v>0</v>
      </c>
      <c r="J56" s="124">
        <f t="shared" si="6"/>
        <v>0</v>
      </c>
    </row>
    <row r="57" spans="1:10" x14ac:dyDescent="0.25">
      <c r="A57" s="19" t="s">
        <v>41</v>
      </c>
      <c r="B57" s="2"/>
      <c r="C57" s="2"/>
      <c r="D57" s="2"/>
      <c r="E57" s="2"/>
      <c r="F57" s="2"/>
      <c r="G57" s="124">
        <f t="shared" si="4"/>
        <v>0</v>
      </c>
      <c r="H57" s="124">
        <f t="shared" si="7"/>
        <v>0</v>
      </c>
      <c r="I57" s="124">
        <f t="shared" si="7"/>
        <v>0</v>
      </c>
      <c r="J57" s="124">
        <f t="shared" si="6"/>
        <v>0</v>
      </c>
    </row>
    <row r="58" spans="1:10" x14ac:dyDescent="0.25">
      <c r="A58" s="19" t="s">
        <v>42</v>
      </c>
      <c r="B58" s="2"/>
      <c r="C58" s="2"/>
      <c r="D58" s="2"/>
      <c r="E58" s="2"/>
      <c r="F58" s="2"/>
      <c r="G58" s="124">
        <f t="shared" si="4"/>
        <v>0</v>
      </c>
      <c r="H58" s="124">
        <f t="shared" si="7"/>
        <v>0</v>
      </c>
      <c r="I58" s="124">
        <f t="shared" si="7"/>
        <v>0</v>
      </c>
      <c r="J58" s="124">
        <f t="shared" si="6"/>
        <v>0</v>
      </c>
    </row>
    <row r="59" spans="1:10" x14ac:dyDescent="0.25">
      <c r="A59" s="19" t="s">
        <v>43</v>
      </c>
      <c r="B59" s="2"/>
      <c r="C59" s="2"/>
      <c r="D59" s="2"/>
      <c r="E59" s="2"/>
      <c r="F59" s="2"/>
      <c r="G59" s="124">
        <f t="shared" si="4"/>
        <v>0</v>
      </c>
      <c r="H59" s="124">
        <f t="shared" si="7"/>
        <v>0</v>
      </c>
      <c r="I59" s="124">
        <f t="shared" si="7"/>
        <v>0</v>
      </c>
      <c r="J59" s="124">
        <f t="shared" si="6"/>
        <v>0</v>
      </c>
    </row>
    <row r="60" spans="1:10" x14ac:dyDescent="0.25">
      <c r="A60" s="19" t="s">
        <v>44</v>
      </c>
      <c r="B60" s="2"/>
      <c r="C60" s="2"/>
      <c r="D60" s="2"/>
      <c r="E60" s="2"/>
      <c r="F60" s="2"/>
      <c r="G60" s="124">
        <f t="shared" si="4"/>
        <v>0</v>
      </c>
      <c r="H60" s="124">
        <f t="shared" si="7"/>
        <v>0</v>
      </c>
      <c r="I60" s="124">
        <f t="shared" si="7"/>
        <v>0</v>
      </c>
      <c r="J60" s="124">
        <f t="shared" si="6"/>
        <v>0</v>
      </c>
    </row>
    <row r="61" spans="1:10" ht="31.5" x14ac:dyDescent="0.25">
      <c r="A61" s="39" t="s">
        <v>45</v>
      </c>
      <c r="B61" s="329">
        <v>20</v>
      </c>
      <c r="C61" s="329">
        <v>34</v>
      </c>
      <c r="D61" s="329">
        <v>34</v>
      </c>
      <c r="E61" s="329">
        <v>30</v>
      </c>
      <c r="F61" s="329">
        <v>17</v>
      </c>
      <c r="G61" s="124">
        <f>IFERROR(C61/B61,0)</f>
        <v>1.7</v>
      </c>
      <c r="H61" s="124">
        <f>IFERROR(E61/D61,0)</f>
        <v>0.88235294117647056</v>
      </c>
      <c r="I61" s="124">
        <f>IFERROR(F61/E61,0)</f>
        <v>0.56666666666666665</v>
      </c>
      <c r="J61" s="124">
        <f>IFERROR(F61/B61,0)</f>
        <v>0.85</v>
      </c>
    </row>
    <row r="62" spans="1:10" x14ac:dyDescent="0.25">
      <c r="A62" s="122" t="s">
        <v>55</v>
      </c>
      <c r="B62" s="49">
        <f>SUM(B35:B61)</f>
        <v>565</v>
      </c>
      <c r="C62" s="49">
        <f>SUM(C35:C61)</f>
        <v>455</v>
      </c>
      <c r="D62" s="49">
        <f>SUM(D35:D61)</f>
        <v>455</v>
      </c>
      <c r="E62" s="49">
        <f>SUM(E35:E61)</f>
        <v>442</v>
      </c>
      <c r="F62" s="49">
        <f>SUM(F35:F61)</f>
        <v>330</v>
      </c>
      <c r="G62" s="124">
        <f>IFERROR(C62/B62,0)</f>
        <v>0.80530973451327437</v>
      </c>
      <c r="H62" s="124">
        <f>IFERROR(E62/D62,0)</f>
        <v>0.97142857142857142</v>
      </c>
      <c r="I62" s="124">
        <f>IFERROR(F62/E62,0)</f>
        <v>0.74660633484162897</v>
      </c>
      <c r="J62" s="124">
        <f>IFERROR(F62/B62,0)</f>
        <v>0.58407079646017701</v>
      </c>
    </row>
    <row r="63" spans="1:10" x14ac:dyDescent="0.25">
      <c r="J63" s="7"/>
    </row>
    <row r="64" spans="1:10" ht="16.5" thickBot="1" x14ac:dyDescent="0.3">
      <c r="A64" s="458" t="s">
        <v>123</v>
      </c>
      <c r="B64" s="459"/>
      <c r="C64" s="459"/>
      <c r="D64" s="459"/>
      <c r="E64" s="460"/>
    </row>
    <row r="65" spans="1:9" ht="63.75" thickBot="1" x14ac:dyDescent="0.3">
      <c r="A65" s="83" t="s">
        <v>66</v>
      </c>
      <c r="B65" s="84" t="s">
        <v>58</v>
      </c>
      <c r="C65" s="85" t="s">
        <v>59</v>
      </c>
      <c r="D65" s="85" t="s">
        <v>60</v>
      </c>
      <c r="E65" s="85" t="s">
        <v>61</v>
      </c>
      <c r="F65" s="86" t="s">
        <v>142</v>
      </c>
      <c r="G65" s="86" t="s">
        <v>143</v>
      </c>
      <c r="H65" s="86" t="s">
        <v>144</v>
      </c>
      <c r="I65" s="87" t="s">
        <v>145</v>
      </c>
    </row>
    <row r="66" spans="1:9" ht="31.5" x14ac:dyDescent="0.25">
      <c r="A66" s="70" t="s">
        <v>19</v>
      </c>
      <c r="B66" s="71">
        <v>419</v>
      </c>
      <c r="C66" s="328">
        <v>412</v>
      </c>
      <c r="D66" s="71">
        <v>410</v>
      </c>
      <c r="E66" s="71">
        <v>342</v>
      </c>
      <c r="F66" s="125">
        <f>+IFERROR(B66/(C4+C35),0)*100</f>
        <v>64.461538461538453</v>
      </c>
      <c r="G66" s="125">
        <f>+IFERROR(C66/(D4+D35),0)*100</f>
        <v>63.384615384615387</v>
      </c>
      <c r="H66" s="125">
        <f>+IFERROR(D66/(E4+E35),0)*100</f>
        <v>64.263322884012538</v>
      </c>
      <c r="I66" s="125">
        <f>+IFERROR(E66/(F4+F35),0)*100</f>
        <v>82.409638554216869</v>
      </c>
    </row>
    <row r="67" spans="1:9" x14ac:dyDescent="0.25">
      <c r="A67" s="19" t="s">
        <v>20</v>
      </c>
      <c r="B67" s="329">
        <v>315</v>
      </c>
      <c r="C67" s="329">
        <v>311</v>
      </c>
      <c r="D67" s="2">
        <v>298</v>
      </c>
      <c r="E67" s="329">
        <v>267</v>
      </c>
      <c r="F67" s="126">
        <f t="shared" ref="F67:I82" si="8">+IFERROR(B67/(C5+C36),0)*100</f>
        <v>89.23512747875354</v>
      </c>
      <c r="G67" s="126">
        <f t="shared" si="8"/>
        <v>88.101983002832867</v>
      </c>
      <c r="H67" s="126">
        <f t="shared" si="8"/>
        <v>84.419263456090647</v>
      </c>
      <c r="I67" s="126">
        <f t="shared" si="8"/>
        <v>99.25650557620817</v>
      </c>
    </row>
    <row r="68" spans="1:9" x14ac:dyDescent="0.25">
      <c r="A68" s="19" t="s">
        <v>21</v>
      </c>
      <c r="B68" s="329"/>
      <c r="C68" s="329"/>
      <c r="D68" s="2"/>
      <c r="E68" s="329"/>
      <c r="F68" s="126">
        <f t="shared" si="8"/>
        <v>0</v>
      </c>
      <c r="G68" s="126">
        <f t="shared" si="8"/>
        <v>0</v>
      </c>
      <c r="H68" s="126">
        <f t="shared" si="8"/>
        <v>0</v>
      </c>
      <c r="I68" s="126">
        <f t="shared" si="8"/>
        <v>0</v>
      </c>
    </row>
    <row r="69" spans="1:9" ht="31.5" x14ac:dyDescent="0.25">
      <c r="A69" s="19" t="s">
        <v>22</v>
      </c>
      <c r="B69" s="329">
        <v>442</v>
      </c>
      <c r="C69" s="329">
        <v>439</v>
      </c>
      <c r="D69" s="2">
        <v>399</v>
      </c>
      <c r="E69" s="329">
        <v>363</v>
      </c>
      <c r="F69" s="126">
        <f t="shared" si="8"/>
        <v>94.243070362473347</v>
      </c>
      <c r="G69" s="126">
        <f t="shared" si="8"/>
        <v>93.603411513859285</v>
      </c>
      <c r="H69" s="126">
        <f t="shared" si="8"/>
        <v>92.361111111111114</v>
      </c>
      <c r="I69" s="126">
        <f t="shared" si="8"/>
        <v>119.01639344262296</v>
      </c>
    </row>
    <row r="70" spans="1:9" x14ac:dyDescent="0.25">
      <c r="A70" s="19" t="s">
        <v>23</v>
      </c>
      <c r="B70" s="14">
        <v>133</v>
      </c>
      <c r="C70" s="14">
        <v>132</v>
      </c>
      <c r="D70" s="14">
        <v>130</v>
      </c>
      <c r="E70" s="14">
        <v>121</v>
      </c>
      <c r="F70" s="126">
        <f t="shared" si="8"/>
        <v>84.713375796178354</v>
      </c>
      <c r="G70" s="126">
        <f t="shared" si="8"/>
        <v>85.161290322580641</v>
      </c>
      <c r="H70" s="126">
        <f t="shared" si="8"/>
        <v>83.870967741935488</v>
      </c>
      <c r="I70" s="126">
        <f t="shared" si="8"/>
        <v>96.031746031746039</v>
      </c>
    </row>
    <row r="71" spans="1:9" x14ac:dyDescent="0.25">
      <c r="A71" s="19" t="s">
        <v>24</v>
      </c>
      <c r="B71" s="14"/>
      <c r="C71" s="14"/>
      <c r="D71" s="14"/>
      <c r="E71" s="14"/>
      <c r="F71" s="126">
        <f t="shared" si="8"/>
        <v>0</v>
      </c>
      <c r="G71" s="126">
        <f t="shared" si="8"/>
        <v>0</v>
      </c>
      <c r="H71" s="126">
        <f t="shared" si="8"/>
        <v>0</v>
      </c>
      <c r="I71" s="126">
        <f t="shared" si="8"/>
        <v>0</v>
      </c>
    </row>
    <row r="72" spans="1:9" x14ac:dyDescent="0.25">
      <c r="A72" s="19" t="s">
        <v>25</v>
      </c>
      <c r="B72" s="14"/>
      <c r="C72" s="14"/>
      <c r="D72" s="14"/>
      <c r="E72" s="14"/>
      <c r="F72" s="126">
        <f t="shared" si="8"/>
        <v>0</v>
      </c>
      <c r="G72" s="126">
        <f t="shared" si="8"/>
        <v>0</v>
      </c>
      <c r="H72" s="126">
        <f t="shared" si="8"/>
        <v>0</v>
      </c>
      <c r="I72" s="126">
        <f t="shared" si="8"/>
        <v>0</v>
      </c>
    </row>
    <row r="73" spans="1:9" x14ac:dyDescent="0.25">
      <c r="A73" s="19" t="s">
        <v>26</v>
      </c>
      <c r="B73" s="14">
        <v>4</v>
      </c>
      <c r="C73" s="14">
        <v>4</v>
      </c>
      <c r="D73" s="14">
        <v>4</v>
      </c>
      <c r="E73" s="14">
        <v>4</v>
      </c>
      <c r="F73" s="126">
        <f t="shared" si="8"/>
        <v>12.903225806451612</v>
      </c>
      <c r="G73" s="126">
        <f t="shared" si="8"/>
        <v>12.903225806451612</v>
      </c>
      <c r="H73" s="126">
        <f t="shared" si="8"/>
        <v>15.384615384615385</v>
      </c>
      <c r="I73" s="126">
        <f t="shared" si="8"/>
        <v>17.391304347826086</v>
      </c>
    </row>
    <row r="74" spans="1:9" x14ac:dyDescent="0.25">
      <c r="A74" s="19" t="s">
        <v>27</v>
      </c>
      <c r="B74" s="179">
        <v>8</v>
      </c>
      <c r="C74" s="14">
        <v>8</v>
      </c>
      <c r="D74" s="14">
        <v>7</v>
      </c>
      <c r="E74" s="14">
        <v>7</v>
      </c>
      <c r="F74" s="126">
        <f t="shared" si="8"/>
        <v>19.047619047619047</v>
      </c>
      <c r="G74" s="126">
        <f t="shared" si="8"/>
        <v>19.047619047619047</v>
      </c>
      <c r="H74" s="126">
        <f t="shared" si="8"/>
        <v>16.666666666666664</v>
      </c>
      <c r="I74" s="126">
        <f t="shared" si="8"/>
        <v>23.333333333333332</v>
      </c>
    </row>
    <row r="75" spans="1:9" ht="31.5" x14ac:dyDescent="0.25">
      <c r="A75" s="19" t="s">
        <v>28</v>
      </c>
      <c r="B75" s="14">
        <v>17</v>
      </c>
      <c r="C75" s="14">
        <v>17</v>
      </c>
      <c r="D75" s="14">
        <v>16</v>
      </c>
      <c r="E75" s="14">
        <v>16</v>
      </c>
      <c r="F75" s="126">
        <f t="shared" si="8"/>
        <v>56.666666666666664</v>
      </c>
      <c r="G75" s="126">
        <f t="shared" si="8"/>
        <v>56.666666666666664</v>
      </c>
      <c r="H75" s="126">
        <f t="shared" si="8"/>
        <v>53.333333333333336</v>
      </c>
      <c r="I75" s="126">
        <f t="shared" si="8"/>
        <v>66.666666666666657</v>
      </c>
    </row>
    <row r="76" spans="1:9" x14ac:dyDescent="0.25">
      <c r="A76" s="19" t="s">
        <v>29</v>
      </c>
      <c r="B76" s="14"/>
      <c r="C76" s="14"/>
      <c r="D76" s="14"/>
      <c r="E76" s="14"/>
      <c r="F76" s="126">
        <f t="shared" si="8"/>
        <v>0</v>
      </c>
      <c r="G76" s="126">
        <f t="shared" si="8"/>
        <v>0</v>
      </c>
      <c r="H76" s="126">
        <f t="shared" si="8"/>
        <v>0</v>
      </c>
      <c r="I76" s="126">
        <f t="shared" si="8"/>
        <v>0</v>
      </c>
    </row>
    <row r="77" spans="1:9" ht="47.25" x14ac:dyDescent="0.25">
      <c r="A77" s="19" t="s">
        <v>30</v>
      </c>
      <c r="B77" s="329"/>
      <c r="C77" s="329"/>
      <c r="D77" s="2"/>
      <c r="E77" s="329"/>
      <c r="F77" s="126">
        <f t="shared" si="8"/>
        <v>0</v>
      </c>
      <c r="G77" s="126">
        <f t="shared" si="8"/>
        <v>0</v>
      </c>
      <c r="H77" s="126">
        <f t="shared" si="8"/>
        <v>0</v>
      </c>
      <c r="I77" s="126">
        <f t="shared" si="8"/>
        <v>0</v>
      </c>
    </row>
    <row r="78" spans="1:9" x14ac:dyDescent="0.25">
      <c r="A78" s="19" t="s">
        <v>31</v>
      </c>
      <c r="B78" s="329"/>
      <c r="C78" s="329"/>
      <c r="D78" s="2"/>
      <c r="E78" s="329"/>
      <c r="F78" s="126">
        <f t="shared" si="8"/>
        <v>0</v>
      </c>
      <c r="G78" s="126">
        <f t="shared" si="8"/>
        <v>0</v>
      </c>
      <c r="H78" s="126">
        <f t="shared" si="8"/>
        <v>0</v>
      </c>
      <c r="I78" s="126">
        <f t="shared" si="8"/>
        <v>0</v>
      </c>
    </row>
    <row r="79" spans="1:9" x14ac:dyDescent="0.25">
      <c r="A79" s="19" t="s">
        <v>32</v>
      </c>
      <c r="B79" s="329"/>
      <c r="C79" s="329"/>
      <c r="D79" s="2"/>
      <c r="E79" s="2"/>
      <c r="F79" s="126">
        <f t="shared" si="8"/>
        <v>0</v>
      </c>
      <c r="G79" s="126">
        <f t="shared" si="8"/>
        <v>0</v>
      </c>
      <c r="H79" s="126">
        <f t="shared" si="8"/>
        <v>0</v>
      </c>
      <c r="I79" s="126">
        <f t="shared" si="8"/>
        <v>0</v>
      </c>
    </row>
    <row r="80" spans="1:9" x14ac:dyDescent="0.25">
      <c r="A80" s="19" t="s">
        <v>33</v>
      </c>
      <c r="B80" s="2"/>
      <c r="C80" s="329"/>
      <c r="D80" s="2"/>
      <c r="E80" s="2"/>
      <c r="F80" s="126">
        <f t="shared" si="8"/>
        <v>0</v>
      </c>
      <c r="G80" s="126">
        <f t="shared" si="8"/>
        <v>0</v>
      </c>
      <c r="H80" s="126">
        <f t="shared" si="8"/>
        <v>0</v>
      </c>
      <c r="I80" s="126">
        <f t="shared" si="8"/>
        <v>0</v>
      </c>
    </row>
    <row r="81" spans="1:9" x14ac:dyDescent="0.25">
      <c r="A81" s="19" t="s">
        <v>34</v>
      </c>
      <c r="B81" s="2"/>
      <c r="C81" s="329"/>
      <c r="D81" s="2"/>
      <c r="E81" s="2"/>
      <c r="F81" s="126">
        <f t="shared" si="8"/>
        <v>0</v>
      </c>
      <c r="G81" s="126">
        <f t="shared" si="8"/>
        <v>0</v>
      </c>
      <c r="H81" s="126">
        <f t="shared" si="8"/>
        <v>0</v>
      </c>
      <c r="I81" s="126">
        <f t="shared" si="8"/>
        <v>0</v>
      </c>
    </row>
    <row r="82" spans="1:9" x14ac:dyDescent="0.25">
      <c r="A82" s="19" t="s">
        <v>35</v>
      </c>
      <c r="B82" s="2"/>
      <c r="C82" s="329"/>
      <c r="D82" s="2"/>
      <c r="E82" s="2"/>
      <c r="F82" s="126">
        <f t="shared" si="8"/>
        <v>0</v>
      </c>
      <c r="G82" s="126">
        <f t="shared" si="8"/>
        <v>0</v>
      </c>
      <c r="H82" s="126">
        <f t="shared" si="8"/>
        <v>0</v>
      </c>
      <c r="I82" s="126">
        <f t="shared" si="8"/>
        <v>0</v>
      </c>
    </row>
    <row r="83" spans="1:9" x14ac:dyDescent="0.25">
      <c r="A83" s="19" t="s">
        <v>36</v>
      </c>
      <c r="B83" s="2"/>
      <c r="C83" s="329"/>
      <c r="D83" s="2"/>
      <c r="E83" s="2"/>
      <c r="F83" s="126">
        <f t="shared" ref="F83:I93" si="9">+IFERROR(B83/(C21+C52),0)*100</f>
        <v>0</v>
      </c>
      <c r="G83" s="126">
        <f t="shared" si="9"/>
        <v>0</v>
      </c>
      <c r="H83" s="126">
        <f t="shared" si="9"/>
        <v>0</v>
      </c>
      <c r="I83" s="126">
        <f t="shared" si="9"/>
        <v>0</v>
      </c>
    </row>
    <row r="84" spans="1:9" x14ac:dyDescent="0.25">
      <c r="A84" s="19" t="s">
        <v>37</v>
      </c>
      <c r="B84" s="2"/>
      <c r="C84" s="329"/>
      <c r="D84" s="2"/>
      <c r="E84" s="2"/>
      <c r="F84" s="126">
        <f t="shared" si="9"/>
        <v>0</v>
      </c>
      <c r="G84" s="126">
        <f t="shared" si="9"/>
        <v>0</v>
      </c>
      <c r="H84" s="126">
        <f t="shared" si="9"/>
        <v>0</v>
      </c>
      <c r="I84" s="126">
        <f t="shared" si="9"/>
        <v>0</v>
      </c>
    </row>
    <row r="85" spans="1:9" x14ac:dyDescent="0.25">
      <c r="A85" s="19" t="s">
        <v>38</v>
      </c>
      <c r="B85" s="2"/>
      <c r="C85" s="329"/>
      <c r="D85" s="2"/>
      <c r="E85" s="2"/>
      <c r="F85" s="126">
        <f t="shared" si="9"/>
        <v>0</v>
      </c>
      <c r="G85" s="126">
        <f t="shared" si="9"/>
        <v>0</v>
      </c>
      <c r="H85" s="126">
        <f t="shared" si="9"/>
        <v>0</v>
      </c>
      <c r="I85" s="126">
        <f t="shared" si="9"/>
        <v>0</v>
      </c>
    </row>
    <row r="86" spans="1:9" x14ac:dyDescent="0.25">
      <c r="A86" s="19" t="s">
        <v>39</v>
      </c>
      <c r="B86" s="2">
        <v>18</v>
      </c>
      <c r="C86" s="329">
        <v>17</v>
      </c>
      <c r="D86" s="2">
        <v>17</v>
      </c>
      <c r="E86" s="2">
        <v>15</v>
      </c>
      <c r="F86" s="126">
        <f t="shared" si="9"/>
        <v>85.714285714285708</v>
      </c>
      <c r="G86" s="126">
        <f t="shared" si="9"/>
        <v>80.952380952380949</v>
      </c>
      <c r="H86" s="126">
        <f t="shared" si="9"/>
        <v>80.952380952380949</v>
      </c>
      <c r="I86" s="126">
        <f t="shared" si="9"/>
        <v>78.94736842105263</v>
      </c>
    </row>
    <row r="87" spans="1:9" x14ac:dyDescent="0.25">
      <c r="A87" s="19" t="s">
        <v>40</v>
      </c>
      <c r="B87" s="2"/>
      <c r="C87" s="329"/>
      <c r="D87" s="2"/>
      <c r="E87" s="2"/>
      <c r="F87" s="126">
        <f t="shared" si="9"/>
        <v>0</v>
      </c>
      <c r="G87" s="126">
        <f t="shared" si="9"/>
        <v>0</v>
      </c>
      <c r="H87" s="126">
        <f t="shared" si="9"/>
        <v>0</v>
      </c>
      <c r="I87" s="126">
        <f t="shared" si="9"/>
        <v>0</v>
      </c>
    </row>
    <row r="88" spans="1:9" x14ac:dyDescent="0.25">
      <c r="A88" s="19" t="s">
        <v>41</v>
      </c>
      <c r="B88" s="2"/>
      <c r="C88" s="329"/>
      <c r="D88" s="2"/>
      <c r="E88" s="2"/>
      <c r="F88" s="126">
        <f t="shared" si="9"/>
        <v>0</v>
      </c>
      <c r="G88" s="126">
        <f t="shared" si="9"/>
        <v>0</v>
      </c>
      <c r="H88" s="126">
        <f t="shared" si="9"/>
        <v>0</v>
      </c>
      <c r="I88" s="126">
        <f t="shared" si="9"/>
        <v>0</v>
      </c>
    </row>
    <row r="89" spans="1:9" x14ac:dyDescent="0.25">
      <c r="A89" s="19" t="s">
        <v>42</v>
      </c>
      <c r="B89" s="2"/>
      <c r="C89" s="329"/>
      <c r="D89" s="2"/>
      <c r="E89" s="2"/>
      <c r="F89" s="126">
        <f t="shared" si="9"/>
        <v>0</v>
      </c>
      <c r="G89" s="126">
        <f t="shared" si="9"/>
        <v>0</v>
      </c>
      <c r="H89" s="126">
        <f t="shared" si="9"/>
        <v>0</v>
      </c>
      <c r="I89" s="126">
        <f t="shared" si="9"/>
        <v>0</v>
      </c>
    </row>
    <row r="90" spans="1:9" x14ac:dyDescent="0.25">
      <c r="A90" s="19" t="s">
        <v>43</v>
      </c>
      <c r="B90" s="2"/>
      <c r="C90" s="329"/>
      <c r="D90" s="2"/>
      <c r="E90" s="2"/>
      <c r="F90" s="126">
        <f t="shared" si="9"/>
        <v>0</v>
      </c>
      <c r="G90" s="126">
        <f t="shared" si="9"/>
        <v>0</v>
      </c>
      <c r="H90" s="126">
        <f t="shared" si="9"/>
        <v>0</v>
      </c>
      <c r="I90" s="126">
        <f t="shared" si="9"/>
        <v>0</v>
      </c>
    </row>
    <row r="91" spans="1:9" x14ac:dyDescent="0.25">
      <c r="A91" s="19" t="s">
        <v>44</v>
      </c>
      <c r="B91" s="2"/>
      <c r="C91" s="329"/>
      <c r="D91" s="2"/>
      <c r="E91" s="2"/>
      <c r="F91" s="126">
        <f t="shared" si="9"/>
        <v>0</v>
      </c>
      <c r="G91" s="126">
        <f t="shared" si="9"/>
        <v>0</v>
      </c>
      <c r="H91" s="126">
        <f t="shared" si="9"/>
        <v>0</v>
      </c>
      <c r="I91" s="126">
        <f t="shared" si="9"/>
        <v>0</v>
      </c>
    </row>
    <row r="92" spans="1:9" ht="31.5" x14ac:dyDescent="0.25">
      <c r="A92" s="39" t="s">
        <v>45</v>
      </c>
      <c r="B92" s="2"/>
      <c r="C92" s="329"/>
      <c r="D92" s="2"/>
      <c r="E92" s="2"/>
      <c r="F92" s="126">
        <f t="shared" si="9"/>
        <v>0</v>
      </c>
      <c r="G92" s="126">
        <f t="shared" si="9"/>
        <v>0</v>
      </c>
      <c r="H92" s="126">
        <f t="shared" si="9"/>
        <v>0</v>
      </c>
      <c r="I92" s="126">
        <f t="shared" si="9"/>
        <v>0</v>
      </c>
    </row>
    <row r="93" spans="1:9" x14ac:dyDescent="0.25">
      <c r="A93" s="122" t="s">
        <v>55</v>
      </c>
      <c r="B93" s="49">
        <f>SUM(B66:B92)</f>
        <v>1356</v>
      </c>
      <c r="C93" s="49">
        <f>SUM(C66:C92)</f>
        <v>1340</v>
      </c>
      <c r="D93" s="49">
        <f>SUM(D66:D92)</f>
        <v>1281</v>
      </c>
      <c r="E93" s="49">
        <f>SUM(E66:E92)</f>
        <v>1135</v>
      </c>
      <c r="F93" s="126">
        <f t="shared" si="9"/>
        <v>73.695652173913047</v>
      </c>
      <c r="G93" s="126">
        <f t="shared" si="9"/>
        <v>72.905331882480965</v>
      </c>
      <c r="H93" s="126">
        <f t="shared" si="9"/>
        <v>72.660238230289281</v>
      </c>
      <c r="I93" s="126">
        <f t="shared" si="9"/>
        <v>90.222575516693155</v>
      </c>
    </row>
    <row r="94" spans="1:9" x14ac:dyDescent="0.25">
      <c r="A94" s="23"/>
      <c r="B94" s="7"/>
      <c r="C94" s="7"/>
      <c r="E94" s="7"/>
      <c r="I94" s="7"/>
    </row>
    <row r="95" spans="1:9" ht="16.5" thickBot="1" x14ac:dyDescent="0.3">
      <c r="A95" s="109" t="s">
        <v>124</v>
      </c>
      <c r="B95" s="6"/>
      <c r="C95" s="6"/>
      <c r="D95" s="6"/>
      <c r="E95" s="6"/>
    </row>
    <row r="96" spans="1:9" ht="63.75" thickBot="1" x14ac:dyDescent="0.3">
      <c r="A96" s="83" t="s">
        <v>66</v>
      </c>
      <c r="B96" s="84" t="s">
        <v>58</v>
      </c>
      <c r="C96" s="85" t="s">
        <v>59</v>
      </c>
      <c r="D96" s="85" t="s">
        <v>60</v>
      </c>
      <c r="E96" s="85" t="s">
        <v>61</v>
      </c>
      <c r="F96" s="86" t="s">
        <v>142</v>
      </c>
      <c r="G96" s="86" t="s">
        <v>143</v>
      </c>
      <c r="H96" s="86" t="s">
        <v>144</v>
      </c>
      <c r="I96" s="87" t="s">
        <v>145</v>
      </c>
    </row>
    <row r="97" spans="1:9" ht="31.5" x14ac:dyDescent="0.25">
      <c r="A97" s="70" t="s">
        <v>19</v>
      </c>
      <c r="B97" s="71">
        <v>18</v>
      </c>
      <c r="C97" s="71">
        <v>17</v>
      </c>
      <c r="D97" s="71">
        <v>14</v>
      </c>
      <c r="E97" s="71">
        <v>13</v>
      </c>
      <c r="F97" s="125">
        <f>+IFERROR(B97/(C4+C35),0)*100</f>
        <v>2.7692307692307692</v>
      </c>
      <c r="G97" s="125">
        <f>+IFERROR(C97/(D4+D35),0)*100</f>
        <v>2.6153846153846154</v>
      </c>
      <c r="H97" s="125">
        <f>+IFERROR(D97/(E4+E35),0)*100</f>
        <v>2.1943573667711598</v>
      </c>
      <c r="I97" s="125">
        <f>+IFERROR(E97/(F4+F35),0)*100</f>
        <v>3.132530120481928</v>
      </c>
    </row>
    <row r="98" spans="1:9" x14ac:dyDescent="0.25">
      <c r="A98" s="19" t="s">
        <v>20</v>
      </c>
      <c r="B98" s="2">
        <v>19</v>
      </c>
      <c r="C98" s="2">
        <v>19</v>
      </c>
      <c r="D98" s="2">
        <v>18</v>
      </c>
      <c r="E98" s="2">
        <v>14</v>
      </c>
      <c r="F98" s="126">
        <f t="shared" ref="F98:I113" si="10">+IFERROR(B98/(C5+C36),0)*100</f>
        <v>5.382436260623229</v>
      </c>
      <c r="G98" s="126">
        <f t="shared" si="10"/>
        <v>5.382436260623229</v>
      </c>
      <c r="H98" s="126">
        <f t="shared" si="10"/>
        <v>5.0991501416430589</v>
      </c>
      <c r="I98" s="126">
        <f t="shared" si="10"/>
        <v>5.2044609665427508</v>
      </c>
    </row>
    <row r="99" spans="1:9" x14ac:dyDescent="0.25">
      <c r="A99" s="19" t="s">
        <v>21</v>
      </c>
      <c r="B99" s="2"/>
      <c r="C99" s="2"/>
      <c r="D99" s="2"/>
      <c r="E99" s="2"/>
      <c r="F99" s="126">
        <f t="shared" si="10"/>
        <v>0</v>
      </c>
      <c r="G99" s="126">
        <f t="shared" si="10"/>
        <v>0</v>
      </c>
      <c r="H99" s="126">
        <f t="shared" si="10"/>
        <v>0</v>
      </c>
      <c r="I99" s="126">
        <f t="shared" si="10"/>
        <v>0</v>
      </c>
    </row>
    <row r="100" spans="1:9" ht="31.5" x14ac:dyDescent="0.25">
      <c r="A100" s="19" t="s">
        <v>22</v>
      </c>
      <c r="B100" s="2">
        <v>11</v>
      </c>
      <c r="C100" s="2">
        <v>11</v>
      </c>
      <c r="D100" s="2">
        <v>9</v>
      </c>
      <c r="E100" s="2">
        <v>9</v>
      </c>
      <c r="F100" s="126">
        <f t="shared" si="10"/>
        <v>2.3454157782515992</v>
      </c>
      <c r="G100" s="126">
        <f t="shared" si="10"/>
        <v>2.3454157782515992</v>
      </c>
      <c r="H100" s="126">
        <f t="shared" si="10"/>
        <v>2.083333333333333</v>
      </c>
      <c r="I100" s="126">
        <f t="shared" si="10"/>
        <v>2.9508196721311477</v>
      </c>
    </row>
    <row r="101" spans="1:9" x14ac:dyDescent="0.25">
      <c r="A101" s="19" t="s">
        <v>23</v>
      </c>
      <c r="B101" s="2">
        <v>2</v>
      </c>
      <c r="C101" s="2">
        <v>2</v>
      </c>
      <c r="D101" s="2">
        <v>2</v>
      </c>
      <c r="E101" s="2">
        <v>2</v>
      </c>
      <c r="F101" s="126">
        <f t="shared" si="10"/>
        <v>1.2738853503184715</v>
      </c>
      <c r="G101" s="126">
        <f t="shared" si="10"/>
        <v>1.2903225806451613</v>
      </c>
      <c r="H101" s="126">
        <f t="shared" si="10"/>
        <v>1.2903225806451613</v>
      </c>
      <c r="I101" s="126">
        <f t="shared" si="10"/>
        <v>1.5873015873015872</v>
      </c>
    </row>
    <row r="102" spans="1:9" x14ac:dyDescent="0.25">
      <c r="A102" s="19" t="s">
        <v>24</v>
      </c>
      <c r="B102" s="2"/>
      <c r="C102" s="2"/>
      <c r="D102" s="2"/>
      <c r="E102" s="2"/>
      <c r="F102" s="126">
        <f t="shared" si="10"/>
        <v>0</v>
      </c>
      <c r="G102" s="126">
        <f t="shared" si="10"/>
        <v>0</v>
      </c>
      <c r="H102" s="126">
        <f t="shared" si="10"/>
        <v>0</v>
      </c>
      <c r="I102" s="126">
        <f t="shared" si="10"/>
        <v>0</v>
      </c>
    </row>
    <row r="103" spans="1:9" x14ac:dyDescent="0.25">
      <c r="A103" s="19" t="s">
        <v>25</v>
      </c>
      <c r="B103" s="2"/>
      <c r="C103" s="2"/>
      <c r="D103" s="2"/>
      <c r="E103" s="2"/>
      <c r="F103" s="126">
        <f t="shared" si="10"/>
        <v>0</v>
      </c>
      <c r="G103" s="126">
        <f t="shared" si="10"/>
        <v>0</v>
      </c>
      <c r="H103" s="126">
        <f t="shared" si="10"/>
        <v>0</v>
      </c>
      <c r="I103" s="126">
        <f t="shared" si="10"/>
        <v>0</v>
      </c>
    </row>
    <row r="104" spans="1:9" x14ac:dyDescent="0.25">
      <c r="A104" s="19" t="s">
        <v>26</v>
      </c>
      <c r="B104" s="2">
        <v>2</v>
      </c>
      <c r="C104" s="2">
        <v>2</v>
      </c>
      <c r="D104" s="2">
        <v>2</v>
      </c>
      <c r="E104" s="2">
        <v>2</v>
      </c>
      <c r="F104" s="126">
        <f t="shared" si="10"/>
        <v>6.4516129032258061</v>
      </c>
      <c r="G104" s="126">
        <f t="shared" si="10"/>
        <v>6.4516129032258061</v>
      </c>
      <c r="H104" s="126">
        <f t="shared" si="10"/>
        <v>7.6923076923076925</v>
      </c>
      <c r="I104" s="126">
        <f t="shared" si="10"/>
        <v>8.695652173913043</v>
      </c>
    </row>
    <row r="105" spans="1:9" x14ac:dyDescent="0.25">
      <c r="A105" s="19" t="s">
        <v>27</v>
      </c>
      <c r="B105" s="2">
        <v>1</v>
      </c>
      <c r="C105" s="2">
        <v>1</v>
      </c>
      <c r="D105" s="2">
        <v>1</v>
      </c>
      <c r="E105" s="2">
        <v>1</v>
      </c>
      <c r="F105" s="126">
        <f t="shared" si="10"/>
        <v>2.3809523809523809</v>
      </c>
      <c r="G105" s="126">
        <f t="shared" si="10"/>
        <v>2.3809523809523809</v>
      </c>
      <c r="H105" s="126">
        <f t="shared" si="10"/>
        <v>2.3809523809523809</v>
      </c>
      <c r="I105" s="126">
        <f t="shared" si="10"/>
        <v>3.3333333333333335</v>
      </c>
    </row>
    <row r="106" spans="1:9" ht="31.5" x14ac:dyDescent="0.25">
      <c r="A106" s="19" t="s">
        <v>28</v>
      </c>
      <c r="B106" s="2"/>
      <c r="C106" s="2"/>
      <c r="D106" s="2"/>
      <c r="E106" s="2"/>
      <c r="F106" s="126">
        <f t="shared" si="10"/>
        <v>0</v>
      </c>
      <c r="G106" s="126">
        <f t="shared" si="10"/>
        <v>0</v>
      </c>
      <c r="H106" s="126">
        <f t="shared" si="10"/>
        <v>0</v>
      </c>
      <c r="I106" s="126">
        <f t="shared" si="10"/>
        <v>0</v>
      </c>
    </row>
    <row r="107" spans="1:9" x14ac:dyDescent="0.25">
      <c r="A107" s="19" t="s">
        <v>29</v>
      </c>
      <c r="B107" s="2"/>
      <c r="C107" s="2"/>
      <c r="D107" s="2"/>
      <c r="E107" s="2"/>
      <c r="F107" s="126">
        <f t="shared" si="10"/>
        <v>0</v>
      </c>
      <c r="G107" s="126">
        <f t="shared" si="10"/>
        <v>0</v>
      </c>
      <c r="H107" s="126">
        <f t="shared" si="10"/>
        <v>0</v>
      </c>
      <c r="I107" s="126">
        <f t="shared" si="10"/>
        <v>0</v>
      </c>
    </row>
    <row r="108" spans="1:9" ht="47.25" x14ac:dyDescent="0.25">
      <c r="A108" s="19" t="s">
        <v>30</v>
      </c>
      <c r="B108" s="2"/>
      <c r="C108" s="2"/>
      <c r="D108" s="2"/>
      <c r="E108" s="2"/>
      <c r="F108" s="126">
        <f t="shared" si="10"/>
        <v>0</v>
      </c>
      <c r="G108" s="126">
        <f t="shared" si="10"/>
        <v>0</v>
      </c>
      <c r="H108" s="126">
        <f t="shared" si="10"/>
        <v>0</v>
      </c>
      <c r="I108" s="126">
        <f t="shared" si="10"/>
        <v>0</v>
      </c>
    </row>
    <row r="109" spans="1:9" x14ac:dyDescent="0.25">
      <c r="A109" s="19" t="s">
        <v>31</v>
      </c>
      <c r="B109" s="2"/>
      <c r="C109" s="2"/>
      <c r="D109" s="2"/>
      <c r="E109" s="2"/>
      <c r="F109" s="126">
        <f t="shared" si="10"/>
        <v>0</v>
      </c>
      <c r="G109" s="126">
        <f t="shared" si="10"/>
        <v>0</v>
      </c>
      <c r="H109" s="126">
        <f t="shared" si="10"/>
        <v>0</v>
      </c>
      <c r="I109" s="126">
        <f t="shared" si="10"/>
        <v>0</v>
      </c>
    </row>
    <row r="110" spans="1:9" x14ac:dyDescent="0.25">
      <c r="A110" s="19" t="s">
        <v>32</v>
      </c>
      <c r="B110" s="2"/>
      <c r="C110" s="2"/>
      <c r="D110" s="2"/>
      <c r="E110" s="2"/>
      <c r="F110" s="126">
        <f t="shared" si="10"/>
        <v>0</v>
      </c>
      <c r="G110" s="126">
        <f t="shared" si="10"/>
        <v>0</v>
      </c>
      <c r="H110" s="126">
        <f t="shared" si="10"/>
        <v>0</v>
      </c>
      <c r="I110" s="126">
        <f t="shared" si="10"/>
        <v>0</v>
      </c>
    </row>
    <row r="111" spans="1:9" x14ac:dyDescent="0.25">
      <c r="A111" s="19" t="s">
        <v>33</v>
      </c>
      <c r="B111" s="2"/>
      <c r="C111" s="2"/>
      <c r="D111" s="2"/>
      <c r="E111" s="2"/>
      <c r="F111" s="126">
        <f>+IFERROR(B111/(C18+C49),0)*100</f>
        <v>0</v>
      </c>
      <c r="G111" s="126">
        <f t="shared" si="10"/>
        <v>0</v>
      </c>
      <c r="H111" s="126">
        <f t="shared" si="10"/>
        <v>0</v>
      </c>
      <c r="I111" s="126">
        <f t="shared" si="10"/>
        <v>0</v>
      </c>
    </row>
    <row r="112" spans="1:9" x14ac:dyDescent="0.25">
      <c r="A112" s="19" t="s">
        <v>34</v>
      </c>
      <c r="B112" s="2"/>
      <c r="C112" s="2"/>
      <c r="D112" s="2"/>
      <c r="E112" s="2"/>
      <c r="F112" s="126">
        <f t="shared" ref="F112:I124" si="11">+IFERROR(B112/(C19+C50),0)*100</f>
        <v>0</v>
      </c>
      <c r="G112" s="126">
        <f t="shared" si="10"/>
        <v>0</v>
      </c>
      <c r="H112" s="126">
        <f t="shared" si="10"/>
        <v>0</v>
      </c>
      <c r="I112" s="126">
        <f t="shared" si="10"/>
        <v>0</v>
      </c>
    </row>
    <row r="113" spans="1:9" x14ac:dyDescent="0.25">
      <c r="A113" s="19" t="s">
        <v>35</v>
      </c>
      <c r="B113" s="2"/>
      <c r="C113" s="2"/>
      <c r="D113" s="2"/>
      <c r="E113" s="2"/>
      <c r="F113" s="126">
        <f t="shared" si="11"/>
        <v>0</v>
      </c>
      <c r="G113" s="126">
        <f t="shared" si="10"/>
        <v>0</v>
      </c>
      <c r="H113" s="126">
        <f t="shared" si="10"/>
        <v>0</v>
      </c>
      <c r="I113" s="126">
        <f t="shared" si="10"/>
        <v>0</v>
      </c>
    </row>
    <row r="114" spans="1:9" x14ac:dyDescent="0.25">
      <c r="A114" s="19" t="s">
        <v>36</v>
      </c>
      <c r="B114" s="2"/>
      <c r="C114" s="2"/>
      <c r="D114" s="2"/>
      <c r="E114" s="2"/>
      <c r="F114" s="126">
        <f t="shared" si="11"/>
        <v>0</v>
      </c>
      <c r="G114" s="126">
        <f t="shared" si="11"/>
        <v>0</v>
      </c>
      <c r="H114" s="126">
        <f t="shared" si="11"/>
        <v>0</v>
      </c>
      <c r="I114" s="126">
        <f t="shared" si="11"/>
        <v>0</v>
      </c>
    </row>
    <row r="115" spans="1:9" x14ac:dyDescent="0.25">
      <c r="A115" s="19" t="s">
        <v>37</v>
      </c>
      <c r="B115" s="2"/>
      <c r="C115" s="2"/>
      <c r="D115" s="2"/>
      <c r="E115" s="2"/>
      <c r="F115" s="126">
        <f t="shared" si="11"/>
        <v>0</v>
      </c>
      <c r="G115" s="126">
        <f t="shared" si="11"/>
        <v>0</v>
      </c>
      <c r="H115" s="126">
        <f t="shared" si="11"/>
        <v>0</v>
      </c>
      <c r="I115" s="126">
        <f t="shared" si="11"/>
        <v>0</v>
      </c>
    </row>
    <row r="116" spans="1:9" x14ac:dyDescent="0.25">
      <c r="A116" s="19" t="s">
        <v>38</v>
      </c>
      <c r="B116" s="2"/>
      <c r="C116" s="2"/>
      <c r="D116" s="2"/>
      <c r="E116" s="2"/>
      <c r="F116" s="126">
        <f t="shared" si="11"/>
        <v>0</v>
      </c>
      <c r="G116" s="126">
        <f t="shared" si="11"/>
        <v>0</v>
      </c>
      <c r="H116" s="126">
        <f t="shared" si="11"/>
        <v>0</v>
      </c>
      <c r="I116" s="126">
        <f t="shared" si="11"/>
        <v>0</v>
      </c>
    </row>
    <row r="117" spans="1:9" x14ac:dyDescent="0.25">
      <c r="A117" s="19" t="s">
        <v>39</v>
      </c>
      <c r="B117" s="2">
        <v>2</v>
      </c>
      <c r="C117" s="2">
        <v>2</v>
      </c>
      <c r="D117" s="2">
        <v>2</v>
      </c>
      <c r="E117" s="2">
        <v>1</v>
      </c>
      <c r="F117" s="126">
        <f t="shared" si="11"/>
        <v>9.5238095238095237</v>
      </c>
      <c r="G117" s="126">
        <f t="shared" si="11"/>
        <v>9.5238095238095237</v>
      </c>
      <c r="H117" s="126">
        <f t="shared" si="11"/>
        <v>9.5238095238095237</v>
      </c>
      <c r="I117" s="126">
        <f t="shared" si="11"/>
        <v>5.2631578947368416</v>
      </c>
    </row>
    <row r="118" spans="1:9" x14ac:dyDescent="0.25">
      <c r="A118" s="19" t="s">
        <v>40</v>
      </c>
      <c r="B118" s="2"/>
      <c r="C118" s="2"/>
      <c r="D118" s="2"/>
      <c r="E118" s="2"/>
      <c r="F118" s="126">
        <f t="shared" si="11"/>
        <v>0</v>
      </c>
      <c r="G118" s="126">
        <f t="shared" si="11"/>
        <v>0</v>
      </c>
      <c r="H118" s="126">
        <f t="shared" si="11"/>
        <v>0</v>
      </c>
      <c r="I118" s="126">
        <f t="shared" si="11"/>
        <v>0</v>
      </c>
    </row>
    <row r="119" spans="1:9" x14ac:dyDescent="0.25">
      <c r="A119" s="19" t="s">
        <v>41</v>
      </c>
      <c r="B119" s="2"/>
      <c r="C119" s="2"/>
      <c r="D119" s="2"/>
      <c r="E119" s="2"/>
      <c r="F119" s="126">
        <f t="shared" si="11"/>
        <v>0</v>
      </c>
      <c r="G119" s="126">
        <f t="shared" si="11"/>
        <v>0</v>
      </c>
      <c r="H119" s="126">
        <f t="shared" si="11"/>
        <v>0</v>
      </c>
      <c r="I119" s="126">
        <f t="shared" si="11"/>
        <v>0</v>
      </c>
    </row>
    <row r="120" spans="1:9" x14ac:dyDescent="0.25">
      <c r="A120" s="19" t="s">
        <v>42</v>
      </c>
      <c r="B120" s="2"/>
      <c r="C120" s="2"/>
      <c r="D120" s="2"/>
      <c r="E120" s="2"/>
      <c r="F120" s="126">
        <f t="shared" si="11"/>
        <v>0</v>
      </c>
      <c r="G120" s="126">
        <f t="shared" si="11"/>
        <v>0</v>
      </c>
      <c r="H120" s="126">
        <f t="shared" si="11"/>
        <v>0</v>
      </c>
      <c r="I120" s="126">
        <f t="shared" si="11"/>
        <v>0</v>
      </c>
    </row>
    <row r="121" spans="1:9" x14ac:dyDescent="0.25">
      <c r="A121" s="19" t="s">
        <v>43</v>
      </c>
      <c r="B121" s="2"/>
      <c r="C121" s="2"/>
      <c r="D121" s="2"/>
      <c r="E121" s="2"/>
      <c r="F121" s="126">
        <f t="shared" si="11"/>
        <v>0</v>
      </c>
      <c r="G121" s="126">
        <f t="shared" si="11"/>
        <v>0</v>
      </c>
      <c r="H121" s="126">
        <f t="shared" si="11"/>
        <v>0</v>
      </c>
      <c r="I121" s="126">
        <f t="shared" si="11"/>
        <v>0</v>
      </c>
    </row>
    <row r="122" spans="1:9" x14ac:dyDescent="0.25">
      <c r="A122" s="19" t="s">
        <v>44</v>
      </c>
      <c r="B122" s="2"/>
      <c r="C122" s="2"/>
      <c r="D122" s="2"/>
      <c r="E122" s="2"/>
      <c r="F122" s="126">
        <f t="shared" si="11"/>
        <v>0</v>
      </c>
      <c r="G122" s="126">
        <f t="shared" si="11"/>
        <v>0</v>
      </c>
      <c r="H122" s="126">
        <f t="shared" si="11"/>
        <v>0</v>
      </c>
      <c r="I122" s="126">
        <f t="shared" si="11"/>
        <v>0</v>
      </c>
    </row>
    <row r="123" spans="1:9" ht="31.5" x14ac:dyDescent="0.25">
      <c r="A123" s="39" t="s">
        <v>45</v>
      </c>
      <c r="B123" s="2">
        <v>3</v>
      </c>
      <c r="C123" s="2">
        <v>3</v>
      </c>
      <c r="D123" s="2">
        <v>2</v>
      </c>
      <c r="E123" s="2">
        <v>2</v>
      </c>
      <c r="F123" s="126">
        <f t="shared" si="11"/>
        <v>3.4482758620689653</v>
      </c>
      <c r="G123" s="126">
        <f t="shared" si="11"/>
        <v>3.4482758620689653</v>
      </c>
      <c r="H123" s="126">
        <f t="shared" si="11"/>
        <v>3.0303030303030303</v>
      </c>
      <c r="I123" s="126">
        <f t="shared" si="11"/>
        <v>4.2553191489361701</v>
      </c>
    </row>
    <row r="124" spans="1:9" x14ac:dyDescent="0.25">
      <c r="A124" s="122" t="s">
        <v>55</v>
      </c>
      <c r="B124" s="49">
        <f>SUM(B97:B123)</f>
        <v>58</v>
      </c>
      <c r="C124" s="49">
        <f>SUM(C97:C123)</f>
        <v>57</v>
      </c>
      <c r="D124" s="49">
        <f>SUM(D97:D123)</f>
        <v>50</v>
      </c>
      <c r="E124" s="49">
        <f>SUM(E97:E123)</f>
        <v>44</v>
      </c>
      <c r="F124" s="126">
        <f t="shared" si="11"/>
        <v>3.152173913043478</v>
      </c>
      <c r="G124" s="126">
        <f t="shared" si="11"/>
        <v>3.1011969532100108</v>
      </c>
      <c r="H124" s="126">
        <f t="shared" si="11"/>
        <v>2.8360748723766309</v>
      </c>
      <c r="I124" s="126">
        <f t="shared" si="11"/>
        <v>3.4976152623211445</v>
      </c>
    </row>
    <row r="125" spans="1:9" x14ac:dyDescent="0.25">
      <c r="A125" s="23"/>
      <c r="B125" s="7"/>
      <c r="C125" s="7"/>
      <c r="D125" s="7"/>
      <c r="I125" s="7"/>
    </row>
    <row r="126" spans="1:9" x14ac:dyDescent="0.25">
      <c r="A126" s="23"/>
      <c r="B126" s="7"/>
      <c r="C126" s="7"/>
      <c r="D126" s="7"/>
      <c r="E126" s="7"/>
    </row>
    <row r="127" spans="1:9" x14ac:dyDescent="0.25">
      <c r="A127" s="23"/>
      <c r="B127" s="7"/>
      <c r="C127" s="7"/>
      <c r="D127" s="7"/>
      <c r="E127" s="7"/>
    </row>
    <row r="128" spans="1:9" x14ac:dyDescent="0.25">
      <c r="A128" s="23"/>
      <c r="B128" s="7"/>
      <c r="C128" s="7"/>
      <c r="D128" s="7"/>
      <c r="E128" s="7"/>
    </row>
    <row r="129" spans="1:5" x14ac:dyDescent="0.25">
      <c r="A129" s="23"/>
      <c r="B129" s="7"/>
      <c r="C129" s="7"/>
      <c r="D129" s="7"/>
      <c r="E129" s="7"/>
    </row>
    <row r="130" spans="1:5" x14ac:dyDescent="0.25">
      <c r="A130" s="23"/>
      <c r="B130" s="7"/>
      <c r="C130" s="7"/>
      <c r="D130" s="7"/>
      <c r="E130" s="7"/>
    </row>
    <row r="131" spans="1:5" x14ac:dyDescent="0.25">
      <c r="A131" s="10"/>
      <c r="B131" s="7"/>
      <c r="C131" s="7"/>
      <c r="D131" s="7"/>
      <c r="E131" s="7"/>
    </row>
    <row r="132" spans="1:5" x14ac:dyDescent="0.25">
      <c r="A132" s="23"/>
      <c r="B132" s="7"/>
      <c r="C132" s="7"/>
      <c r="D132" s="7"/>
      <c r="E132" s="7"/>
    </row>
  </sheetData>
  <mergeCells count="4">
    <mergeCell ref="A33:J33"/>
    <mergeCell ref="A64:E64"/>
    <mergeCell ref="A1:J1"/>
    <mergeCell ref="A2:J2"/>
  </mergeCells>
  <phoneticPr fontId="2" type="noConversion"/>
  <pageMargins left="0.75" right="0.75" top="1" bottom="1" header="0.4921259845" footer="0.4921259845"/>
  <pageSetup paperSize="9" scale="74" orientation="landscape" r:id="rId1"/>
  <headerFooter alignWithMargins="0"/>
  <rowBreaks count="3" manualBreakCount="3">
    <brk id="32" max="16383" man="1"/>
    <brk id="63" max="16383" man="1"/>
    <brk id="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24.125" customWidth="1"/>
    <col min="2" max="10" width="10.625" customWidth="1"/>
  </cols>
  <sheetData>
    <row r="1" spans="1:12" ht="31.5" customHeight="1" x14ac:dyDescent="0.25">
      <c r="A1" s="463" t="s">
        <v>243</v>
      </c>
      <c r="B1" s="463"/>
      <c r="C1" s="463"/>
      <c r="D1" s="463"/>
      <c r="E1" s="463"/>
      <c r="F1" s="463"/>
      <c r="G1" s="463"/>
      <c r="H1" s="463"/>
      <c r="I1" s="463"/>
      <c r="J1" s="463"/>
      <c r="K1" s="174"/>
    </row>
    <row r="2" spans="1:12" ht="16.5" thickBot="1" x14ac:dyDescent="0.3">
      <c r="A2" s="455" t="s">
        <v>53</v>
      </c>
      <c r="B2" s="455"/>
      <c r="C2" s="455"/>
      <c r="D2" s="455"/>
      <c r="E2" s="455"/>
      <c r="F2" s="455"/>
      <c r="G2" s="455"/>
      <c r="H2" s="455"/>
      <c r="I2" s="455"/>
      <c r="J2" s="455"/>
      <c r="K2" s="16"/>
      <c r="L2" s="7"/>
    </row>
    <row r="3" spans="1:12" ht="32.25" thickBot="1" x14ac:dyDescent="0.3">
      <c r="A3" s="72" t="s">
        <v>66</v>
      </c>
      <c r="B3" s="73" t="s">
        <v>57</v>
      </c>
      <c r="C3" s="73" t="s">
        <v>58</v>
      </c>
      <c r="D3" s="74" t="s">
        <v>59</v>
      </c>
      <c r="E3" s="74" t="s">
        <v>60</v>
      </c>
      <c r="F3" s="74" t="s">
        <v>61</v>
      </c>
      <c r="G3" s="88" t="s">
        <v>62</v>
      </c>
      <c r="H3" s="88" t="s">
        <v>63</v>
      </c>
      <c r="I3" s="88" t="s">
        <v>64</v>
      </c>
      <c r="J3" s="89" t="s">
        <v>65</v>
      </c>
      <c r="K3" s="16"/>
      <c r="L3" s="7"/>
    </row>
    <row r="4" spans="1:12" ht="31.5" x14ac:dyDescent="0.25">
      <c r="A4" s="70" t="s">
        <v>19</v>
      </c>
      <c r="B4" s="71">
        <v>5</v>
      </c>
      <c r="C4" s="71">
        <v>19</v>
      </c>
      <c r="D4" s="71">
        <v>18</v>
      </c>
      <c r="E4" s="71">
        <v>7</v>
      </c>
      <c r="F4" s="71">
        <v>7</v>
      </c>
      <c r="G4" s="123">
        <f>IFERROR(C4/B4,0)</f>
        <v>3.8</v>
      </c>
      <c r="H4" s="123">
        <f>IFERROR(E4/D4,0)</f>
        <v>0.3888888888888889</v>
      </c>
      <c r="I4" s="123">
        <f>IFERROR(F4/E4,0)</f>
        <v>1</v>
      </c>
      <c r="J4" s="123">
        <f>IFERROR(F4/B4,0)</f>
        <v>1.4</v>
      </c>
      <c r="K4" s="16"/>
      <c r="L4" s="7"/>
    </row>
    <row r="5" spans="1:12" x14ac:dyDescent="0.25">
      <c r="A5" s="70" t="s">
        <v>803</v>
      </c>
      <c r="B5" s="71">
        <v>1</v>
      </c>
      <c r="C5" s="71">
        <v>2</v>
      </c>
      <c r="D5" s="71">
        <v>2</v>
      </c>
      <c r="E5" s="71">
        <v>1</v>
      </c>
      <c r="F5" s="71">
        <v>1</v>
      </c>
      <c r="G5" s="124">
        <f t="shared" ref="G5:G32" si="0">IFERROR(C5/B5,0)</f>
        <v>2</v>
      </c>
      <c r="H5" s="124">
        <f t="shared" ref="H5:I20" si="1">IFERROR(E5/D5,0)</f>
        <v>0.5</v>
      </c>
      <c r="I5" s="124">
        <f t="shared" si="1"/>
        <v>1</v>
      </c>
      <c r="J5" s="124">
        <f t="shared" ref="J5:J32" si="2">IFERROR(F5/B5,0)</f>
        <v>1</v>
      </c>
      <c r="K5" s="16"/>
      <c r="L5" s="7"/>
    </row>
    <row r="6" spans="1:12" x14ac:dyDescent="0.25">
      <c r="A6" s="19" t="s">
        <v>20</v>
      </c>
      <c r="B6" s="2">
        <v>47</v>
      </c>
      <c r="C6" s="2">
        <v>57</v>
      </c>
      <c r="D6" s="2">
        <v>51</v>
      </c>
      <c r="E6" s="2">
        <v>19</v>
      </c>
      <c r="F6" s="2">
        <v>19</v>
      </c>
      <c r="G6" s="124">
        <f t="shared" si="0"/>
        <v>1.2127659574468086</v>
      </c>
      <c r="H6" s="124">
        <f t="shared" si="1"/>
        <v>0.37254901960784315</v>
      </c>
      <c r="I6" s="124">
        <f t="shared" si="1"/>
        <v>1</v>
      </c>
      <c r="J6" s="124">
        <f t="shared" si="2"/>
        <v>0.40425531914893614</v>
      </c>
      <c r="K6" s="16"/>
      <c r="L6" s="7"/>
    </row>
    <row r="7" spans="1:12" x14ac:dyDescent="0.25">
      <c r="A7" s="19" t="s">
        <v>21</v>
      </c>
      <c r="B7" s="2"/>
      <c r="C7" s="2"/>
      <c r="D7" s="2"/>
      <c r="E7" s="2"/>
      <c r="F7" s="2"/>
      <c r="G7" s="124">
        <f t="shared" si="0"/>
        <v>0</v>
      </c>
      <c r="H7" s="124">
        <f t="shared" si="1"/>
        <v>0</v>
      </c>
      <c r="I7" s="124">
        <f t="shared" si="1"/>
        <v>0</v>
      </c>
      <c r="J7" s="124">
        <f t="shared" si="2"/>
        <v>0</v>
      </c>
      <c r="K7" s="16"/>
      <c r="L7" s="7"/>
    </row>
    <row r="8" spans="1:12" ht="31.5" x14ac:dyDescent="0.25">
      <c r="A8" s="19" t="s">
        <v>22</v>
      </c>
      <c r="B8" s="2">
        <v>18</v>
      </c>
      <c r="C8" s="2">
        <v>20</v>
      </c>
      <c r="D8" s="2">
        <v>19</v>
      </c>
      <c r="E8" s="2">
        <v>8</v>
      </c>
      <c r="F8" s="2">
        <v>8</v>
      </c>
      <c r="G8" s="124">
        <f t="shared" si="0"/>
        <v>1.1111111111111112</v>
      </c>
      <c r="H8" s="124">
        <f t="shared" si="1"/>
        <v>0.42105263157894735</v>
      </c>
      <c r="I8" s="124">
        <f t="shared" si="1"/>
        <v>1</v>
      </c>
      <c r="J8" s="124">
        <f t="shared" si="2"/>
        <v>0.44444444444444442</v>
      </c>
      <c r="K8" s="16"/>
      <c r="L8" s="7"/>
    </row>
    <row r="9" spans="1:12" x14ac:dyDescent="0.25">
      <c r="A9" s="19" t="s">
        <v>23</v>
      </c>
      <c r="B9" s="2">
        <v>5</v>
      </c>
      <c r="C9" s="2">
        <v>8</v>
      </c>
      <c r="D9" s="2">
        <v>6</v>
      </c>
      <c r="E9" s="2">
        <v>2</v>
      </c>
      <c r="F9" s="2">
        <v>2</v>
      </c>
      <c r="G9" s="124">
        <f t="shared" si="0"/>
        <v>1.6</v>
      </c>
      <c r="H9" s="124">
        <f t="shared" si="1"/>
        <v>0.33333333333333331</v>
      </c>
      <c r="I9" s="124">
        <f t="shared" si="1"/>
        <v>1</v>
      </c>
      <c r="J9" s="124">
        <f t="shared" si="2"/>
        <v>0.4</v>
      </c>
      <c r="K9" s="16"/>
      <c r="L9" s="7"/>
    </row>
    <row r="10" spans="1:12" x14ac:dyDescent="0.25">
      <c r="A10" s="19" t="s">
        <v>24</v>
      </c>
      <c r="B10" s="2"/>
      <c r="C10" s="2"/>
      <c r="D10" s="2"/>
      <c r="E10" s="2"/>
      <c r="F10" s="2"/>
      <c r="G10" s="124">
        <f t="shared" si="0"/>
        <v>0</v>
      </c>
      <c r="H10" s="124">
        <f t="shared" si="1"/>
        <v>0</v>
      </c>
      <c r="I10" s="124">
        <f t="shared" si="1"/>
        <v>0</v>
      </c>
      <c r="J10" s="124">
        <f t="shared" si="2"/>
        <v>0</v>
      </c>
      <c r="K10" s="16"/>
      <c r="L10" s="7"/>
    </row>
    <row r="11" spans="1:12" x14ac:dyDescent="0.25">
      <c r="A11" s="19" t="s">
        <v>25</v>
      </c>
      <c r="B11" s="2"/>
      <c r="C11" s="2"/>
      <c r="D11" s="2"/>
      <c r="E11" s="2"/>
      <c r="F11" s="2"/>
      <c r="G11" s="124">
        <f t="shared" si="0"/>
        <v>0</v>
      </c>
      <c r="H11" s="124">
        <f t="shared" si="1"/>
        <v>0</v>
      </c>
      <c r="I11" s="124">
        <f t="shared" si="1"/>
        <v>0</v>
      </c>
      <c r="J11" s="124">
        <f t="shared" si="2"/>
        <v>0</v>
      </c>
      <c r="K11" s="16"/>
      <c r="L11" s="7"/>
    </row>
    <row r="12" spans="1:12" x14ac:dyDescent="0.25">
      <c r="A12" s="19" t="s">
        <v>26</v>
      </c>
      <c r="B12" s="2">
        <v>4</v>
      </c>
      <c r="C12" s="2">
        <v>4</v>
      </c>
      <c r="D12" s="2">
        <v>4</v>
      </c>
      <c r="E12" s="2">
        <v>4</v>
      </c>
      <c r="F12" s="2">
        <v>4</v>
      </c>
      <c r="G12" s="124">
        <f t="shared" si="0"/>
        <v>1</v>
      </c>
      <c r="H12" s="124">
        <f t="shared" si="1"/>
        <v>1</v>
      </c>
      <c r="I12" s="124">
        <f t="shared" si="1"/>
        <v>1</v>
      </c>
      <c r="J12" s="124">
        <f t="shared" si="2"/>
        <v>1</v>
      </c>
      <c r="K12" s="16"/>
      <c r="L12" s="7"/>
    </row>
    <row r="13" spans="1:12" x14ac:dyDescent="0.25">
      <c r="A13" s="19" t="s">
        <v>27</v>
      </c>
      <c r="B13" s="329">
        <v>8</v>
      </c>
      <c r="C13" s="329">
        <v>9</v>
      </c>
      <c r="D13" s="329">
        <v>9</v>
      </c>
      <c r="E13" s="329">
        <v>8</v>
      </c>
      <c r="F13" s="329">
        <v>8</v>
      </c>
      <c r="G13" s="124">
        <f t="shared" si="0"/>
        <v>1.125</v>
      </c>
      <c r="H13" s="124">
        <f t="shared" si="1"/>
        <v>0.88888888888888884</v>
      </c>
      <c r="I13" s="124">
        <f t="shared" si="1"/>
        <v>1</v>
      </c>
      <c r="J13" s="124">
        <f t="shared" si="2"/>
        <v>1</v>
      </c>
      <c r="K13" s="16"/>
      <c r="L13" s="7"/>
    </row>
    <row r="14" spans="1:12" ht="31.5" x14ac:dyDescent="0.25">
      <c r="A14" s="19" t="s">
        <v>28</v>
      </c>
      <c r="B14" s="330">
        <v>25</v>
      </c>
      <c r="C14" s="330">
        <v>23</v>
      </c>
      <c r="D14" s="329">
        <v>21</v>
      </c>
      <c r="E14" s="329">
        <v>6</v>
      </c>
      <c r="F14" s="329">
        <v>6</v>
      </c>
      <c r="G14" s="124">
        <f t="shared" si="0"/>
        <v>0.92</v>
      </c>
      <c r="H14" s="124">
        <f t="shared" si="1"/>
        <v>0.2857142857142857</v>
      </c>
      <c r="I14" s="124">
        <f t="shared" si="1"/>
        <v>1</v>
      </c>
      <c r="J14" s="124">
        <f t="shared" si="2"/>
        <v>0.24</v>
      </c>
      <c r="K14" s="16"/>
      <c r="L14" s="7"/>
    </row>
    <row r="15" spans="1:12" x14ac:dyDescent="0.25">
      <c r="A15" s="19" t="s">
        <v>29</v>
      </c>
      <c r="B15" s="329"/>
      <c r="C15" s="329"/>
      <c r="D15" s="329"/>
      <c r="E15" s="329"/>
      <c r="F15" s="329"/>
      <c r="G15" s="124">
        <f t="shared" si="0"/>
        <v>0</v>
      </c>
      <c r="H15" s="124">
        <f t="shared" si="1"/>
        <v>0</v>
      </c>
      <c r="I15" s="124">
        <f t="shared" si="1"/>
        <v>0</v>
      </c>
      <c r="J15" s="124">
        <f t="shared" si="2"/>
        <v>0</v>
      </c>
      <c r="K15" s="16"/>
      <c r="L15" s="7"/>
    </row>
    <row r="16" spans="1:12" ht="47.25" x14ac:dyDescent="0.25">
      <c r="A16" s="19" t="s">
        <v>30</v>
      </c>
      <c r="B16" s="329"/>
      <c r="C16" s="329"/>
      <c r="D16" s="329"/>
      <c r="E16" s="329"/>
      <c r="F16" s="329"/>
      <c r="G16" s="124">
        <f t="shared" si="0"/>
        <v>0</v>
      </c>
      <c r="H16" s="124">
        <f t="shared" si="1"/>
        <v>0</v>
      </c>
      <c r="I16" s="124">
        <f t="shared" si="1"/>
        <v>0</v>
      </c>
      <c r="J16" s="124">
        <f t="shared" si="2"/>
        <v>0</v>
      </c>
      <c r="K16" s="16"/>
      <c r="L16" s="7"/>
    </row>
    <row r="17" spans="1:12" x14ac:dyDescent="0.25">
      <c r="A17" s="19" t="s">
        <v>31</v>
      </c>
      <c r="B17" s="329"/>
      <c r="C17" s="329"/>
      <c r="D17" s="329"/>
      <c r="E17" s="329"/>
      <c r="F17" s="329"/>
      <c r="G17" s="124">
        <f t="shared" si="0"/>
        <v>0</v>
      </c>
      <c r="H17" s="124">
        <f t="shared" si="1"/>
        <v>0</v>
      </c>
      <c r="I17" s="124">
        <f t="shared" si="1"/>
        <v>0</v>
      </c>
      <c r="J17" s="124">
        <f t="shared" si="2"/>
        <v>0</v>
      </c>
      <c r="K17" s="16"/>
      <c r="L17" s="7"/>
    </row>
    <row r="18" spans="1:12" x14ac:dyDescent="0.25">
      <c r="A18" s="19" t="s">
        <v>32</v>
      </c>
      <c r="B18" s="329"/>
      <c r="C18" s="329"/>
      <c r="D18" s="329"/>
      <c r="E18" s="329"/>
      <c r="F18" s="329"/>
      <c r="G18" s="124">
        <f t="shared" si="0"/>
        <v>0</v>
      </c>
      <c r="H18" s="124">
        <f t="shared" si="1"/>
        <v>0</v>
      </c>
      <c r="I18" s="124">
        <f t="shared" si="1"/>
        <v>0</v>
      </c>
      <c r="J18" s="124">
        <f t="shared" si="2"/>
        <v>0</v>
      </c>
      <c r="K18" s="16"/>
      <c r="L18" s="7"/>
    </row>
    <row r="19" spans="1:12" x14ac:dyDescent="0.25">
      <c r="A19" s="19" t="s">
        <v>33</v>
      </c>
      <c r="B19" s="329"/>
      <c r="C19" s="329"/>
      <c r="D19" s="329"/>
      <c r="E19" s="329"/>
      <c r="F19" s="329"/>
      <c r="G19" s="124">
        <f t="shared" si="0"/>
        <v>0</v>
      </c>
      <c r="H19" s="124">
        <f t="shared" si="1"/>
        <v>0</v>
      </c>
      <c r="I19" s="124">
        <f t="shared" si="1"/>
        <v>0</v>
      </c>
      <c r="J19" s="124">
        <f t="shared" si="2"/>
        <v>0</v>
      </c>
      <c r="K19" s="16"/>
      <c r="L19" s="7"/>
    </row>
    <row r="20" spans="1:12" x14ac:dyDescent="0.25">
      <c r="A20" s="19" t="s">
        <v>34</v>
      </c>
      <c r="B20" s="329"/>
      <c r="C20" s="329"/>
      <c r="D20" s="329"/>
      <c r="E20" s="329"/>
      <c r="F20" s="329"/>
      <c r="G20" s="124">
        <f t="shared" si="0"/>
        <v>0</v>
      </c>
      <c r="H20" s="124">
        <f t="shared" si="1"/>
        <v>0</v>
      </c>
      <c r="I20" s="124">
        <f t="shared" si="1"/>
        <v>0</v>
      </c>
      <c r="J20" s="124">
        <f t="shared" si="2"/>
        <v>0</v>
      </c>
      <c r="K20" s="16"/>
      <c r="L20" s="7"/>
    </row>
    <row r="21" spans="1:12" x14ac:dyDescent="0.25">
      <c r="A21" s="19" t="s">
        <v>35</v>
      </c>
      <c r="B21" s="329"/>
      <c r="C21" s="329"/>
      <c r="D21" s="329"/>
      <c r="E21" s="329"/>
      <c r="F21" s="329"/>
      <c r="G21" s="124">
        <f t="shared" si="0"/>
        <v>0</v>
      </c>
      <c r="H21" s="124">
        <f t="shared" ref="H21:I32" si="3">IFERROR(E21/D21,0)</f>
        <v>0</v>
      </c>
      <c r="I21" s="124">
        <f t="shared" si="3"/>
        <v>0</v>
      </c>
      <c r="J21" s="124">
        <f t="shared" si="2"/>
        <v>0</v>
      </c>
      <c r="K21" s="40"/>
      <c r="L21" s="7"/>
    </row>
    <row r="22" spans="1:12" x14ac:dyDescent="0.25">
      <c r="A22" s="19" t="s">
        <v>36</v>
      </c>
      <c r="B22" s="329"/>
      <c r="C22" s="329"/>
      <c r="D22" s="329"/>
      <c r="E22" s="329"/>
      <c r="F22" s="329"/>
      <c r="G22" s="124">
        <f t="shared" si="0"/>
        <v>0</v>
      </c>
      <c r="H22" s="124">
        <f t="shared" si="3"/>
        <v>0</v>
      </c>
      <c r="I22" s="124">
        <f t="shared" si="3"/>
        <v>0</v>
      </c>
      <c r="J22" s="124">
        <f t="shared" si="2"/>
        <v>0</v>
      </c>
      <c r="K22" s="16"/>
      <c r="L22" s="7"/>
    </row>
    <row r="23" spans="1:12" x14ac:dyDescent="0.25">
      <c r="A23" s="19" t="s">
        <v>37</v>
      </c>
      <c r="B23" s="329"/>
      <c r="C23" s="329"/>
      <c r="D23" s="329"/>
      <c r="E23" s="329"/>
      <c r="F23" s="329"/>
      <c r="G23" s="124">
        <f t="shared" si="0"/>
        <v>0</v>
      </c>
      <c r="H23" s="124">
        <f t="shared" si="3"/>
        <v>0</v>
      </c>
      <c r="I23" s="124">
        <f t="shared" si="3"/>
        <v>0</v>
      </c>
      <c r="J23" s="124">
        <f t="shared" si="2"/>
        <v>0</v>
      </c>
      <c r="K23" s="16"/>
      <c r="L23" s="7"/>
    </row>
    <row r="24" spans="1:12" x14ac:dyDescent="0.25">
      <c r="A24" s="19" t="s">
        <v>38</v>
      </c>
      <c r="B24" s="2"/>
      <c r="C24" s="2"/>
      <c r="D24" s="2"/>
      <c r="E24" s="2"/>
      <c r="F24" s="2"/>
      <c r="G24" s="124">
        <f t="shared" si="0"/>
        <v>0</v>
      </c>
      <c r="H24" s="124">
        <f t="shared" si="3"/>
        <v>0</v>
      </c>
      <c r="I24" s="124">
        <f t="shared" si="3"/>
        <v>0</v>
      </c>
      <c r="J24" s="124">
        <f t="shared" si="2"/>
        <v>0</v>
      </c>
      <c r="K24" s="16"/>
      <c r="L24" s="7"/>
    </row>
    <row r="25" spans="1:12" x14ac:dyDescent="0.25">
      <c r="A25" s="19" t="s">
        <v>39</v>
      </c>
      <c r="B25" s="2"/>
      <c r="C25" s="2"/>
      <c r="D25" s="2"/>
      <c r="E25" s="2"/>
      <c r="F25" s="2"/>
      <c r="G25" s="124">
        <f t="shared" si="0"/>
        <v>0</v>
      </c>
      <c r="H25" s="124">
        <f t="shared" si="3"/>
        <v>0</v>
      </c>
      <c r="I25" s="124">
        <f t="shared" si="3"/>
        <v>0</v>
      </c>
      <c r="J25" s="124">
        <f t="shared" si="2"/>
        <v>0</v>
      </c>
      <c r="K25" s="16"/>
      <c r="L25" s="7"/>
    </row>
    <row r="26" spans="1:12" x14ac:dyDescent="0.25">
      <c r="A26" s="19" t="s">
        <v>40</v>
      </c>
      <c r="B26" s="2"/>
      <c r="C26" s="2"/>
      <c r="D26" s="2"/>
      <c r="E26" s="2"/>
      <c r="F26" s="2"/>
      <c r="G26" s="124">
        <f t="shared" si="0"/>
        <v>0</v>
      </c>
      <c r="H26" s="124">
        <f t="shared" si="3"/>
        <v>0</v>
      </c>
      <c r="I26" s="124">
        <f t="shared" si="3"/>
        <v>0</v>
      </c>
      <c r="J26" s="124">
        <f t="shared" si="2"/>
        <v>0</v>
      </c>
      <c r="K26" s="16"/>
      <c r="L26" s="7"/>
    </row>
    <row r="27" spans="1:12" x14ac:dyDescent="0.25">
      <c r="A27" s="19" t="s">
        <v>41</v>
      </c>
      <c r="B27" s="2"/>
      <c r="C27" s="2"/>
      <c r="D27" s="2"/>
      <c r="E27" s="2"/>
      <c r="F27" s="2"/>
      <c r="G27" s="124">
        <f t="shared" si="0"/>
        <v>0</v>
      </c>
      <c r="H27" s="124">
        <f t="shared" si="3"/>
        <v>0</v>
      </c>
      <c r="I27" s="124">
        <f t="shared" si="3"/>
        <v>0</v>
      </c>
      <c r="J27" s="124">
        <f t="shared" si="2"/>
        <v>0</v>
      </c>
      <c r="K27" s="16"/>
      <c r="L27" s="7"/>
    </row>
    <row r="28" spans="1:12" x14ac:dyDescent="0.25">
      <c r="A28" s="19" t="s">
        <v>42</v>
      </c>
      <c r="B28" s="2"/>
      <c r="C28" s="2"/>
      <c r="D28" s="2"/>
      <c r="E28" s="2"/>
      <c r="F28" s="2"/>
      <c r="G28" s="124">
        <f t="shared" si="0"/>
        <v>0</v>
      </c>
      <c r="H28" s="124">
        <f t="shared" si="3"/>
        <v>0</v>
      </c>
      <c r="I28" s="124">
        <f t="shared" si="3"/>
        <v>0</v>
      </c>
      <c r="J28" s="124">
        <f t="shared" si="2"/>
        <v>0</v>
      </c>
      <c r="K28" s="16"/>
      <c r="L28" s="7"/>
    </row>
    <row r="29" spans="1:12" x14ac:dyDescent="0.25">
      <c r="A29" s="19" t="s">
        <v>43</v>
      </c>
      <c r="B29" s="2"/>
      <c r="C29" s="2"/>
      <c r="D29" s="2"/>
      <c r="E29" s="2"/>
      <c r="F29" s="2"/>
      <c r="G29" s="124">
        <f t="shared" si="0"/>
        <v>0</v>
      </c>
      <c r="H29" s="124">
        <f t="shared" si="3"/>
        <v>0</v>
      </c>
      <c r="I29" s="124">
        <f t="shared" si="3"/>
        <v>0</v>
      </c>
      <c r="J29" s="124">
        <f t="shared" si="2"/>
        <v>0</v>
      </c>
      <c r="K29" s="16"/>
      <c r="L29" s="7"/>
    </row>
    <row r="30" spans="1:12" x14ac:dyDescent="0.25">
      <c r="A30" s="19" t="s">
        <v>44</v>
      </c>
      <c r="B30" s="2">
        <v>5</v>
      </c>
      <c r="C30" s="2">
        <v>6</v>
      </c>
      <c r="D30" s="2">
        <v>6</v>
      </c>
      <c r="E30" s="2">
        <v>4</v>
      </c>
      <c r="F30" s="2">
        <v>4</v>
      </c>
      <c r="G30" s="124">
        <f t="shared" si="0"/>
        <v>1.2</v>
      </c>
      <c r="H30" s="124">
        <f t="shared" si="3"/>
        <v>0.66666666666666663</v>
      </c>
      <c r="I30" s="124">
        <f t="shared" si="3"/>
        <v>1</v>
      </c>
      <c r="J30" s="124">
        <f t="shared" si="2"/>
        <v>0.8</v>
      </c>
      <c r="K30" s="16"/>
      <c r="L30" s="7"/>
    </row>
    <row r="31" spans="1:12" ht="31.5" x14ac:dyDescent="0.25">
      <c r="A31" s="39" t="s">
        <v>45</v>
      </c>
      <c r="B31" s="51"/>
      <c r="C31" s="51"/>
      <c r="D31" s="51"/>
      <c r="E31" s="51"/>
      <c r="F31" s="51"/>
      <c r="G31" s="124">
        <f t="shared" si="0"/>
        <v>0</v>
      </c>
      <c r="H31" s="124">
        <f t="shared" si="3"/>
        <v>0</v>
      </c>
      <c r="I31" s="124">
        <f t="shared" si="3"/>
        <v>0</v>
      </c>
      <c r="J31" s="124">
        <f t="shared" si="2"/>
        <v>0</v>
      </c>
      <c r="K31" s="16"/>
      <c r="L31" s="7"/>
    </row>
    <row r="32" spans="1:12" x14ac:dyDescent="0.25">
      <c r="A32" s="121" t="s">
        <v>55</v>
      </c>
      <c r="B32" s="49">
        <f>SUM(B4:B31)</f>
        <v>118</v>
      </c>
      <c r="C32" s="49">
        <f>SUM(C4:C31)</f>
        <v>148</v>
      </c>
      <c r="D32" s="49">
        <f>SUM(D4:D31)</f>
        <v>136</v>
      </c>
      <c r="E32" s="49">
        <f>SUM(E4:E31)</f>
        <v>59</v>
      </c>
      <c r="F32" s="49">
        <f>SUM(F4:F31)</f>
        <v>59</v>
      </c>
      <c r="G32" s="124">
        <f t="shared" si="0"/>
        <v>1.2542372881355932</v>
      </c>
      <c r="H32" s="124">
        <f t="shared" si="3"/>
        <v>0.43382352941176472</v>
      </c>
      <c r="I32" s="124">
        <f t="shared" si="3"/>
        <v>1</v>
      </c>
      <c r="J32" s="124">
        <f t="shared" si="2"/>
        <v>0.5</v>
      </c>
      <c r="K32" s="16"/>
      <c r="L32" s="7"/>
    </row>
    <row r="33" spans="1:12" x14ac:dyDescent="0.25">
      <c r="A33" s="40"/>
      <c r="B33" s="7"/>
      <c r="C33" s="7"/>
      <c r="D33" s="7"/>
      <c r="E33" s="7"/>
      <c r="F33" s="7"/>
      <c r="G33" s="7"/>
      <c r="H33" s="7"/>
      <c r="I33" s="7"/>
      <c r="J33" s="7"/>
      <c r="K33" s="16"/>
      <c r="L33" s="7"/>
    </row>
    <row r="34" spans="1:12" ht="16.5" thickBot="1" x14ac:dyDescent="0.3">
      <c r="A34" s="455" t="s">
        <v>54</v>
      </c>
      <c r="B34" s="455"/>
      <c r="C34" s="455"/>
      <c r="D34" s="455"/>
      <c r="E34" s="455"/>
      <c r="F34" s="455"/>
      <c r="G34" s="455"/>
      <c r="H34" s="455"/>
      <c r="I34" s="455"/>
      <c r="J34" s="455"/>
      <c r="K34" s="16"/>
      <c r="L34" s="7"/>
    </row>
    <row r="35" spans="1:12" ht="32.25" thickBot="1" x14ac:dyDescent="0.3">
      <c r="A35" s="72" t="s">
        <v>66</v>
      </c>
      <c r="B35" s="73" t="s">
        <v>57</v>
      </c>
      <c r="C35" s="73" t="s">
        <v>58</v>
      </c>
      <c r="D35" s="74" t="s">
        <v>59</v>
      </c>
      <c r="E35" s="74" t="s">
        <v>60</v>
      </c>
      <c r="F35" s="74" t="s">
        <v>61</v>
      </c>
      <c r="G35" s="88" t="s">
        <v>62</v>
      </c>
      <c r="H35" s="88" t="s">
        <v>63</v>
      </c>
      <c r="I35" s="88" t="s">
        <v>64</v>
      </c>
      <c r="J35" s="89" t="s">
        <v>65</v>
      </c>
      <c r="K35" s="16"/>
      <c r="L35" s="7"/>
    </row>
    <row r="36" spans="1:12" ht="31.5" x14ac:dyDescent="0.25">
      <c r="A36" s="70" t="s">
        <v>19</v>
      </c>
      <c r="B36" s="71">
        <v>6</v>
      </c>
      <c r="C36" s="71">
        <v>11</v>
      </c>
      <c r="D36" s="71">
        <v>10</v>
      </c>
      <c r="E36" s="71">
        <v>9</v>
      </c>
      <c r="F36" s="71">
        <v>7</v>
      </c>
      <c r="G36" s="123">
        <f>IFERROR(C36/B36,0)</f>
        <v>1.8333333333333333</v>
      </c>
      <c r="H36" s="123">
        <f>IFERROR(E36/D36,0)</f>
        <v>0.9</v>
      </c>
      <c r="I36" s="123">
        <f>IFERROR(F36/E36,0)</f>
        <v>0.77777777777777779</v>
      </c>
      <c r="J36" s="123">
        <f>IFERROR(F36/B36,0)</f>
        <v>1.1666666666666667</v>
      </c>
      <c r="K36" s="16"/>
      <c r="L36" s="7"/>
    </row>
    <row r="37" spans="1:12" ht="20.25" customHeight="1" x14ac:dyDescent="0.25">
      <c r="A37" s="19" t="s">
        <v>20</v>
      </c>
      <c r="B37" s="329">
        <v>11</v>
      </c>
      <c r="C37" s="329">
        <v>9</v>
      </c>
      <c r="D37" s="329">
        <v>9</v>
      </c>
      <c r="E37" s="329">
        <v>9</v>
      </c>
      <c r="F37" s="329">
        <v>9</v>
      </c>
      <c r="G37" s="124">
        <f t="shared" ref="G37:G64" si="4">IFERROR(C37/B37,0)</f>
        <v>0.81818181818181823</v>
      </c>
      <c r="H37" s="124">
        <f t="shared" ref="H37:I52" si="5">IFERROR(E37/D37,0)</f>
        <v>1</v>
      </c>
      <c r="I37" s="124">
        <f t="shared" si="5"/>
        <v>1</v>
      </c>
      <c r="J37" s="124">
        <f t="shared" ref="J37:J64" si="6">IFERROR(F37/B37,0)</f>
        <v>0.81818181818181823</v>
      </c>
      <c r="K37" s="16"/>
      <c r="L37" s="7"/>
    </row>
    <row r="38" spans="1:12" ht="20.25" customHeight="1" x14ac:dyDescent="0.25">
      <c r="A38" s="19" t="s">
        <v>803</v>
      </c>
      <c r="B38" s="329">
        <v>1</v>
      </c>
      <c r="C38" s="329">
        <v>1</v>
      </c>
      <c r="D38" s="329">
        <v>1</v>
      </c>
      <c r="E38" s="329">
        <v>1</v>
      </c>
      <c r="F38" s="329">
        <v>1</v>
      </c>
      <c r="G38" s="124"/>
      <c r="H38" s="124"/>
      <c r="I38" s="124"/>
      <c r="J38" s="124"/>
      <c r="K38" s="16"/>
      <c r="L38" s="7"/>
    </row>
    <row r="39" spans="1:12" x14ac:dyDescent="0.25">
      <c r="A39" s="19" t="s">
        <v>21</v>
      </c>
      <c r="B39" s="329"/>
      <c r="C39" s="329"/>
      <c r="D39" s="329"/>
      <c r="E39" s="329"/>
      <c r="F39" s="329"/>
      <c r="G39" s="124">
        <f t="shared" si="4"/>
        <v>0</v>
      </c>
      <c r="H39" s="124">
        <f t="shared" si="5"/>
        <v>0</v>
      </c>
      <c r="I39" s="124">
        <f t="shared" si="5"/>
        <v>0</v>
      </c>
      <c r="J39" s="124">
        <f t="shared" si="6"/>
        <v>0</v>
      </c>
      <c r="K39" s="16"/>
      <c r="L39" s="7"/>
    </row>
    <row r="40" spans="1:12" ht="31.5" x14ac:dyDescent="0.25">
      <c r="A40" s="19" t="s">
        <v>22</v>
      </c>
      <c r="B40" s="329">
        <v>3</v>
      </c>
      <c r="C40" s="329">
        <v>1</v>
      </c>
      <c r="D40" s="329">
        <v>1</v>
      </c>
      <c r="E40" s="329">
        <v>1</v>
      </c>
      <c r="F40" s="329">
        <v>1</v>
      </c>
      <c r="G40" s="124">
        <f t="shared" si="4"/>
        <v>0.33333333333333331</v>
      </c>
      <c r="H40" s="124">
        <f t="shared" si="5"/>
        <v>1</v>
      </c>
      <c r="I40" s="124">
        <f t="shared" si="5"/>
        <v>1</v>
      </c>
      <c r="J40" s="124">
        <f t="shared" si="6"/>
        <v>0.33333333333333331</v>
      </c>
      <c r="K40" s="12"/>
    </row>
    <row r="41" spans="1:12" ht="19.5" customHeight="1" x14ac:dyDescent="0.25">
      <c r="A41" s="19" t="s">
        <v>23</v>
      </c>
      <c r="B41" s="329">
        <v>3</v>
      </c>
      <c r="C41" s="329">
        <v>2</v>
      </c>
      <c r="D41" s="329">
        <v>2</v>
      </c>
      <c r="E41" s="329">
        <v>1</v>
      </c>
      <c r="F41" s="329">
        <v>1</v>
      </c>
      <c r="G41" s="124">
        <f t="shared" si="4"/>
        <v>0.66666666666666663</v>
      </c>
      <c r="H41" s="124">
        <f t="shared" si="5"/>
        <v>0.5</v>
      </c>
      <c r="I41" s="124">
        <f t="shared" si="5"/>
        <v>1</v>
      </c>
      <c r="J41" s="124">
        <f t="shared" si="6"/>
        <v>0.33333333333333331</v>
      </c>
      <c r="K41" s="12"/>
    </row>
    <row r="42" spans="1:12" ht="20.25" customHeight="1" x14ac:dyDescent="0.25">
      <c r="A42" s="19" t="s">
        <v>24</v>
      </c>
      <c r="B42" s="329"/>
      <c r="C42" s="329"/>
      <c r="D42" s="329"/>
      <c r="E42" s="329"/>
      <c r="F42" s="329"/>
      <c r="G42" s="124">
        <f t="shared" si="4"/>
        <v>0</v>
      </c>
      <c r="H42" s="124">
        <f t="shared" si="5"/>
        <v>0</v>
      </c>
      <c r="I42" s="124">
        <f t="shared" si="5"/>
        <v>0</v>
      </c>
      <c r="J42" s="124">
        <f t="shared" si="6"/>
        <v>0</v>
      </c>
      <c r="K42" s="12"/>
    </row>
    <row r="43" spans="1:12" ht="19.5" customHeight="1" x14ac:dyDescent="0.25">
      <c r="A43" s="19" t="s">
        <v>25</v>
      </c>
      <c r="B43" s="329"/>
      <c r="C43" s="329"/>
      <c r="D43" s="329"/>
      <c r="E43" s="329"/>
      <c r="F43" s="329"/>
      <c r="G43" s="124">
        <f t="shared" si="4"/>
        <v>0</v>
      </c>
      <c r="H43" s="124">
        <f t="shared" si="5"/>
        <v>0</v>
      </c>
      <c r="I43" s="124">
        <f t="shared" si="5"/>
        <v>0</v>
      </c>
      <c r="J43" s="124">
        <f t="shared" si="6"/>
        <v>0</v>
      </c>
      <c r="K43" s="12"/>
    </row>
    <row r="44" spans="1:12" ht="18.75" customHeight="1" x14ac:dyDescent="0.25">
      <c r="A44" s="19" t="s">
        <v>26</v>
      </c>
      <c r="B44" s="329">
        <v>1</v>
      </c>
      <c r="C44" s="329">
        <v>0</v>
      </c>
      <c r="D44" s="329">
        <v>0</v>
      </c>
      <c r="E44" s="329">
        <v>0</v>
      </c>
      <c r="F44" s="329">
        <v>0</v>
      </c>
      <c r="G44" s="124">
        <f t="shared" si="4"/>
        <v>0</v>
      </c>
      <c r="H44" s="124">
        <f t="shared" si="5"/>
        <v>0</v>
      </c>
      <c r="I44" s="124">
        <f t="shared" si="5"/>
        <v>0</v>
      </c>
      <c r="J44" s="124">
        <f t="shared" si="6"/>
        <v>0</v>
      </c>
      <c r="K44" s="12"/>
    </row>
    <row r="45" spans="1:12" ht="21.75" customHeight="1" x14ac:dyDescent="0.25">
      <c r="A45" s="19" t="s">
        <v>27</v>
      </c>
      <c r="B45" s="329">
        <v>2</v>
      </c>
      <c r="C45" s="329">
        <v>0</v>
      </c>
      <c r="D45" s="329">
        <v>0</v>
      </c>
      <c r="E45" s="329">
        <v>0</v>
      </c>
      <c r="F45" s="329">
        <v>0</v>
      </c>
      <c r="G45" s="124">
        <f t="shared" si="4"/>
        <v>0</v>
      </c>
      <c r="H45" s="124">
        <f t="shared" si="5"/>
        <v>0</v>
      </c>
      <c r="I45" s="124">
        <f t="shared" si="5"/>
        <v>0</v>
      </c>
      <c r="J45" s="124">
        <f t="shared" si="6"/>
        <v>0</v>
      </c>
      <c r="K45" s="12"/>
    </row>
    <row r="46" spans="1:12" ht="31.5" x14ac:dyDescent="0.25">
      <c r="A46" s="19" t="s">
        <v>28</v>
      </c>
      <c r="B46" s="330">
        <v>2</v>
      </c>
      <c r="C46" s="330">
        <v>2</v>
      </c>
      <c r="D46" s="329">
        <v>2</v>
      </c>
      <c r="E46" s="329">
        <v>2</v>
      </c>
      <c r="F46" s="329">
        <v>2</v>
      </c>
      <c r="G46" s="124">
        <f t="shared" si="4"/>
        <v>1</v>
      </c>
      <c r="H46" s="124">
        <f t="shared" si="5"/>
        <v>1</v>
      </c>
      <c r="I46" s="124">
        <f t="shared" si="5"/>
        <v>1</v>
      </c>
      <c r="J46" s="124">
        <f t="shared" si="6"/>
        <v>1</v>
      </c>
      <c r="K46" s="12"/>
    </row>
    <row r="47" spans="1:12" x14ac:dyDescent="0.25">
      <c r="A47" s="19" t="s">
        <v>29</v>
      </c>
      <c r="B47" s="329"/>
      <c r="C47" s="329"/>
      <c r="D47" s="329"/>
      <c r="E47" s="329"/>
      <c r="F47" s="329"/>
      <c r="G47" s="124">
        <f t="shared" si="4"/>
        <v>0</v>
      </c>
      <c r="H47" s="124">
        <f t="shared" si="5"/>
        <v>0</v>
      </c>
      <c r="I47" s="124">
        <f t="shared" si="5"/>
        <v>0</v>
      </c>
      <c r="J47" s="124">
        <f t="shared" si="6"/>
        <v>0</v>
      </c>
      <c r="K47" s="12"/>
    </row>
    <row r="48" spans="1:12" ht="47.25" x14ac:dyDescent="0.25">
      <c r="A48" s="19" t="s">
        <v>30</v>
      </c>
      <c r="B48" s="329"/>
      <c r="C48" s="329"/>
      <c r="D48" s="329"/>
      <c r="E48" s="329"/>
      <c r="F48" s="329"/>
      <c r="G48" s="124">
        <f t="shared" si="4"/>
        <v>0</v>
      </c>
      <c r="H48" s="124">
        <f t="shared" si="5"/>
        <v>0</v>
      </c>
      <c r="I48" s="124">
        <f t="shared" si="5"/>
        <v>0</v>
      </c>
      <c r="J48" s="124">
        <f t="shared" si="6"/>
        <v>0</v>
      </c>
      <c r="K48" s="12"/>
    </row>
    <row r="49" spans="1:11" x14ac:dyDescent="0.25">
      <c r="A49" s="19" t="s">
        <v>31</v>
      </c>
      <c r="B49" s="2"/>
      <c r="C49" s="2"/>
      <c r="D49" s="2"/>
      <c r="E49" s="2"/>
      <c r="F49" s="2"/>
      <c r="G49" s="124">
        <f t="shared" si="4"/>
        <v>0</v>
      </c>
      <c r="H49" s="124">
        <f t="shared" si="5"/>
        <v>0</v>
      </c>
      <c r="I49" s="124">
        <f t="shared" si="5"/>
        <v>0</v>
      </c>
      <c r="J49" s="124">
        <f t="shared" si="6"/>
        <v>0</v>
      </c>
      <c r="K49" s="12"/>
    </row>
    <row r="50" spans="1:11" x14ac:dyDescent="0.25">
      <c r="A50" s="19" t="s">
        <v>32</v>
      </c>
      <c r="B50" s="2"/>
      <c r="C50" s="2"/>
      <c r="D50" s="2"/>
      <c r="E50" s="2"/>
      <c r="F50" s="2"/>
      <c r="G50" s="124">
        <f t="shared" si="4"/>
        <v>0</v>
      </c>
      <c r="H50" s="124">
        <f t="shared" si="5"/>
        <v>0</v>
      </c>
      <c r="I50" s="124">
        <f t="shared" si="5"/>
        <v>0</v>
      </c>
      <c r="J50" s="124">
        <f t="shared" si="6"/>
        <v>0</v>
      </c>
      <c r="K50" s="12"/>
    </row>
    <row r="51" spans="1:11" x14ac:dyDescent="0.25">
      <c r="A51" s="19" t="s">
        <v>33</v>
      </c>
      <c r="B51" s="2"/>
      <c r="C51" s="2"/>
      <c r="D51" s="2"/>
      <c r="E51" s="2"/>
      <c r="F51" s="2"/>
      <c r="G51" s="124">
        <f t="shared" si="4"/>
        <v>0</v>
      </c>
      <c r="H51" s="124">
        <f t="shared" si="5"/>
        <v>0</v>
      </c>
      <c r="I51" s="124">
        <f t="shared" si="5"/>
        <v>0</v>
      </c>
      <c r="J51" s="124">
        <f t="shared" si="6"/>
        <v>0</v>
      </c>
      <c r="K51" s="12"/>
    </row>
    <row r="52" spans="1:11" x14ac:dyDescent="0.25">
      <c r="A52" s="19" t="s">
        <v>34</v>
      </c>
      <c r="B52" s="2"/>
      <c r="C52" s="2"/>
      <c r="D52" s="2"/>
      <c r="E52" s="2"/>
      <c r="F52" s="2"/>
      <c r="G52" s="124">
        <f t="shared" si="4"/>
        <v>0</v>
      </c>
      <c r="H52" s="124">
        <f t="shared" si="5"/>
        <v>0</v>
      </c>
      <c r="I52" s="124">
        <f t="shared" si="5"/>
        <v>0</v>
      </c>
      <c r="J52" s="124">
        <f t="shared" si="6"/>
        <v>0</v>
      </c>
      <c r="K52" s="12"/>
    </row>
    <row r="53" spans="1:11" x14ac:dyDescent="0.25">
      <c r="A53" s="19" t="s">
        <v>35</v>
      </c>
      <c r="B53" s="2"/>
      <c r="C53" s="2"/>
      <c r="D53" s="2"/>
      <c r="E53" s="2"/>
      <c r="F53" s="2"/>
      <c r="G53" s="124">
        <f t="shared" si="4"/>
        <v>0</v>
      </c>
      <c r="H53" s="124">
        <f t="shared" ref="H53:I64" si="7">IFERROR(E53/D53,0)</f>
        <v>0</v>
      </c>
      <c r="I53" s="124">
        <f t="shared" si="7"/>
        <v>0</v>
      </c>
      <c r="J53" s="124">
        <f t="shared" si="6"/>
        <v>0</v>
      </c>
      <c r="K53" s="12"/>
    </row>
    <row r="54" spans="1:11" x14ac:dyDescent="0.25">
      <c r="A54" s="19" t="s">
        <v>36</v>
      </c>
      <c r="B54" s="2"/>
      <c r="C54" s="2"/>
      <c r="D54" s="2"/>
      <c r="E54" s="2"/>
      <c r="F54" s="2"/>
      <c r="G54" s="124">
        <f t="shared" si="4"/>
        <v>0</v>
      </c>
      <c r="H54" s="124">
        <f t="shared" si="7"/>
        <v>0</v>
      </c>
      <c r="I54" s="124">
        <f t="shared" si="7"/>
        <v>0</v>
      </c>
      <c r="J54" s="124">
        <f t="shared" si="6"/>
        <v>0</v>
      </c>
      <c r="K54" s="12"/>
    </row>
    <row r="55" spans="1:11" x14ac:dyDescent="0.25">
      <c r="A55" s="19" t="s">
        <v>37</v>
      </c>
      <c r="B55" s="2"/>
      <c r="C55" s="2"/>
      <c r="D55" s="2"/>
      <c r="E55" s="2"/>
      <c r="F55" s="2"/>
      <c r="G55" s="124">
        <f t="shared" si="4"/>
        <v>0</v>
      </c>
      <c r="H55" s="124">
        <f t="shared" si="7"/>
        <v>0</v>
      </c>
      <c r="I55" s="124">
        <f t="shared" si="7"/>
        <v>0</v>
      </c>
      <c r="J55" s="124">
        <f t="shared" si="6"/>
        <v>0</v>
      </c>
      <c r="K55" s="12"/>
    </row>
    <row r="56" spans="1:11" ht="20.25" customHeight="1" x14ac:dyDescent="0.25">
      <c r="A56" s="19" t="s">
        <v>38</v>
      </c>
      <c r="B56" s="2"/>
      <c r="C56" s="2"/>
      <c r="D56" s="2"/>
      <c r="E56" s="2"/>
      <c r="F56" s="2"/>
      <c r="G56" s="124">
        <f t="shared" si="4"/>
        <v>0</v>
      </c>
      <c r="H56" s="124">
        <f t="shared" si="7"/>
        <v>0</v>
      </c>
      <c r="I56" s="124">
        <f t="shared" si="7"/>
        <v>0</v>
      </c>
      <c r="J56" s="124">
        <f t="shared" si="6"/>
        <v>0</v>
      </c>
      <c r="K56" s="12"/>
    </row>
    <row r="57" spans="1:11" x14ac:dyDescent="0.25">
      <c r="A57" s="19" t="s">
        <v>39</v>
      </c>
      <c r="B57" s="2"/>
      <c r="C57" s="2"/>
      <c r="D57" s="2"/>
      <c r="E57" s="2"/>
      <c r="F57" s="2"/>
      <c r="G57" s="124">
        <f t="shared" si="4"/>
        <v>0</v>
      </c>
      <c r="H57" s="124">
        <f t="shared" si="7"/>
        <v>0</v>
      </c>
      <c r="I57" s="124">
        <f t="shared" si="7"/>
        <v>0</v>
      </c>
      <c r="J57" s="124">
        <f t="shared" si="6"/>
        <v>0</v>
      </c>
      <c r="K57" s="12"/>
    </row>
    <row r="58" spans="1:11" ht="20.25" customHeight="1" x14ac:dyDescent="0.25">
      <c r="A58" s="19" t="s">
        <v>40</v>
      </c>
      <c r="B58" s="2"/>
      <c r="C58" s="2"/>
      <c r="D58" s="2"/>
      <c r="E58" s="2"/>
      <c r="F58" s="2"/>
      <c r="G58" s="124">
        <f t="shared" si="4"/>
        <v>0</v>
      </c>
      <c r="H58" s="124">
        <f t="shared" si="7"/>
        <v>0</v>
      </c>
      <c r="I58" s="124">
        <f t="shared" si="7"/>
        <v>0</v>
      </c>
      <c r="J58" s="124">
        <f t="shared" si="6"/>
        <v>0</v>
      </c>
      <c r="K58" s="12"/>
    </row>
    <row r="59" spans="1:11" ht="18" customHeight="1" x14ac:dyDescent="0.25">
      <c r="A59" s="19" t="s">
        <v>41</v>
      </c>
      <c r="B59" s="2"/>
      <c r="C59" s="2"/>
      <c r="D59" s="2"/>
      <c r="E59" s="2"/>
      <c r="F59" s="2"/>
      <c r="G59" s="124">
        <f t="shared" si="4"/>
        <v>0</v>
      </c>
      <c r="H59" s="124">
        <f t="shared" si="7"/>
        <v>0</v>
      </c>
      <c r="I59" s="124">
        <f t="shared" si="7"/>
        <v>0</v>
      </c>
      <c r="J59" s="124">
        <f t="shared" si="6"/>
        <v>0</v>
      </c>
      <c r="K59" s="12"/>
    </row>
    <row r="60" spans="1:11" ht="17.25" customHeight="1" x14ac:dyDescent="0.25">
      <c r="A60" s="19" t="s">
        <v>42</v>
      </c>
      <c r="B60" s="2"/>
      <c r="C60" s="2"/>
      <c r="D60" s="2"/>
      <c r="E60" s="2"/>
      <c r="F60" s="2"/>
      <c r="G60" s="124">
        <f t="shared" si="4"/>
        <v>0</v>
      </c>
      <c r="H60" s="124">
        <f t="shared" si="7"/>
        <v>0</v>
      </c>
      <c r="I60" s="124">
        <f t="shared" si="7"/>
        <v>0</v>
      </c>
      <c r="J60" s="124">
        <f t="shared" si="6"/>
        <v>0</v>
      </c>
      <c r="K60" s="12"/>
    </row>
    <row r="61" spans="1:11" ht="18" customHeight="1" x14ac:dyDescent="0.25">
      <c r="A61" s="19" t="s">
        <v>43</v>
      </c>
      <c r="B61" s="2"/>
      <c r="C61" s="2"/>
      <c r="D61" s="2"/>
      <c r="E61" s="2"/>
      <c r="F61" s="2"/>
      <c r="G61" s="124">
        <f t="shared" si="4"/>
        <v>0</v>
      </c>
      <c r="H61" s="124">
        <f t="shared" si="7"/>
        <v>0</v>
      </c>
      <c r="I61" s="124">
        <f t="shared" si="7"/>
        <v>0</v>
      </c>
      <c r="J61" s="124">
        <f t="shared" si="6"/>
        <v>0</v>
      </c>
      <c r="K61" s="12"/>
    </row>
    <row r="62" spans="1:11" ht="18" customHeight="1" x14ac:dyDescent="0.25">
      <c r="A62" s="19" t="s">
        <v>44</v>
      </c>
      <c r="B62" s="2">
        <v>4</v>
      </c>
      <c r="C62" s="2">
        <v>5</v>
      </c>
      <c r="D62" s="2">
        <v>5</v>
      </c>
      <c r="E62" s="2">
        <v>5</v>
      </c>
      <c r="F62" s="2">
        <v>5</v>
      </c>
      <c r="G62" s="124">
        <f t="shared" si="4"/>
        <v>1.25</v>
      </c>
      <c r="H62" s="124">
        <f t="shared" si="7"/>
        <v>1</v>
      </c>
      <c r="I62" s="124">
        <f t="shared" si="7"/>
        <v>1</v>
      </c>
      <c r="J62" s="124">
        <f t="shared" si="6"/>
        <v>1.25</v>
      </c>
      <c r="K62" s="12"/>
    </row>
    <row r="63" spans="1:11" ht="31.5" x14ac:dyDescent="0.25">
      <c r="A63" s="39" t="s">
        <v>45</v>
      </c>
      <c r="B63" s="51"/>
      <c r="C63" s="51"/>
      <c r="D63" s="51"/>
      <c r="E63" s="51"/>
      <c r="F63" s="51"/>
      <c r="G63" s="124">
        <f t="shared" si="4"/>
        <v>0</v>
      </c>
      <c r="H63" s="124">
        <f t="shared" si="7"/>
        <v>0</v>
      </c>
      <c r="I63" s="124">
        <f t="shared" si="7"/>
        <v>0</v>
      </c>
      <c r="J63" s="124">
        <f t="shared" si="6"/>
        <v>0</v>
      </c>
      <c r="K63" s="12"/>
    </row>
    <row r="64" spans="1:11" x14ac:dyDescent="0.25">
      <c r="A64" s="121" t="s">
        <v>55</v>
      </c>
      <c r="B64" s="49">
        <f>SUM(B36:B63)</f>
        <v>33</v>
      </c>
      <c r="C64" s="49">
        <f>SUM(C36:C63)</f>
        <v>31</v>
      </c>
      <c r="D64" s="49">
        <f>SUM(D36:D63)</f>
        <v>30</v>
      </c>
      <c r="E64" s="49">
        <f>SUM(E36:E63)</f>
        <v>28</v>
      </c>
      <c r="F64" s="49">
        <f>SUM(F36:F63)</f>
        <v>26</v>
      </c>
      <c r="G64" s="124">
        <f t="shared" si="4"/>
        <v>0.93939393939393945</v>
      </c>
      <c r="H64" s="124">
        <f t="shared" si="7"/>
        <v>0.93333333333333335</v>
      </c>
      <c r="I64" s="124">
        <f t="shared" si="7"/>
        <v>0.9285714285714286</v>
      </c>
      <c r="J64" s="124">
        <f t="shared" si="6"/>
        <v>0.78787878787878785</v>
      </c>
      <c r="K64" s="12"/>
    </row>
    <row r="65" spans="1:11" x14ac:dyDescent="0.25">
      <c r="K65" s="12"/>
    </row>
    <row r="66" spans="1:11" ht="16.5" thickBot="1" x14ac:dyDescent="0.3">
      <c r="A66" s="458" t="s">
        <v>123</v>
      </c>
      <c r="B66" s="459"/>
      <c r="C66" s="459"/>
      <c r="D66" s="459"/>
      <c r="E66" s="460"/>
      <c r="K66" s="12"/>
    </row>
    <row r="67" spans="1:11" ht="63.75" thickBot="1" x14ac:dyDescent="0.3">
      <c r="A67" s="83" t="s">
        <v>66</v>
      </c>
      <c r="B67" s="84" t="s">
        <v>58</v>
      </c>
      <c r="C67" s="85" t="s">
        <v>59</v>
      </c>
      <c r="D67" s="85" t="s">
        <v>60</v>
      </c>
      <c r="E67" s="85" t="s">
        <v>61</v>
      </c>
      <c r="F67" s="86" t="s">
        <v>142</v>
      </c>
      <c r="G67" s="86" t="s">
        <v>143</v>
      </c>
      <c r="H67" s="86" t="s">
        <v>144</v>
      </c>
      <c r="I67" s="87" t="s">
        <v>145</v>
      </c>
      <c r="K67" s="12"/>
    </row>
    <row r="68" spans="1:11" ht="31.5" x14ac:dyDescent="0.25">
      <c r="A68" s="70" t="s">
        <v>19</v>
      </c>
      <c r="B68" s="331">
        <v>22</v>
      </c>
      <c r="C68" s="331">
        <v>20</v>
      </c>
      <c r="D68" s="331">
        <v>10</v>
      </c>
      <c r="E68" s="331">
        <v>7</v>
      </c>
      <c r="F68" s="332">
        <f>+IFERROR(B68/(C4+C36),0)*100</f>
        <v>73.333333333333329</v>
      </c>
      <c r="G68" s="332">
        <f>+IFERROR(C68/(D4+D36),0)*100</f>
        <v>71.428571428571431</v>
      </c>
      <c r="H68" s="332">
        <f>+IFERROR(D68/(E4+E36),0)*100</f>
        <v>62.5</v>
      </c>
      <c r="I68" s="332">
        <f>+IFERROR(E68/(F4+F36),0)*100</f>
        <v>50</v>
      </c>
      <c r="K68" s="12"/>
    </row>
    <row r="69" spans="1:11" x14ac:dyDescent="0.25">
      <c r="A69" s="19" t="s">
        <v>20</v>
      </c>
      <c r="B69" s="333">
        <v>52</v>
      </c>
      <c r="C69" s="333">
        <v>43</v>
      </c>
      <c r="D69" s="333">
        <v>24</v>
      </c>
      <c r="E69" s="333">
        <v>23</v>
      </c>
      <c r="F69" s="223">
        <f>+IFERROR(B69/(C6+C37),0)*100</f>
        <v>78.787878787878782</v>
      </c>
      <c r="G69" s="223">
        <f>+IFERROR(C69/(D6+D37),0)*100</f>
        <v>71.666666666666671</v>
      </c>
      <c r="H69" s="223">
        <f>+IFERROR(D69/(E6+E37),0)*100</f>
        <v>85.714285714285708</v>
      </c>
      <c r="I69" s="223">
        <f>+IFERROR(E69/(F6+F37),0)*100</f>
        <v>82.142857142857139</v>
      </c>
      <c r="K69" s="12"/>
    </row>
    <row r="70" spans="1:11" x14ac:dyDescent="0.25">
      <c r="A70" s="19" t="s">
        <v>803</v>
      </c>
      <c r="B70" s="333">
        <v>1</v>
      </c>
      <c r="C70" s="333">
        <v>1</v>
      </c>
      <c r="D70" s="333">
        <v>0</v>
      </c>
      <c r="E70" s="333">
        <v>0</v>
      </c>
      <c r="F70" s="223"/>
      <c r="G70" s="223"/>
      <c r="H70" s="223"/>
      <c r="I70" s="223"/>
      <c r="K70" s="12"/>
    </row>
    <row r="71" spans="1:11" x14ac:dyDescent="0.25">
      <c r="A71" s="19" t="s">
        <v>21</v>
      </c>
      <c r="B71" s="333"/>
      <c r="C71" s="333"/>
      <c r="D71" s="333"/>
      <c r="E71" s="333"/>
      <c r="F71" s="223">
        <f t="shared" ref="F71:I96" si="8">+IFERROR(B71/(C7+C39),0)*100</f>
        <v>0</v>
      </c>
      <c r="G71" s="223">
        <f t="shared" si="8"/>
        <v>0</v>
      </c>
      <c r="H71" s="223">
        <f t="shared" si="8"/>
        <v>0</v>
      </c>
      <c r="I71" s="223">
        <f t="shared" si="8"/>
        <v>0</v>
      </c>
      <c r="K71" s="12"/>
    </row>
    <row r="72" spans="1:11" ht="31.5" x14ac:dyDescent="0.25">
      <c r="A72" s="19" t="s">
        <v>22</v>
      </c>
      <c r="B72" s="333">
        <v>18</v>
      </c>
      <c r="C72" s="333">
        <v>17</v>
      </c>
      <c r="D72" s="333">
        <v>9</v>
      </c>
      <c r="E72" s="333">
        <v>9</v>
      </c>
      <c r="F72" s="223">
        <f t="shared" si="8"/>
        <v>85.714285714285708</v>
      </c>
      <c r="G72" s="223">
        <f t="shared" si="8"/>
        <v>85</v>
      </c>
      <c r="H72" s="223">
        <f t="shared" si="8"/>
        <v>100</v>
      </c>
      <c r="I72" s="223">
        <f t="shared" si="8"/>
        <v>100</v>
      </c>
      <c r="K72" s="12"/>
    </row>
    <row r="73" spans="1:11" x14ac:dyDescent="0.25">
      <c r="A73" s="19" t="s">
        <v>23</v>
      </c>
      <c r="B73" s="333">
        <v>7</v>
      </c>
      <c r="C73" s="333">
        <v>6</v>
      </c>
      <c r="D73" s="333">
        <v>2</v>
      </c>
      <c r="E73" s="333">
        <v>2</v>
      </c>
      <c r="F73" s="223">
        <f t="shared" si="8"/>
        <v>70</v>
      </c>
      <c r="G73" s="223">
        <f t="shared" si="8"/>
        <v>75</v>
      </c>
      <c r="H73" s="223">
        <f t="shared" si="8"/>
        <v>66.666666666666657</v>
      </c>
      <c r="I73" s="223">
        <f t="shared" si="8"/>
        <v>66.666666666666657</v>
      </c>
      <c r="K73" s="12"/>
    </row>
    <row r="74" spans="1:11" x14ac:dyDescent="0.25">
      <c r="A74" s="19" t="s">
        <v>24</v>
      </c>
      <c r="B74" s="333"/>
      <c r="C74" s="333"/>
      <c r="D74" s="333"/>
      <c r="E74" s="333"/>
      <c r="F74" s="223">
        <f t="shared" si="8"/>
        <v>0</v>
      </c>
      <c r="G74" s="223">
        <f t="shared" si="8"/>
        <v>0</v>
      </c>
      <c r="H74" s="223">
        <f t="shared" si="8"/>
        <v>0</v>
      </c>
      <c r="I74" s="223">
        <f t="shared" si="8"/>
        <v>0</v>
      </c>
      <c r="K74" s="12"/>
    </row>
    <row r="75" spans="1:11" x14ac:dyDescent="0.25">
      <c r="A75" s="19" t="s">
        <v>25</v>
      </c>
      <c r="B75" s="333"/>
      <c r="C75" s="333"/>
      <c r="D75" s="333"/>
      <c r="E75" s="333"/>
      <c r="F75" s="223">
        <f t="shared" si="8"/>
        <v>0</v>
      </c>
      <c r="G75" s="223">
        <f t="shared" si="8"/>
        <v>0</v>
      </c>
      <c r="H75" s="223">
        <f t="shared" si="8"/>
        <v>0</v>
      </c>
      <c r="I75" s="223">
        <f t="shared" si="8"/>
        <v>0</v>
      </c>
      <c r="K75" s="12"/>
    </row>
    <row r="76" spans="1:11" x14ac:dyDescent="0.25">
      <c r="A76" s="19" t="s">
        <v>26</v>
      </c>
      <c r="B76" s="333">
        <v>3</v>
      </c>
      <c r="C76" s="333">
        <v>3</v>
      </c>
      <c r="D76" s="333">
        <v>3</v>
      </c>
      <c r="E76" s="333">
        <v>3</v>
      </c>
      <c r="F76" s="223">
        <f t="shared" si="8"/>
        <v>75</v>
      </c>
      <c r="G76" s="223">
        <f t="shared" si="8"/>
        <v>75</v>
      </c>
      <c r="H76" s="223">
        <f t="shared" si="8"/>
        <v>75</v>
      </c>
      <c r="I76" s="223">
        <f t="shared" si="8"/>
        <v>75</v>
      </c>
      <c r="K76" s="12"/>
    </row>
    <row r="77" spans="1:11" x14ac:dyDescent="0.25">
      <c r="A77" s="19" t="s">
        <v>27</v>
      </c>
      <c r="B77" s="334">
        <v>7</v>
      </c>
      <c r="C77" s="333">
        <v>7</v>
      </c>
      <c r="D77" s="333">
        <v>7</v>
      </c>
      <c r="E77" s="333">
        <v>7</v>
      </c>
      <c r="F77" s="223">
        <f t="shared" si="8"/>
        <v>77.777777777777786</v>
      </c>
      <c r="G77" s="223">
        <f t="shared" si="8"/>
        <v>77.777777777777786</v>
      </c>
      <c r="H77" s="223">
        <f t="shared" si="8"/>
        <v>87.5</v>
      </c>
      <c r="I77" s="223">
        <f t="shared" si="8"/>
        <v>87.5</v>
      </c>
      <c r="K77" s="12"/>
    </row>
    <row r="78" spans="1:11" ht="31.5" x14ac:dyDescent="0.25">
      <c r="A78" s="19" t="s">
        <v>28</v>
      </c>
      <c r="B78" s="333">
        <v>19</v>
      </c>
      <c r="C78" s="333">
        <v>18</v>
      </c>
      <c r="D78" s="333">
        <v>5</v>
      </c>
      <c r="E78" s="333">
        <v>5</v>
      </c>
      <c r="F78" s="223">
        <f t="shared" si="8"/>
        <v>76</v>
      </c>
      <c r="G78" s="223">
        <f t="shared" si="8"/>
        <v>78.260869565217391</v>
      </c>
      <c r="H78" s="223">
        <f t="shared" si="8"/>
        <v>62.5</v>
      </c>
      <c r="I78" s="223">
        <f t="shared" si="8"/>
        <v>62.5</v>
      </c>
      <c r="K78" s="12"/>
    </row>
    <row r="79" spans="1:11" x14ac:dyDescent="0.25">
      <c r="A79" s="19" t="s">
        <v>29</v>
      </c>
      <c r="B79" s="333"/>
      <c r="C79" s="333"/>
      <c r="D79" s="333"/>
      <c r="E79" s="333"/>
      <c r="F79" s="223">
        <f t="shared" si="8"/>
        <v>0</v>
      </c>
      <c r="G79" s="223">
        <f t="shared" si="8"/>
        <v>0</v>
      </c>
      <c r="H79" s="223">
        <f t="shared" si="8"/>
        <v>0</v>
      </c>
      <c r="I79" s="223">
        <f t="shared" si="8"/>
        <v>0</v>
      </c>
      <c r="K79" s="12"/>
    </row>
    <row r="80" spans="1:11" ht="47.25" x14ac:dyDescent="0.25">
      <c r="A80" s="19" t="s">
        <v>30</v>
      </c>
      <c r="B80" s="333"/>
      <c r="C80" s="333"/>
      <c r="D80" s="333"/>
      <c r="E80" s="333"/>
      <c r="F80" s="223">
        <f t="shared" si="8"/>
        <v>0</v>
      </c>
      <c r="G80" s="223">
        <f t="shared" si="8"/>
        <v>0</v>
      </c>
      <c r="H80" s="223">
        <f t="shared" si="8"/>
        <v>0</v>
      </c>
      <c r="I80" s="223">
        <f t="shared" si="8"/>
        <v>0</v>
      </c>
      <c r="K80" s="12"/>
    </row>
    <row r="81" spans="1:11" x14ac:dyDescent="0.25">
      <c r="A81" s="19" t="s">
        <v>31</v>
      </c>
      <c r="B81" s="333"/>
      <c r="C81" s="333"/>
      <c r="D81" s="333"/>
      <c r="E81" s="333"/>
      <c r="F81" s="223">
        <f t="shared" si="8"/>
        <v>0</v>
      </c>
      <c r="G81" s="223">
        <f t="shared" si="8"/>
        <v>0</v>
      </c>
      <c r="H81" s="223">
        <f t="shared" si="8"/>
        <v>0</v>
      </c>
      <c r="I81" s="223">
        <f t="shared" si="8"/>
        <v>0</v>
      </c>
      <c r="K81" s="12"/>
    </row>
    <row r="82" spans="1:11" x14ac:dyDescent="0.25">
      <c r="A82" s="19" t="s">
        <v>32</v>
      </c>
      <c r="B82" s="231"/>
      <c r="C82" s="231"/>
      <c r="D82" s="231"/>
      <c r="E82" s="231"/>
      <c r="F82" s="223">
        <f t="shared" si="8"/>
        <v>0</v>
      </c>
      <c r="G82" s="223">
        <f t="shared" si="8"/>
        <v>0</v>
      </c>
      <c r="H82" s="223">
        <f t="shared" si="8"/>
        <v>0</v>
      </c>
      <c r="I82" s="223">
        <f t="shared" si="8"/>
        <v>0</v>
      </c>
      <c r="K82" s="12"/>
    </row>
    <row r="83" spans="1:11" x14ac:dyDescent="0.25">
      <c r="A83" s="19" t="s">
        <v>33</v>
      </c>
      <c r="B83" s="231"/>
      <c r="C83" s="231"/>
      <c r="D83" s="231"/>
      <c r="E83" s="231"/>
      <c r="F83" s="223">
        <f t="shared" si="8"/>
        <v>0</v>
      </c>
      <c r="G83" s="223">
        <f t="shared" si="8"/>
        <v>0</v>
      </c>
      <c r="H83" s="223">
        <f t="shared" si="8"/>
        <v>0</v>
      </c>
      <c r="I83" s="223">
        <f t="shared" si="8"/>
        <v>0</v>
      </c>
      <c r="K83" s="12"/>
    </row>
    <row r="84" spans="1:11" x14ac:dyDescent="0.25">
      <c r="A84" s="19" t="s">
        <v>34</v>
      </c>
      <c r="B84" s="231"/>
      <c r="C84" s="231"/>
      <c r="D84" s="231"/>
      <c r="E84" s="231"/>
      <c r="F84" s="223">
        <f t="shared" si="8"/>
        <v>0</v>
      </c>
      <c r="G84" s="223">
        <f t="shared" si="8"/>
        <v>0</v>
      </c>
      <c r="H84" s="223">
        <f t="shared" si="8"/>
        <v>0</v>
      </c>
      <c r="I84" s="223">
        <f t="shared" si="8"/>
        <v>0</v>
      </c>
      <c r="K84" s="12"/>
    </row>
    <row r="85" spans="1:11" x14ac:dyDescent="0.25">
      <c r="A85" s="19" t="s">
        <v>35</v>
      </c>
      <c r="B85" s="231"/>
      <c r="C85" s="231"/>
      <c r="D85" s="231"/>
      <c r="E85" s="231"/>
      <c r="F85" s="223">
        <f t="shared" si="8"/>
        <v>0</v>
      </c>
      <c r="G85" s="223">
        <f t="shared" si="8"/>
        <v>0</v>
      </c>
      <c r="H85" s="223">
        <f t="shared" si="8"/>
        <v>0</v>
      </c>
      <c r="I85" s="223">
        <f t="shared" si="8"/>
        <v>0</v>
      </c>
      <c r="K85" s="12"/>
    </row>
    <row r="86" spans="1:11" x14ac:dyDescent="0.25">
      <c r="A86" s="19" t="s">
        <v>36</v>
      </c>
      <c r="B86" s="231"/>
      <c r="C86" s="231"/>
      <c r="D86" s="231"/>
      <c r="E86" s="231"/>
      <c r="F86" s="223">
        <f t="shared" si="8"/>
        <v>0</v>
      </c>
      <c r="G86" s="223">
        <f t="shared" si="8"/>
        <v>0</v>
      </c>
      <c r="H86" s="223">
        <f t="shared" si="8"/>
        <v>0</v>
      </c>
      <c r="I86" s="223">
        <f t="shared" si="8"/>
        <v>0</v>
      </c>
      <c r="K86" s="12"/>
    </row>
    <row r="87" spans="1:11" x14ac:dyDescent="0.25">
      <c r="A87" s="19" t="s">
        <v>37</v>
      </c>
      <c r="B87" s="231"/>
      <c r="C87" s="231"/>
      <c r="D87" s="231"/>
      <c r="E87" s="231"/>
      <c r="F87" s="223">
        <f t="shared" si="8"/>
        <v>0</v>
      </c>
      <c r="G87" s="223">
        <f t="shared" si="8"/>
        <v>0</v>
      </c>
      <c r="H87" s="223">
        <f t="shared" si="8"/>
        <v>0</v>
      </c>
      <c r="I87" s="223">
        <f t="shared" si="8"/>
        <v>0</v>
      </c>
      <c r="K87" s="12"/>
    </row>
    <row r="88" spans="1:11" x14ac:dyDescent="0.25">
      <c r="A88" s="19" t="s">
        <v>38</v>
      </c>
      <c r="B88" s="231"/>
      <c r="C88" s="231"/>
      <c r="D88" s="231"/>
      <c r="E88" s="231"/>
      <c r="F88" s="223">
        <f t="shared" si="8"/>
        <v>0</v>
      </c>
      <c r="G88" s="223">
        <f t="shared" si="8"/>
        <v>0</v>
      </c>
      <c r="H88" s="223">
        <f t="shared" si="8"/>
        <v>0</v>
      </c>
      <c r="I88" s="223">
        <f t="shared" si="8"/>
        <v>0</v>
      </c>
      <c r="K88" s="12"/>
    </row>
    <row r="89" spans="1:11" x14ac:dyDescent="0.25">
      <c r="A89" s="19" t="s">
        <v>39</v>
      </c>
      <c r="B89" s="231"/>
      <c r="C89" s="231"/>
      <c r="D89" s="231"/>
      <c r="E89" s="231"/>
      <c r="F89" s="223">
        <f t="shared" si="8"/>
        <v>0</v>
      </c>
      <c r="G89" s="223">
        <f t="shared" si="8"/>
        <v>0</v>
      </c>
      <c r="H89" s="223">
        <f t="shared" si="8"/>
        <v>0</v>
      </c>
      <c r="I89" s="223">
        <f t="shared" si="8"/>
        <v>0</v>
      </c>
      <c r="K89" s="12"/>
    </row>
    <row r="90" spans="1:11" x14ac:dyDescent="0.25">
      <c r="A90" s="19" t="s">
        <v>40</v>
      </c>
      <c r="B90" s="231"/>
      <c r="C90" s="231"/>
      <c r="D90" s="231"/>
      <c r="E90" s="231"/>
      <c r="F90" s="223">
        <f t="shared" si="8"/>
        <v>0</v>
      </c>
      <c r="G90" s="223">
        <f t="shared" si="8"/>
        <v>0</v>
      </c>
      <c r="H90" s="223">
        <f t="shared" si="8"/>
        <v>0</v>
      </c>
      <c r="I90" s="223">
        <f t="shared" si="8"/>
        <v>0</v>
      </c>
      <c r="K90" s="12"/>
    </row>
    <row r="91" spans="1:11" x14ac:dyDescent="0.25">
      <c r="A91" s="19" t="s">
        <v>41</v>
      </c>
      <c r="B91" s="231"/>
      <c r="C91" s="231"/>
      <c r="D91" s="231"/>
      <c r="E91" s="231"/>
      <c r="F91" s="223">
        <f t="shared" si="8"/>
        <v>0</v>
      </c>
      <c r="G91" s="223">
        <f t="shared" si="8"/>
        <v>0</v>
      </c>
      <c r="H91" s="223">
        <f t="shared" si="8"/>
        <v>0</v>
      </c>
      <c r="I91" s="223">
        <f t="shared" si="8"/>
        <v>0</v>
      </c>
      <c r="K91" s="12"/>
    </row>
    <row r="92" spans="1:11" x14ac:dyDescent="0.25">
      <c r="A92" s="19" t="s">
        <v>42</v>
      </c>
      <c r="B92" s="231"/>
      <c r="C92" s="231"/>
      <c r="D92" s="231"/>
      <c r="E92" s="231"/>
      <c r="F92" s="223">
        <f t="shared" si="8"/>
        <v>0</v>
      </c>
      <c r="G92" s="223">
        <f t="shared" si="8"/>
        <v>0</v>
      </c>
      <c r="H92" s="223">
        <f t="shared" si="8"/>
        <v>0</v>
      </c>
      <c r="I92" s="223">
        <f t="shared" si="8"/>
        <v>0</v>
      </c>
      <c r="K92" s="12"/>
    </row>
    <row r="93" spans="1:11" x14ac:dyDescent="0.25">
      <c r="A93" s="19" t="s">
        <v>43</v>
      </c>
      <c r="B93" s="231"/>
      <c r="C93" s="231"/>
      <c r="D93" s="231"/>
      <c r="E93" s="231"/>
      <c r="F93" s="223">
        <f t="shared" si="8"/>
        <v>0</v>
      </c>
      <c r="G93" s="223">
        <f t="shared" si="8"/>
        <v>0</v>
      </c>
      <c r="H93" s="223">
        <f t="shared" si="8"/>
        <v>0</v>
      </c>
      <c r="I93" s="223">
        <f t="shared" si="8"/>
        <v>0</v>
      </c>
      <c r="K93" s="12"/>
    </row>
    <row r="94" spans="1:11" x14ac:dyDescent="0.25">
      <c r="A94" s="19" t="s">
        <v>44</v>
      </c>
      <c r="B94" s="231">
        <v>8</v>
      </c>
      <c r="C94" s="231">
        <v>8</v>
      </c>
      <c r="D94" s="231">
        <v>6</v>
      </c>
      <c r="E94" s="231">
        <v>6</v>
      </c>
      <c r="F94" s="223">
        <f t="shared" si="8"/>
        <v>72.727272727272734</v>
      </c>
      <c r="G94" s="223">
        <f t="shared" si="8"/>
        <v>72.727272727272734</v>
      </c>
      <c r="H94" s="223">
        <f t="shared" si="8"/>
        <v>66.666666666666657</v>
      </c>
      <c r="I94" s="223">
        <f t="shared" si="8"/>
        <v>66.666666666666657</v>
      </c>
      <c r="K94" s="12"/>
    </row>
    <row r="95" spans="1:11" ht="31.5" x14ac:dyDescent="0.25">
      <c r="A95" s="39" t="s">
        <v>45</v>
      </c>
      <c r="B95" s="231"/>
      <c r="C95" s="231"/>
      <c r="D95" s="231"/>
      <c r="E95" s="231"/>
      <c r="F95" s="223">
        <f t="shared" si="8"/>
        <v>0</v>
      </c>
      <c r="G95" s="223">
        <f t="shared" si="8"/>
        <v>0</v>
      </c>
      <c r="H95" s="223">
        <f t="shared" si="8"/>
        <v>0</v>
      </c>
      <c r="I95" s="223">
        <f t="shared" si="8"/>
        <v>0</v>
      </c>
      <c r="K95" s="12"/>
    </row>
    <row r="96" spans="1:11" x14ac:dyDescent="0.25">
      <c r="A96" s="121" t="s">
        <v>55</v>
      </c>
      <c r="B96" s="219">
        <f>SUM(B68:B95)</f>
        <v>137</v>
      </c>
      <c r="C96" s="219">
        <f>SUM(C68:C95)</f>
        <v>123</v>
      </c>
      <c r="D96" s="219">
        <f>SUM(D68:D95)</f>
        <v>66</v>
      </c>
      <c r="E96" s="219">
        <f>SUM(E68:E95)</f>
        <v>62</v>
      </c>
      <c r="F96" s="223">
        <f t="shared" si="8"/>
        <v>76.536312849162016</v>
      </c>
      <c r="G96" s="223">
        <f t="shared" si="8"/>
        <v>74.096385542168676</v>
      </c>
      <c r="H96" s="223">
        <f t="shared" si="8"/>
        <v>75.862068965517238</v>
      </c>
      <c r="I96" s="223">
        <f t="shared" si="8"/>
        <v>72.941176470588232</v>
      </c>
      <c r="K96" s="12"/>
    </row>
    <row r="97" spans="1:11" x14ac:dyDescent="0.25">
      <c r="A97" s="7"/>
      <c r="B97" s="335"/>
      <c r="C97" s="335"/>
      <c r="D97" s="205"/>
      <c r="E97" s="335"/>
      <c r="F97" s="205"/>
      <c r="G97" s="205"/>
      <c r="H97" s="205"/>
      <c r="I97" s="335"/>
      <c r="K97" s="12"/>
    </row>
    <row r="98" spans="1:11" x14ac:dyDescent="0.25">
      <c r="A98" s="16"/>
      <c r="B98" s="16"/>
      <c r="C98" s="16"/>
      <c r="D98" s="16"/>
      <c r="E98" s="16"/>
      <c r="K98" s="12"/>
    </row>
    <row r="99" spans="1:11" ht="17.25" customHeight="1" thickBot="1" x14ac:dyDescent="0.3">
      <c r="A99" s="462" t="s">
        <v>124</v>
      </c>
      <c r="B99" s="462"/>
      <c r="C99" s="462"/>
      <c r="D99" s="462"/>
      <c r="E99" s="462"/>
      <c r="F99" s="7"/>
      <c r="G99" s="7"/>
      <c r="H99" s="7"/>
      <c r="I99" s="7"/>
      <c r="K99" s="12"/>
    </row>
    <row r="100" spans="1:11" ht="63.75" thickBot="1" x14ac:dyDescent="0.3">
      <c r="A100" s="83" t="s">
        <v>66</v>
      </c>
      <c r="B100" s="84" t="s">
        <v>58</v>
      </c>
      <c r="C100" s="85" t="s">
        <v>59</v>
      </c>
      <c r="D100" s="85" t="s">
        <v>60</v>
      </c>
      <c r="E100" s="85" t="s">
        <v>61</v>
      </c>
      <c r="F100" s="86" t="s">
        <v>142</v>
      </c>
      <c r="G100" s="86" t="s">
        <v>143</v>
      </c>
      <c r="H100" s="86" t="s">
        <v>144</v>
      </c>
      <c r="I100" s="87" t="s">
        <v>145</v>
      </c>
      <c r="K100" s="12"/>
    </row>
    <row r="101" spans="1:11" ht="31.5" x14ac:dyDescent="0.25">
      <c r="A101" s="70" t="s">
        <v>19</v>
      </c>
      <c r="B101" s="331">
        <v>3</v>
      </c>
      <c r="C101" s="331">
        <v>3</v>
      </c>
      <c r="D101" s="331">
        <v>3</v>
      </c>
      <c r="E101" s="331">
        <v>3</v>
      </c>
      <c r="F101" s="332">
        <f>+IFERROR(B101/(C4+C36),0)*100</f>
        <v>10</v>
      </c>
      <c r="G101" s="332">
        <f>+IFERROR(C101/(D4+D36),0)*100</f>
        <v>10.714285714285714</v>
      </c>
      <c r="H101" s="332">
        <f>+IFERROR(D101/(E4+E36),0)*100</f>
        <v>18.75</v>
      </c>
      <c r="I101" s="332">
        <f>+IFERROR(E101/(F4+F36),0)*100</f>
        <v>21.428571428571427</v>
      </c>
      <c r="K101" s="12"/>
    </row>
    <row r="102" spans="1:11" x14ac:dyDescent="0.25">
      <c r="A102" s="19" t="s">
        <v>20</v>
      </c>
      <c r="B102" s="231">
        <v>2</v>
      </c>
      <c r="C102" s="231">
        <v>2</v>
      </c>
      <c r="D102" s="231">
        <v>2</v>
      </c>
      <c r="E102" s="231">
        <v>1</v>
      </c>
      <c r="F102" s="223">
        <f>+IFERROR(B102/(C6+C37),0)*100</f>
        <v>3.0303030303030303</v>
      </c>
      <c r="G102" s="223">
        <f>+IFERROR(C102/(D6+D37),0)*100</f>
        <v>3.3333333333333335</v>
      </c>
      <c r="H102" s="223">
        <f>+IFERROR(D102/(E6+E37),0)*100</f>
        <v>7.1428571428571423</v>
      </c>
      <c r="I102" s="223">
        <f>+IFERROR(E102/(F6+F37),0)*100</f>
        <v>3.5714285714285712</v>
      </c>
      <c r="K102" s="12"/>
    </row>
    <row r="103" spans="1:11" x14ac:dyDescent="0.25">
      <c r="A103" s="19" t="s">
        <v>21</v>
      </c>
      <c r="B103" s="231"/>
      <c r="C103" s="231"/>
      <c r="D103" s="231"/>
      <c r="E103" s="231"/>
      <c r="F103" s="223">
        <f t="shared" ref="F103:I128" si="9">+IFERROR(B103/(C7+C39),0)*100</f>
        <v>0</v>
      </c>
      <c r="G103" s="223">
        <f t="shared" si="9"/>
        <v>0</v>
      </c>
      <c r="H103" s="223">
        <f t="shared" si="9"/>
        <v>0</v>
      </c>
      <c r="I103" s="223">
        <f t="shared" si="9"/>
        <v>0</v>
      </c>
      <c r="K103" s="12"/>
    </row>
    <row r="104" spans="1:11" ht="31.5" x14ac:dyDescent="0.25">
      <c r="A104" s="19" t="s">
        <v>22</v>
      </c>
      <c r="B104" s="231">
        <v>2</v>
      </c>
      <c r="C104" s="231">
        <v>2</v>
      </c>
      <c r="D104" s="231">
        <v>0</v>
      </c>
      <c r="E104" s="231">
        <v>0</v>
      </c>
      <c r="F104" s="223">
        <f t="shared" si="9"/>
        <v>9.5238095238095237</v>
      </c>
      <c r="G104" s="223">
        <f t="shared" si="9"/>
        <v>10</v>
      </c>
      <c r="H104" s="223">
        <f t="shared" si="9"/>
        <v>0</v>
      </c>
      <c r="I104" s="223">
        <f t="shared" si="9"/>
        <v>0</v>
      </c>
      <c r="K104" s="12"/>
    </row>
    <row r="105" spans="1:11" x14ac:dyDescent="0.25">
      <c r="A105" s="19" t="s">
        <v>23</v>
      </c>
      <c r="B105" s="231"/>
      <c r="C105" s="231"/>
      <c r="D105" s="231"/>
      <c r="E105" s="231"/>
      <c r="F105" s="223">
        <f t="shared" si="9"/>
        <v>0</v>
      </c>
      <c r="G105" s="223">
        <f t="shared" si="9"/>
        <v>0</v>
      </c>
      <c r="H105" s="223">
        <f t="shared" si="9"/>
        <v>0</v>
      </c>
      <c r="I105" s="223">
        <f t="shared" si="9"/>
        <v>0</v>
      </c>
      <c r="K105" s="12"/>
    </row>
    <row r="106" spans="1:11" x14ac:dyDescent="0.25">
      <c r="A106" s="19" t="s">
        <v>24</v>
      </c>
      <c r="B106" s="231"/>
      <c r="C106" s="231"/>
      <c r="D106" s="231"/>
      <c r="E106" s="231"/>
      <c r="F106" s="223">
        <f t="shared" si="9"/>
        <v>0</v>
      </c>
      <c r="G106" s="223">
        <f t="shared" si="9"/>
        <v>0</v>
      </c>
      <c r="H106" s="223">
        <f t="shared" si="9"/>
        <v>0</v>
      </c>
      <c r="I106" s="223">
        <f t="shared" si="9"/>
        <v>0</v>
      </c>
      <c r="K106" s="12"/>
    </row>
    <row r="107" spans="1:11" x14ac:dyDescent="0.25">
      <c r="A107" s="19" t="s">
        <v>25</v>
      </c>
      <c r="B107" s="231"/>
      <c r="C107" s="231"/>
      <c r="D107" s="231"/>
      <c r="E107" s="231"/>
      <c r="F107" s="223">
        <f t="shared" si="9"/>
        <v>0</v>
      </c>
      <c r="G107" s="223">
        <f t="shared" si="9"/>
        <v>0</v>
      </c>
      <c r="H107" s="223">
        <f t="shared" si="9"/>
        <v>0</v>
      </c>
      <c r="I107" s="223">
        <f t="shared" si="9"/>
        <v>0</v>
      </c>
      <c r="K107" s="12"/>
    </row>
    <row r="108" spans="1:11" x14ac:dyDescent="0.25">
      <c r="A108" s="19" t="s">
        <v>26</v>
      </c>
      <c r="B108" s="231"/>
      <c r="C108" s="231"/>
      <c r="D108" s="231"/>
      <c r="E108" s="231"/>
      <c r="F108" s="223">
        <f t="shared" si="9"/>
        <v>0</v>
      </c>
      <c r="G108" s="223">
        <f t="shared" si="9"/>
        <v>0</v>
      </c>
      <c r="H108" s="223">
        <f t="shared" si="9"/>
        <v>0</v>
      </c>
      <c r="I108" s="223">
        <f t="shared" si="9"/>
        <v>0</v>
      </c>
      <c r="K108" s="12"/>
    </row>
    <row r="109" spans="1:11" x14ac:dyDescent="0.25">
      <c r="A109" s="19" t="s">
        <v>27</v>
      </c>
      <c r="B109" s="231">
        <v>1</v>
      </c>
      <c r="C109" s="231">
        <v>1</v>
      </c>
      <c r="D109" s="231">
        <v>0</v>
      </c>
      <c r="E109" s="231">
        <v>0</v>
      </c>
      <c r="F109" s="223">
        <f t="shared" si="9"/>
        <v>11.111111111111111</v>
      </c>
      <c r="G109" s="223">
        <f t="shared" si="9"/>
        <v>11.111111111111111</v>
      </c>
      <c r="H109" s="223">
        <f t="shared" si="9"/>
        <v>0</v>
      </c>
      <c r="I109" s="223">
        <f t="shared" si="9"/>
        <v>0</v>
      </c>
      <c r="K109" s="12"/>
    </row>
    <row r="110" spans="1:11" ht="31.5" x14ac:dyDescent="0.25">
      <c r="A110" s="19" t="s">
        <v>28</v>
      </c>
      <c r="B110" s="231"/>
      <c r="C110" s="231"/>
      <c r="D110" s="231"/>
      <c r="E110" s="231"/>
      <c r="F110" s="223">
        <f t="shared" si="9"/>
        <v>0</v>
      </c>
      <c r="G110" s="223">
        <f t="shared" si="9"/>
        <v>0</v>
      </c>
      <c r="H110" s="223">
        <f t="shared" si="9"/>
        <v>0</v>
      </c>
      <c r="I110" s="223">
        <f t="shared" si="9"/>
        <v>0</v>
      </c>
      <c r="K110" s="12"/>
    </row>
    <row r="111" spans="1:11" x14ac:dyDescent="0.25">
      <c r="A111" s="19" t="s">
        <v>29</v>
      </c>
      <c r="B111" s="231"/>
      <c r="C111" s="231"/>
      <c r="D111" s="231"/>
      <c r="E111" s="231"/>
      <c r="F111" s="223">
        <f t="shared" si="9"/>
        <v>0</v>
      </c>
      <c r="G111" s="223">
        <f t="shared" si="9"/>
        <v>0</v>
      </c>
      <c r="H111" s="223">
        <f t="shared" si="9"/>
        <v>0</v>
      </c>
      <c r="I111" s="223">
        <f t="shared" si="9"/>
        <v>0</v>
      </c>
      <c r="K111" s="12"/>
    </row>
    <row r="112" spans="1:11" ht="47.25" x14ac:dyDescent="0.25">
      <c r="A112" s="19" t="s">
        <v>30</v>
      </c>
      <c r="B112" s="231"/>
      <c r="C112" s="231"/>
      <c r="D112" s="231"/>
      <c r="E112" s="231"/>
      <c r="F112" s="223">
        <f t="shared" si="9"/>
        <v>0</v>
      </c>
      <c r="G112" s="223">
        <f t="shared" si="9"/>
        <v>0</v>
      </c>
      <c r="H112" s="223">
        <f t="shared" si="9"/>
        <v>0</v>
      </c>
      <c r="I112" s="223">
        <f t="shared" si="9"/>
        <v>0</v>
      </c>
      <c r="K112" s="12"/>
    </row>
    <row r="113" spans="1:11" x14ac:dyDescent="0.25">
      <c r="A113" s="19" t="s">
        <v>31</v>
      </c>
      <c r="B113" s="231"/>
      <c r="C113" s="231"/>
      <c r="D113" s="231"/>
      <c r="E113" s="231"/>
      <c r="F113" s="223">
        <f t="shared" si="9"/>
        <v>0</v>
      </c>
      <c r="G113" s="223">
        <f t="shared" si="9"/>
        <v>0</v>
      </c>
      <c r="H113" s="223">
        <f t="shared" si="9"/>
        <v>0</v>
      </c>
      <c r="I113" s="223">
        <f t="shared" si="9"/>
        <v>0</v>
      </c>
      <c r="K113" s="12"/>
    </row>
    <row r="114" spans="1:11" x14ac:dyDescent="0.25">
      <c r="A114" s="19" t="s">
        <v>32</v>
      </c>
      <c r="B114" s="231"/>
      <c r="C114" s="231"/>
      <c r="D114" s="231"/>
      <c r="E114" s="231"/>
      <c r="F114" s="223">
        <f t="shared" si="9"/>
        <v>0</v>
      </c>
      <c r="G114" s="223">
        <f t="shared" si="9"/>
        <v>0</v>
      </c>
      <c r="H114" s="223">
        <f t="shared" si="9"/>
        <v>0</v>
      </c>
      <c r="I114" s="223">
        <f t="shared" si="9"/>
        <v>0</v>
      </c>
      <c r="K114" s="12"/>
    </row>
    <row r="115" spans="1:11" x14ac:dyDescent="0.25">
      <c r="A115" s="19" t="s">
        <v>33</v>
      </c>
      <c r="B115" s="231"/>
      <c r="C115" s="231"/>
      <c r="D115" s="231"/>
      <c r="E115" s="231"/>
      <c r="F115" s="223">
        <f t="shared" si="9"/>
        <v>0</v>
      </c>
      <c r="G115" s="223">
        <f t="shared" si="9"/>
        <v>0</v>
      </c>
      <c r="H115" s="223">
        <f t="shared" si="9"/>
        <v>0</v>
      </c>
      <c r="I115" s="223">
        <f t="shared" si="9"/>
        <v>0</v>
      </c>
      <c r="K115" s="12"/>
    </row>
    <row r="116" spans="1:11" x14ac:dyDescent="0.25">
      <c r="A116" s="19" t="s">
        <v>34</v>
      </c>
      <c r="B116" s="231"/>
      <c r="C116" s="231"/>
      <c r="D116" s="231"/>
      <c r="E116" s="231"/>
      <c r="F116" s="223">
        <f t="shared" si="9"/>
        <v>0</v>
      </c>
      <c r="G116" s="223">
        <f t="shared" si="9"/>
        <v>0</v>
      </c>
      <c r="H116" s="223">
        <f t="shared" si="9"/>
        <v>0</v>
      </c>
      <c r="I116" s="223">
        <f t="shared" si="9"/>
        <v>0</v>
      </c>
      <c r="K116" s="12"/>
    </row>
    <row r="117" spans="1:11" x14ac:dyDescent="0.25">
      <c r="A117" s="19" t="s">
        <v>35</v>
      </c>
      <c r="B117" s="231"/>
      <c r="C117" s="231"/>
      <c r="D117" s="231"/>
      <c r="E117" s="231"/>
      <c r="F117" s="223">
        <f t="shared" si="9"/>
        <v>0</v>
      </c>
      <c r="G117" s="223">
        <f t="shared" si="9"/>
        <v>0</v>
      </c>
      <c r="H117" s="223">
        <f t="shared" si="9"/>
        <v>0</v>
      </c>
      <c r="I117" s="223">
        <f t="shared" si="9"/>
        <v>0</v>
      </c>
      <c r="K117" s="12"/>
    </row>
    <row r="118" spans="1:11" x14ac:dyDescent="0.25">
      <c r="A118" s="19" t="s">
        <v>36</v>
      </c>
      <c r="B118" s="231"/>
      <c r="C118" s="231"/>
      <c r="D118" s="231"/>
      <c r="E118" s="231"/>
      <c r="F118" s="223">
        <f t="shared" si="9"/>
        <v>0</v>
      </c>
      <c r="G118" s="223">
        <f t="shared" si="9"/>
        <v>0</v>
      </c>
      <c r="H118" s="223">
        <f t="shared" si="9"/>
        <v>0</v>
      </c>
      <c r="I118" s="223">
        <f t="shared" si="9"/>
        <v>0</v>
      </c>
      <c r="K118" s="12"/>
    </row>
    <row r="119" spans="1:11" x14ac:dyDescent="0.25">
      <c r="A119" s="19" t="s">
        <v>37</v>
      </c>
      <c r="B119" s="231"/>
      <c r="C119" s="231"/>
      <c r="D119" s="231"/>
      <c r="E119" s="231"/>
      <c r="F119" s="223">
        <f t="shared" si="9"/>
        <v>0</v>
      </c>
      <c r="G119" s="223">
        <f t="shared" si="9"/>
        <v>0</v>
      </c>
      <c r="H119" s="223">
        <f t="shared" si="9"/>
        <v>0</v>
      </c>
      <c r="I119" s="223">
        <f t="shared" si="9"/>
        <v>0</v>
      </c>
      <c r="K119" s="12"/>
    </row>
    <row r="120" spans="1:11" x14ac:dyDescent="0.25">
      <c r="A120" s="19" t="s">
        <v>38</v>
      </c>
      <c r="B120" s="231"/>
      <c r="C120" s="231"/>
      <c r="D120" s="231"/>
      <c r="E120" s="231"/>
      <c r="F120" s="223">
        <f t="shared" si="9"/>
        <v>0</v>
      </c>
      <c r="G120" s="223">
        <f t="shared" si="9"/>
        <v>0</v>
      </c>
      <c r="H120" s="223">
        <f t="shared" si="9"/>
        <v>0</v>
      </c>
      <c r="I120" s="223">
        <f t="shared" si="9"/>
        <v>0</v>
      </c>
      <c r="K120" s="12"/>
    </row>
    <row r="121" spans="1:11" x14ac:dyDescent="0.25">
      <c r="A121" s="19" t="s">
        <v>39</v>
      </c>
      <c r="B121" s="231"/>
      <c r="C121" s="231"/>
      <c r="D121" s="231"/>
      <c r="E121" s="231"/>
      <c r="F121" s="223">
        <f t="shared" si="9"/>
        <v>0</v>
      </c>
      <c r="G121" s="223">
        <f t="shared" si="9"/>
        <v>0</v>
      </c>
      <c r="H121" s="223">
        <f t="shared" si="9"/>
        <v>0</v>
      </c>
      <c r="I121" s="223">
        <f t="shared" si="9"/>
        <v>0</v>
      </c>
      <c r="K121" s="12"/>
    </row>
    <row r="122" spans="1:11" x14ac:dyDescent="0.25">
      <c r="A122" s="19" t="s">
        <v>40</v>
      </c>
      <c r="B122" s="231"/>
      <c r="C122" s="231"/>
      <c r="D122" s="231"/>
      <c r="E122" s="231"/>
      <c r="F122" s="223">
        <f t="shared" si="9"/>
        <v>0</v>
      </c>
      <c r="G122" s="223">
        <f t="shared" si="9"/>
        <v>0</v>
      </c>
      <c r="H122" s="223">
        <f t="shared" si="9"/>
        <v>0</v>
      </c>
      <c r="I122" s="223">
        <f t="shared" si="9"/>
        <v>0</v>
      </c>
      <c r="K122" s="12"/>
    </row>
    <row r="123" spans="1:11" x14ac:dyDescent="0.25">
      <c r="A123" s="19" t="s">
        <v>41</v>
      </c>
      <c r="B123" s="231"/>
      <c r="C123" s="231"/>
      <c r="D123" s="231"/>
      <c r="E123" s="231"/>
      <c r="F123" s="223">
        <f t="shared" si="9"/>
        <v>0</v>
      </c>
      <c r="G123" s="223">
        <f t="shared" si="9"/>
        <v>0</v>
      </c>
      <c r="H123" s="223">
        <f t="shared" si="9"/>
        <v>0</v>
      </c>
      <c r="I123" s="223">
        <f t="shared" si="9"/>
        <v>0</v>
      </c>
      <c r="K123" s="12"/>
    </row>
    <row r="124" spans="1:11" x14ac:dyDescent="0.25">
      <c r="A124" s="19" t="s">
        <v>42</v>
      </c>
      <c r="B124" s="231"/>
      <c r="C124" s="231"/>
      <c r="D124" s="231"/>
      <c r="E124" s="231"/>
      <c r="F124" s="223">
        <f t="shared" si="9"/>
        <v>0</v>
      </c>
      <c r="G124" s="223">
        <f t="shared" si="9"/>
        <v>0</v>
      </c>
      <c r="H124" s="223">
        <f t="shared" si="9"/>
        <v>0</v>
      </c>
      <c r="I124" s="223">
        <f t="shared" si="9"/>
        <v>0</v>
      </c>
      <c r="K124" s="12"/>
    </row>
    <row r="125" spans="1:11" x14ac:dyDescent="0.25">
      <c r="A125" s="19" t="s">
        <v>43</v>
      </c>
      <c r="B125" s="231"/>
      <c r="C125" s="231"/>
      <c r="D125" s="231"/>
      <c r="E125" s="231"/>
      <c r="F125" s="223">
        <f t="shared" si="9"/>
        <v>0</v>
      </c>
      <c r="G125" s="223">
        <f t="shared" si="9"/>
        <v>0</v>
      </c>
      <c r="H125" s="223">
        <f t="shared" si="9"/>
        <v>0</v>
      </c>
      <c r="I125" s="223">
        <f t="shared" si="9"/>
        <v>0</v>
      </c>
      <c r="K125" s="12"/>
    </row>
    <row r="126" spans="1:11" x14ac:dyDescent="0.25">
      <c r="A126" s="19" t="s">
        <v>44</v>
      </c>
      <c r="B126" s="231"/>
      <c r="C126" s="231"/>
      <c r="D126" s="231"/>
      <c r="E126" s="231"/>
      <c r="F126" s="223">
        <f t="shared" si="9"/>
        <v>0</v>
      </c>
      <c r="G126" s="223">
        <f t="shared" si="9"/>
        <v>0</v>
      </c>
      <c r="H126" s="223">
        <f t="shared" si="9"/>
        <v>0</v>
      </c>
      <c r="I126" s="223">
        <f t="shared" si="9"/>
        <v>0</v>
      </c>
      <c r="K126" s="12"/>
    </row>
    <row r="127" spans="1:11" ht="31.5" x14ac:dyDescent="0.25">
      <c r="A127" s="39" t="s">
        <v>45</v>
      </c>
      <c r="B127" s="231"/>
      <c r="C127" s="231"/>
      <c r="D127" s="231"/>
      <c r="E127" s="231"/>
      <c r="F127" s="223">
        <f t="shared" si="9"/>
        <v>0</v>
      </c>
      <c r="G127" s="223">
        <f t="shared" si="9"/>
        <v>0</v>
      </c>
      <c r="H127" s="223">
        <f t="shared" si="9"/>
        <v>0</v>
      </c>
      <c r="I127" s="223">
        <f t="shared" si="9"/>
        <v>0</v>
      </c>
      <c r="K127" s="12"/>
    </row>
    <row r="128" spans="1:11" x14ac:dyDescent="0.25">
      <c r="A128" s="121" t="s">
        <v>55</v>
      </c>
      <c r="B128" s="219">
        <f>SUM(B101:B127)</f>
        <v>8</v>
      </c>
      <c r="C128" s="219">
        <f>SUM(C101:C127)</f>
        <v>8</v>
      </c>
      <c r="D128" s="219">
        <f>SUM(D101:D127)</f>
        <v>5</v>
      </c>
      <c r="E128" s="219">
        <f>SUM(E101:E127)</f>
        <v>4</v>
      </c>
      <c r="F128" s="223">
        <f t="shared" si="9"/>
        <v>4.4692737430167595</v>
      </c>
      <c r="G128" s="223">
        <f t="shared" si="9"/>
        <v>4.8192771084337354</v>
      </c>
      <c r="H128" s="223">
        <f t="shared" si="9"/>
        <v>5.7471264367816088</v>
      </c>
      <c r="I128" s="223">
        <f t="shared" si="9"/>
        <v>4.7058823529411766</v>
      </c>
      <c r="K128" s="12"/>
    </row>
    <row r="129" spans="1:11" x14ac:dyDescent="0.25">
      <c r="A129" s="12"/>
      <c r="B129" s="336"/>
      <c r="C129" s="336"/>
      <c r="D129" s="336"/>
      <c r="E129" s="205"/>
      <c r="F129" s="336"/>
      <c r="G129" s="336"/>
      <c r="H129" s="336"/>
      <c r="I129" s="336"/>
      <c r="J129" s="12"/>
      <c r="K129" s="12"/>
    </row>
    <row r="130" spans="1:11" x14ac:dyDescent="0.25">
      <c r="A130" s="12"/>
      <c r="B130" s="336"/>
      <c r="C130" s="336"/>
      <c r="D130" s="336"/>
      <c r="E130" s="336"/>
      <c r="F130" s="336"/>
      <c r="G130" s="336"/>
      <c r="H130" s="336"/>
      <c r="I130" s="336"/>
      <c r="J130" s="12"/>
      <c r="K130" s="12"/>
    </row>
    <row r="131" spans="1:1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1:1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1:1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  <row r="204" spans="1:1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</row>
    <row r="205" spans="1:1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</row>
    <row r="207" spans="1:1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</row>
    <row r="208" spans="1:1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</row>
    <row r="209" spans="1:1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1:1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</row>
  </sheetData>
  <mergeCells count="5">
    <mergeCell ref="A99:E99"/>
    <mergeCell ref="A2:J2"/>
    <mergeCell ref="A1:J1"/>
    <mergeCell ref="A34:J34"/>
    <mergeCell ref="A66:E66"/>
  </mergeCells>
  <phoneticPr fontId="2" type="noConversion"/>
  <pageMargins left="0.75" right="0.75" top="1" bottom="1" header="0.4921259845" footer="0.4921259845"/>
  <pageSetup paperSize="9" scale="69" orientation="landscape" r:id="rId1"/>
  <headerFooter alignWithMargins="0"/>
  <rowBreaks count="3" manualBreakCount="3">
    <brk id="32" max="9" man="1"/>
    <brk id="65" max="9" man="1"/>
    <brk id="97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9.5" customWidth="1"/>
    <col min="7" max="7" width="12.625" customWidth="1"/>
    <col min="8" max="8" width="10.875" customWidth="1"/>
  </cols>
  <sheetData>
    <row r="1" spans="1:10" ht="20.25" customHeight="1" thickBot="1" x14ac:dyDescent="0.35">
      <c r="A1" s="457" t="s">
        <v>244</v>
      </c>
      <c r="B1" s="469"/>
      <c r="C1" s="469"/>
      <c r="D1" s="469"/>
      <c r="E1" s="469"/>
      <c r="F1" s="469"/>
      <c r="G1" s="469"/>
      <c r="H1" s="469"/>
      <c r="I1" s="469"/>
      <c r="J1" s="469"/>
    </row>
    <row r="2" spans="1:10" ht="15.75" customHeight="1" x14ac:dyDescent="0.25">
      <c r="A2" s="466" t="s">
        <v>67</v>
      </c>
      <c r="B2" s="464" t="s">
        <v>68</v>
      </c>
      <c r="C2" s="465"/>
      <c r="D2" s="45"/>
      <c r="E2" s="90"/>
      <c r="F2" s="90"/>
      <c r="G2" s="464" t="s">
        <v>69</v>
      </c>
      <c r="H2" s="470"/>
      <c r="I2" s="471" t="s">
        <v>70</v>
      </c>
      <c r="J2" s="474" t="s">
        <v>71</v>
      </c>
    </row>
    <row r="3" spans="1:10" ht="15.75" customHeight="1" x14ac:dyDescent="0.25">
      <c r="A3" s="467"/>
      <c r="B3" s="52"/>
      <c r="C3" s="53"/>
      <c r="D3" s="36" t="s">
        <v>125</v>
      </c>
      <c r="E3" s="36"/>
      <c r="F3" s="36"/>
      <c r="G3" s="52"/>
      <c r="H3" s="55"/>
      <c r="I3" s="472"/>
      <c r="J3" s="475"/>
    </row>
    <row r="4" spans="1:10" s="4" customFormat="1" ht="94.5" x14ac:dyDescent="0.25">
      <c r="A4" s="468"/>
      <c r="B4" s="140" t="s">
        <v>2</v>
      </c>
      <c r="C4" s="140" t="s">
        <v>245</v>
      </c>
      <c r="D4" s="140" t="s">
        <v>121</v>
      </c>
      <c r="E4" s="140" t="s">
        <v>122</v>
      </c>
      <c r="F4" s="140" t="s">
        <v>118</v>
      </c>
      <c r="G4" s="140" t="s">
        <v>116</v>
      </c>
      <c r="H4" s="140" t="s">
        <v>117</v>
      </c>
      <c r="I4" s="473"/>
      <c r="J4" s="476"/>
    </row>
    <row r="5" spans="1:10" x14ac:dyDescent="0.25">
      <c r="A5" s="141" t="s">
        <v>53</v>
      </c>
      <c r="B5" s="51">
        <v>1</v>
      </c>
      <c r="C5" s="337">
        <v>458</v>
      </c>
      <c r="D5" s="337"/>
      <c r="E5" s="337">
        <v>458</v>
      </c>
      <c r="F5" s="337">
        <v>4</v>
      </c>
      <c r="G5" s="337">
        <v>5</v>
      </c>
      <c r="H5" s="337">
        <v>37</v>
      </c>
      <c r="I5" s="337">
        <v>107</v>
      </c>
      <c r="J5" s="337">
        <v>37</v>
      </c>
    </row>
    <row r="6" spans="1:10" x14ac:dyDescent="0.25">
      <c r="A6" s="139"/>
      <c r="B6" s="51">
        <v>2</v>
      </c>
      <c r="C6" s="337">
        <v>77</v>
      </c>
      <c r="D6" s="337"/>
      <c r="E6" s="337">
        <v>77</v>
      </c>
      <c r="F6" s="337">
        <v>3</v>
      </c>
      <c r="G6" s="337"/>
      <c r="H6" s="337">
        <v>12</v>
      </c>
      <c r="I6" s="337">
        <v>25</v>
      </c>
      <c r="J6" s="337">
        <v>7</v>
      </c>
    </row>
    <row r="7" spans="1:10" x14ac:dyDescent="0.25">
      <c r="A7" s="139"/>
      <c r="B7" s="51">
        <v>3</v>
      </c>
      <c r="C7" s="337">
        <v>11</v>
      </c>
      <c r="D7" s="337"/>
      <c r="E7" s="337">
        <v>11</v>
      </c>
      <c r="F7" s="337"/>
      <c r="G7" s="337">
        <v>2</v>
      </c>
      <c r="H7" s="337"/>
      <c r="I7" s="337">
        <v>1</v>
      </c>
      <c r="J7" s="337">
        <v>2</v>
      </c>
    </row>
    <row r="8" spans="1:10" x14ac:dyDescent="0.25">
      <c r="A8" s="68" t="s">
        <v>159</v>
      </c>
      <c r="B8" s="121"/>
      <c r="C8" s="338">
        <f>SUM(C5:C7)</f>
        <v>546</v>
      </c>
      <c r="D8" s="338"/>
      <c r="E8" s="338">
        <f t="shared" ref="E8:J8" si="0">SUM(E5:E7)</f>
        <v>546</v>
      </c>
      <c r="F8" s="338">
        <f t="shared" si="0"/>
        <v>7</v>
      </c>
      <c r="G8" s="338">
        <f t="shared" si="0"/>
        <v>7</v>
      </c>
      <c r="H8" s="338">
        <f t="shared" si="0"/>
        <v>49</v>
      </c>
      <c r="I8" s="338">
        <f t="shared" si="0"/>
        <v>133</v>
      </c>
      <c r="J8" s="338">
        <f t="shared" si="0"/>
        <v>46</v>
      </c>
    </row>
    <row r="9" spans="1:10" x14ac:dyDescent="0.25">
      <c r="A9" s="139" t="s">
        <v>54</v>
      </c>
      <c r="B9" s="51">
        <v>1</v>
      </c>
      <c r="C9" s="337">
        <v>1745</v>
      </c>
      <c r="D9" s="337">
        <v>1230</v>
      </c>
      <c r="E9" s="337">
        <v>75</v>
      </c>
      <c r="F9" s="337">
        <v>3</v>
      </c>
      <c r="G9" s="337">
        <v>1</v>
      </c>
      <c r="H9" s="337">
        <v>11</v>
      </c>
      <c r="I9" s="337">
        <v>35</v>
      </c>
      <c r="J9" s="337">
        <v>4</v>
      </c>
    </row>
    <row r="10" spans="1:10" x14ac:dyDescent="0.25">
      <c r="A10" s="139"/>
      <c r="B10" s="51">
        <v>2</v>
      </c>
      <c r="C10" s="337">
        <v>985</v>
      </c>
      <c r="D10" s="337">
        <v>928</v>
      </c>
      <c r="E10" s="337">
        <v>28</v>
      </c>
      <c r="F10" s="337">
        <v>2</v>
      </c>
      <c r="G10" s="337">
        <v>3</v>
      </c>
      <c r="H10" s="337">
        <v>12</v>
      </c>
      <c r="I10" s="337">
        <v>35</v>
      </c>
      <c r="J10" s="337">
        <v>12</v>
      </c>
    </row>
    <row r="11" spans="1:10" x14ac:dyDescent="0.25">
      <c r="A11" s="139"/>
      <c r="B11" s="51">
        <v>3</v>
      </c>
      <c r="C11" s="337">
        <v>89</v>
      </c>
      <c r="D11" s="337">
        <v>79</v>
      </c>
      <c r="E11" s="337">
        <v>6</v>
      </c>
      <c r="F11" s="337">
        <v>3</v>
      </c>
      <c r="G11" s="337">
        <v>2</v>
      </c>
      <c r="H11" s="337">
        <v>3</v>
      </c>
      <c r="I11" s="337">
        <v>10</v>
      </c>
      <c r="J11" s="337">
        <v>3</v>
      </c>
    </row>
    <row r="12" spans="1:10" x14ac:dyDescent="0.25">
      <c r="A12" s="127" t="s">
        <v>160</v>
      </c>
      <c r="B12" s="128"/>
      <c r="C12" s="339">
        <f t="shared" ref="C12:J12" si="1">SUM(C9:C11)</f>
        <v>2819</v>
      </c>
      <c r="D12" s="339">
        <f t="shared" si="1"/>
        <v>2237</v>
      </c>
      <c r="E12" s="339">
        <f t="shared" si="1"/>
        <v>109</v>
      </c>
      <c r="F12" s="339">
        <f t="shared" si="1"/>
        <v>8</v>
      </c>
      <c r="G12" s="339">
        <f t="shared" si="1"/>
        <v>6</v>
      </c>
      <c r="H12" s="339">
        <f t="shared" si="1"/>
        <v>26</v>
      </c>
      <c r="I12" s="339">
        <f t="shared" si="1"/>
        <v>80</v>
      </c>
      <c r="J12" s="339">
        <f t="shared" si="1"/>
        <v>19</v>
      </c>
    </row>
    <row r="13" spans="1:10" x14ac:dyDescent="0.25">
      <c r="A13" s="135" t="s">
        <v>161</v>
      </c>
      <c r="B13" s="121">
        <v>1</v>
      </c>
      <c r="C13" s="340">
        <f>C5+C9</f>
        <v>2203</v>
      </c>
      <c r="D13" s="340"/>
      <c r="E13" s="340">
        <f>E5+E9</f>
        <v>533</v>
      </c>
      <c r="F13" s="340">
        <v>7</v>
      </c>
      <c r="G13" s="340">
        <v>6</v>
      </c>
      <c r="H13" s="340">
        <f>H5+H9</f>
        <v>48</v>
      </c>
      <c r="I13" s="340">
        <f>I5+I9</f>
        <v>142</v>
      </c>
      <c r="J13" s="340">
        <v>41</v>
      </c>
    </row>
    <row r="14" spans="1:10" x14ac:dyDescent="0.25">
      <c r="A14" s="136"/>
      <c r="B14" s="121">
        <v>2</v>
      </c>
      <c r="C14" s="340">
        <f>C6+C10</f>
        <v>1062</v>
      </c>
      <c r="D14" s="340"/>
      <c r="E14" s="340">
        <f>E6+E10</f>
        <v>105</v>
      </c>
      <c r="F14" s="340">
        <v>5</v>
      </c>
      <c r="G14" s="340">
        <v>3</v>
      </c>
      <c r="H14" s="340">
        <f>H6+H10</f>
        <v>24</v>
      </c>
      <c r="I14" s="340">
        <f>I6+I10</f>
        <v>60</v>
      </c>
      <c r="J14" s="340">
        <v>19</v>
      </c>
    </row>
    <row r="15" spans="1:10" x14ac:dyDescent="0.25">
      <c r="A15" s="137"/>
      <c r="B15" s="121">
        <v>3</v>
      </c>
      <c r="C15" s="340">
        <f>C7+C11</f>
        <v>100</v>
      </c>
      <c r="D15" s="340"/>
      <c r="E15" s="340">
        <f>E7+E11</f>
        <v>17</v>
      </c>
      <c r="F15" s="340">
        <v>3</v>
      </c>
      <c r="G15" s="340">
        <v>4</v>
      </c>
      <c r="H15" s="340">
        <v>3</v>
      </c>
      <c r="I15" s="340">
        <v>11</v>
      </c>
      <c r="J15" s="340">
        <v>5</v>
      </c>
    </row>
    <row r="16" spans="1:10" x14ac:dyDescent="0.25">
      <c r="A16" s="130" t="s">
        <v>55</v>
      </c>
      <c r="B16" s="121"/>
      <c r="C16" s="341">
        <f>SUM(C13:C15)</f>
        <v>3365</v>
      </c>
      <c r="D16" s="341"/>
      <c r="E16" s="341">
        <f t="shared" ref="E16:J16" si="2">SUM(E13:E15)</f>
        <v>655</v>
      </c>
      <c r="F16" s="341">
        <f t="shared" si="2"/>
        <v>15</v>
      </c>
      <c r="G16" s="341">
        <f t="shared" si="2"/>
        <v>13</v>
      </c>
      <c r="H16" s="341">
        <f t="shared" si="2"/>
        <v>75</v>
      </c>
      <c r="I16" s="341">
        <f t="shared" si="2"/>
        <v>213</v>
      </c>
      <c r="J16" s="341">
        <f t="shared" si="2"/>
        <v>65</v>
      </c>
    </row>
    <row r="17" spans="1:10" x14ac:dyDescent="0.25">
      <c r="A17" s="7"/>
      <c r="B17" s="40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7"/>
      <c r="B18" s="40"/>
      <c r="C18" s="7"/>
      <c r="D18" s="7"/>
      <c r="E18" s="7"/>
      <c r="F18" s="7"/>
      <c r="G18" s="7"/>
      <c r="H18" s="7"/>
    </row>
    <row r="19" spans="1:10" x14ac:dyDescent="0.25">
      <c r="A19" s="7"/>
      <c r="B19" s="40"/>
      <c r="C19" s="7"/>
      <c r="D19" s="7"/>
      <c r="E19" s="7"/>
      <c r="F19" s="7"/>
      <c r="G19" s="7"/>
      <c r="H19" s="7"/>
    </row>
  </sheetData>
  <mergeCells count="6">
    <mergeCell ref="B2:C2"/>
    <mergeCell ref="A2:A4"/>
    <mergeCell ref="A1:J1"/>
    <mergeCell ref="G2:H2"/>
    <mergeCell ref="I2:I4"/>
    <mergeCell ref="J2:J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Normal="100" workbookViewId="0">
      <selection sqref="A1:I1"/>
    </sheetView>
  </sheetViews>
  <sheetFormatPr defaultRowHeight="15.75" x14ac:dyDescent="0.25"/>
  <cols>
    <col min="1" max="1" width="27.125" customWidth="1"/>
    <col min="2" max="2" width="11.125" customWidth="1"/>
    <col min="4" max="4" width="11.75" customWidth="1"/>
    <col min="5" max="5" width="12.5" customWidth="1"/>
    <col min="6" max="6" width="12.375" customWidth="1"/>
    <col min="7" max="7" width="11.5" customWidth="1"/>
    <col min="8" max="8" width="12.125" customWidth="1"/>
    <col min="9" max="9" width="10.75" customWidth="1"/>
  </cols>
  <sheetData>
    <row r="1" spans="1:10" ht="67.5" customHeight="1" x14ac:dyDescent="0.25">
      <c r="A1" s="463" t="s">
        <v>251</v>
      </c>
      <c r="B1" s="463"/>
      <c r="C1" s="463"/>
      <c r="D1" s="463"/>
      <c r="E1" s="463"/>
      <c r="F1" s="463"/>
      <c r="G1" s="463"/>
      <c r="H1" s="463"/>
      <c r="I1" s="463"/>
      <c r="J1" s="46"/>
    </row>
    <row r="2" spans="1:10" s="7" customFormat="1" ht="16.5" thickBot="1" x14ac:dyDescent="0.3">
      <c r="A2" s="54"/>
      <c r="B2" s="91"/>
      <c r="C2" s="477" t="s">
        <v>140</v>
      </c>
      <c r="D2" s="478"/>
      <c r="E2" s="478"/>
      <c r="F2" s="478"/>
      <c r="G2" s="478"/>
      <c r="H2" s="478"/>
      <c r="I2" s="479"/>
      <c r="J2" s="41"/>
    </row>
    <row r="3" spans="1:10" s="7" customFormat="1" ht="55.5" customHeight="1" thickBot="1" x14ac:dyDescent="0.3">
      <c r="A3" s="92" t="s">
        <v>66</v>
      </c>
      <c r="B3" s="73" t="s">
        <v>139</v>
      </c>
      <c r="C3" s="73" t="s">
        <v>67</v>
      </c>
      <c r="D3" s="73" t="s">
        <v>250</v>
      </c>
      <c r="E3" s="73" t="s">
        <v>246</v>
      </c>
      <c r="F3" s="73" t="s">
        <v>198</v>
      </c>
      <c r="G3" s="73" t="s">
        <v>184</v>
      </c>
      <c r="H3" s="73" t="s">
        <v>141</v>
      </c>
      <c r="I3" s="73" t="s">
        <v>183</v>
      </c>
      <c r="J3" s="42"/>
    </row>
    <row r="4" spans="1:10" s="7" customFormat="1" x14ac:dyDescent="0.25">
      <c r="A4" s="342" t="s">
        <v>41</v>
      </c>
      <c r="B4" s="342" t="s">
        <v>804</v>
      </c>
      <c r="C4" s="342" t="s">
        <v>805</v>
      </c>
      <c r="D4" s="343">
        <v>0</v>
      </c>
      <c r="E4" s="343">
        <v>0</v>
      </c>
      <c r="F4" s="343">
        <v>65.38</v>
      </c>
      <c r="G4" s="343">
        <v>82.5</v>
      </c>
      <c r="H4" s="343">
        <v>79.59</v>
      </c>
      <c r="I4" s="343">
        <v>0</v>
      </c>
    </row>
    <row r="5" spans="1:10" s="7" customFormat="1" x14ac:dyDescent="0.25">
      <c r="A5" s="342" t="s">
        <v>41</v>
      </c>
      <c r="B5" s="342" t="s">
        <v>804</v>
      </c>
      <c r="C5" s="342" t="s">
        <v>806</v>
      </c>
      <c r="D5" s="343">
        <v>0</v>
      </c>
      <c r="E5" s="343">
        <v>0</v>
      </c>
      <c r="F5" s="343">
        <v>81.48</v>
      </c>
      <c r="G5" s="343">
        <v>96.15</v>
      </c>
      <c r="H5" s="343">
        <v>90.48</v>
      </c>
      <c r="I5" s="343">
        <v>0</v>
      </c>
    </row>
    <row r="6" spans="1:10" s="7" customFormat="1" x14ac:dyDescent="0.25">
      <c r="A6" s="342" t="s">
        <v>28</v>
      </c>
      <c r="B6" s="342" t="s">
        <v>804</v>
      </c>
      <c r="C6" s="342" t="s">
        <v>805</v>
      </c>
      <c r="D6" s="343">
        <v>0</v>
      </c>
      <c r="E6" s="343">
        <v>0</v>
      </c>
      <c r="F6" s="343">
        <v>58.33</v>
      </c>
      <c r="G6" s="343">
        <v>53.16</v>
      </c>
      <c r="H6" s="343">
        <v>70.650000000000006</v>
      </c>
      <c r="I6" s="343">
        <v>71.010000000000005</v>
      </c>
    </row>
    <row r="7" spans="1:10" s="7" customFormat="1" x14ac:dyDescent="0.25">
      <c r="A7" s="342" t="s">
        <v>28</v>
      </c>
      <c r="B7" s="342" t="s">
        <v>804</v>
      </c>
      <c r="C7" s="342" t="s">
        <v>806</v>
      </c>
      <c r="D7" s="343">
        <v>0</v>
      </c>
      <c r="E7" s="343">
        <v>0</v>
      </c>
      <c r="F7" s="343">
        <v>55.56</v>
      </c>
      <c r="G7" s="343">
        <v>62.5</v>
      </c>
      <c r="H7" s="343">
        <v>71.430000000000007</v>
      </c>
      <c r="I7" s="343">
        <v>59.09</v>
      </c>
    </row>
    <row r="8" spans="1:10" s="7" customFormat="1" x14ac:dyDescent="0.25">
      <c r="A8" s="342" t="s">
        <v>28</v>
      </c>
      <c r="B8" s="342" t="s">
        <v>807</v>
      </c>
      <c r="C8" s="342" t="s">
        <v>805</v>
      </c>
      <c r="D8" s="343">
        <v>0</v>
      </c>
      <c r="E8" s="343">
        <v>100</v>
      </c>
      <c r="F8" s="343">
        <v>97.22</v>
      </c>
      <c r="G8" s="343">
        <v>96.3</v>
      </c>
      <c r="H8" s="343">
        <v>96.88</v>
      </c>
      <c r="I8" s="343">
        <v>91.67</v>
      </c>
    </row>
    <row r="9" spans="1:10" s="7" customFormat="1" x14ac:dyDescent="0.25">
      <c r="A9" s="342" t="s">
        <v>28</v>
      </c>
      <c r="B9" s="342" t="s">
        <v>807</v>
      </c>
      <c r="C9" s="342" t="s">
        <v>806</v>
      </c>
      <c r="D9" s="343">
        <v>0</v>
      </c>
      <c r="E9" s="343">
        <v>100</v>
      </c>
      <c r="F9" s="343">
        <v>66.67</v>
      </c>
      <c r="G9" s="343">
        <v>100</v>
      </c>
      <c r="H9" s="343">
        <v>80.56</v>
      </c>
      <c r="I9" s="343">
        <v>0</v>
      </c>
    </row>
    <row r="10" spans="1:10" s="7" customFormat="1" x14ac:dyDescent="0.25">
      <c r="A10" s="342" t="s">
        <v>28</v>
      </c>
      <c r="B10" s="342" t="s">
        <v>808</v>
      </c>
      <c r="C10" s="342" t="s">
        <v>805</v>
      </c>
      <c r="D10" s="343">
        <v>0</v>
      </c>
      <c r="E10" s="343">
        <v>0</v>
      </c>
      <c r="F10" s="343">
        <v>0</v>
      </c>
      <c r="G10" s="343">
        <v>81.819999999999993</v>
      </c>
      <c r="H10" s="343">
        <v>90</v>
      </c>
      <c r="I10" s="343">
        <v>100</v>
      </c>
    </row>
    <row r="11" spans="1:10" s="7" customFormat="1" x14ac:dyDescent="0.25">
      <c r="A11" s="342" t="s">
        <v>28</v>
      </c>
      <c r="B11" s="342" t="s">
        <v>808</v>
      </c>
      <c r="C11" s="342" t="s">
        <v>806</v>
      </c>
      <c r="D11" s="343">
        <v>0</v>
      </c>
      <c r="E11" s="343">
        <v>0</v>
      </c>
      <c r="F11" s="343">
        <v>50</v>
      </c>
      <c r="G11" s="343">
        <v>0</v>
      </c>
      <c r="H11" s="343">
        <v>50</v>
      </c>
      <c r="I11" s="343">
        <v>87.5</v>
      </c>
    </row>
    <row r="12" spans="1:10" s="7" customFormat="1" x14ac:dyDescent="0.25">
      <c r="A12" s="342" t="s">
        <v>20</v>
      </c>
      <c r="B12" s="342" t="s">
        <v>804</v>
      </c>
      <c r="C12" s="342" t="s">
        <v>805</v>
      </c>
      <c r="D12" s="343">
        <v>0</v>
      </c>
      <c r="E12" s="343">
        <v>12.79</v>
      </c>
      <c r="F12" s="343">
        <v>53.3</v>
      </c>
      <c r="G12" s="343">
        <v>63.51</v>
      </c>
      <c r="H12" s="343">
        <v>50.49</v>
      </c>
      <c r="I12" s="343">
        <v>59.78</v>
      </c>
    </row>
    <row r="13" spans="1:10" s="7" customFormat="1" x14ac:dyDescent="0.25">
      <c r="A13" s="342" t="s">
        <v>20</v>
      </c>
      <c r="B13" s="342" t="s">
        <v>804</v>
      </c>
      <c r="C13" s="342" t="s">
        <v>806</v>
      </c>
      <c r="D13" s="343">
        <v>2.41</v>
      </c>
      <c r="E13" s="343">
        <v>4.3499999999999996</v>
      </c>
      <c r="F13" s="343">
        <v>69.77</v>
      </c>
      <c r="G13" s="343">
        <v>64.41</v>
      </c>
      <c r="H13" s="343">
        <v>64.22</v>
      </c>
      <c r="I13" s="343">
        <v>64.709999999999994</v>
      </c>
    </row>
    <row r="14" spans="1:10" s="7" customFormat="1" x14ac:dyDescent="0.25">
      <c r="A14" s="342" t="s">
        <v>20</v>
      </c>
      <c r="B14" s="342" t="s">
        <v>807</v>
      </c>
      <c r="C14" s="342" t="s">
        <v>805</v>
      </c>
      <c r="D14" s="343">
        <v>0</v>
      </c>
      <c r="E14" s="343">
        <v>83.28</v>
      </c>
      <c r="F14" s="343">
        <v>87.3</v>
      </c>
      <c r="G14" s="343">
        <v>89.84</v>
      </c>
      <c r="H14" s="343">
        <v>95.08</v>
      </c>
      <c r="I14" s="343">
        <v>92.98</v>
      </c>
    </row>
    <row r="15" spans="1:10" s="7" customFormat="1" x14ac:dyDescent="0.25">
      <c r="A15" s="342" t="s">
        <v>20</v>
      </c>
      <c r="B15" s="342" t="s">
        <v>807</v>
      </c>
      <c r="C15" s="342" t="s">
        <v>806</v>
      </c>
      <c r="D15" s="343">
        <v>0.8</v>
      </c>
      <c r="E15" s="343">
        <v>82.91</v>
      </c>
      <c r="F15" s="343">
        <v>89.32</v>
      </c>
      <c r="G15" s="343">
        <v>90.67</v>
      </c>
      <c r="H15" s="343">
        <v>91.07</v>
      </c>
      <c r="I15" s="343">
        <v>97.67</v>
      </c>
    </row>
    <row r="16" spans="1:10" s="7" customFormat="1" x14ac:dyDescent="0.25">
      <c r="A16" s="342" t="s">
        <v>20</v>
      </c>
      <c r="B16" s="342" t="s">
        <v>808</v>
      </c>
      <c r="C16" s="342" t="s">
        <v>805</v>
      </c>
      <c r="D16" s="343">
        <v>0</v>
      </c>
      <c r="E16" s="343">
        <v>0</v>
      </c>
      <c r="F16" s="343">
        <v>53.33</v>
      </c>
      <c r="G16" s="343">
        <v>66.67</v>
      </c>
      <c r="H16" s="343">
        <v>66.67</v>
      </c>
      <c r="I16" s="343">
        <v>85.71</v>
      </c>
    </row>
    <row r="17" spans="1:9" s="7" customFormat="1" x14ac:dyDescent="0.25">
      <c r="A17" s="342" t="s">
        <v>20</v>
      </c>
      <c r="B17" s="342" t="s">
        <v>808</v>
      </c>
      <c r="C17" s="342" t="s">
        <v>806</v>
      </c>
      <c r="D17" s="343">
        <v>0</v>
      </c>
      <c r="E17" s="343">
        <v>0</v>
      </c>
      <c r="F17" s="343">
        <v>18.18</v>
      </c>
      <c r="G17" s="343">
        <v>12.5</v>
      </c>
      <c r="H17" s="343">
        <v>35.71</v>
      </c>
      <c r="I17" s="343">
        <v>11.76</v>
      </c>
    </row>
    <row r="18" spans="1:9" x14ac:dyDescent="0.25">
      <c r="A18" s="342" t="s">
        <v>45</v>
      </c>
      <c r="B18" s="342" t="s">
        <v>804</v>
      </c>
      <c r="C18" s="342" t="s">
        <v>805</v>
      </c>
      <c r="D18" s="343">
        <v>0</v>
      </c>
      <c r="E18" s="343">
        <v>0</v>
      </c>
      <c r="F18" s="343">
        <v>62.26</v>
      </c>
      <c r="G18" s="343">
        <v>79.81</v>
      </c>
      <c r="H18" s="343">
        <v>77.33</v>
      </c>
      <c r="I18" s="343">
        <v>62.77</v>
      </c>
    </row>
    <row r="19" spans="1:9" x14ac:dyDescent="0.25">
      <c r="A19" s="342" t="s">
        <v>45</v>
      </c>
      <c r="B19" s="342" t="s">
        <v>804</v>
      </c>
      <c r="C19" s="342" t="s">
        <v>806</v>
      </c>
      <c r="D19" s="343">
        <v>0</v>
      </c>
      <c r="E19" s="343">
        <v>3.13</v>
      </c>
      <c r="F19" s="343">
        <v>27.5</v>
      </c>
      <c r="G19" s="343">
        <v>51.92</v>
      </c>
      <c r="H19" s="343">
        <v>54.55</v>
      </c>
      <c r="I19" s="343">
        <v>30</v>
      </c>
    </row>
    <row r="20" spans="1:9" x14ac:dyDescent="0.25">
      <c r="A20" s="342" t="s">
        <v>45</v>
      </c>
      <c r="B20" s="342" t="s">
        <v>807</v>
      </c>
      <c r="C20" s="342" t="s">
        <v>805</v>
      </c>
      <c r="D20" s="343">
        <v>0</v>
      </c>
      <c r="E20" s="343">
        <v>95.45</v>
      </c>
      <c r="F20" s="343">
        <v>76</v>
      </c>
      <c r="G20" s="343">
        <v>92.11</v>
      </c>
      <c r="H20" s="343">
        <v>100</v>
      </c>
      <c r="I20" s="343">
        <v>92.31</v>
      </c>
    </row>
    <row r="21" spans="1:9" x14ac:dyDescent="0.25">
      <c r="A21" s="342" t="s">
        <v>45</v>
      </c>
      <c r="B21" s="342" t="s">
        <v>807</v>
      </c>
      <c r="C21" s="342" t="s">
        <v>806</v>
      </c>
      <c r="D21" s="343">
        <v>0</v>
      </c>
      <c r="E21" s="343">
        <v>65</v>
      </c>
      <c r="F21" s="343">
        <v>88.89</v>
      </c>
      <c r="G21" s="343">
        <v>95</v>
      </c>
      <c r="H21" s="343">
        <v>0</v>
      </c>
      <c r="I21" s="343">
        <v>0</v>
      </c>
    </row>
    <row r="22" spans="1:9" x14ac:dyDescent="0.25">
      <c r="A22" s="342" t="s">
        <v>44</v>
      </c>
      <c r="B22" s="342" t="s">
        <v>804</v>
      </c>
      <c r="C22" s="342" t="s">
        <v>805</v>
      </c>
      <c r="D22" s="343">
        <v>0</v>
      </c>
      <c r="E22" s="343">
        <v>0</v>
      </c>
      <c r="F22" s="343">
        <v>28.57</v>
      </c>
      <c r="G22" s="343">
        <v>58.33</v>
      </c>
      <c r="H22" s="343">
        <v>70.59</v>
      </c>
      <c r="I22" s="343">
        <v>80</v>
      </c>
    </row>
    <row r="23" spans="1:9" x14ac:dyDescent="0.25">
      <c r="A23" s="342" t="s">
        <v>44</v>
      </c>
      <c r="B23" s="342" t="s">
        <v>804</v>
      </c>
      <c r="C23" s="342" t="s">
        <v>806</v>
      </c>
      <c r="D23" s="343">
        <v>0</v>
      </c>
      <c r="E23" s="343">
        <v>0</v>
      </c>
      <c r="F23" s="343">
        <v>0</v>
      </c>
      <c r="G23" s="343">
        <v>100</v>
      </c>
      <c r="H23" s="343">
        <v>12.5</v>
      </c>
      <c r="I23" s="343">
        <v>75</v>
      </c>
    </row>
    <row r="24" spans="1:9" x14ac:dyDescent="0.25">
      <c r="A24" s="342" t="s">
        <v>44</v>
      </c>
      <c r="B24" s="342" t="s">
        <v>807</v>
      </c>
      <c r="C24" s="342" t="s">
        <v>805</v>
      </c>
      <c r="D24" s="343">
        <v>0</v>
      </c>
      <c r="E24" s="343">
        <v>90.91</v>
      </c>
      <c r="F24" s="343">
        <v>81.819999999999993</v>
      </c>
      <c r="G24" s="343">
        <v>0</v>
      </c>
      <c r="H24" s="343">
        <v>0</v>
      </c>
      <c r="I24" s="343">
        <v>0</v>
      </c>
    </row>
    <row r="25" spans="1:9" x14ac:dyDescent="0.25">
      <c r="A25" s="342" t="s">
        <v>44</v>
      </c>
      <c r="B25" s="342" t="s">
        <v>807</v>
      </c>
      <c r="C25" s="342" t="s">
        <v>806</v>
      </c>
      <c r="D25" s="343">
        <v>0</v>
      </c>
      <c r="E25" s="343">
        <v>0</v>
      </c>
      <c r="F25" s="343">
        <v>66.67</v>
      </c>
      <c r="G25" s="343">
        <v>0</v>
      </c>
      <c r="H25" s="343">
        <v>0</v>
      </c>
      <c r="I25" s="343">
        <v>0</v>
      </c>
    </row>
    <row r="26" spans="1:9" x14ac:dyDescent="0.25">
      <c r="A26" s="342" t="s">
        <v>44</v>
      </c>
      <c r="B26" s="342" t="s">
        <v>808</v>
      </c>
      <c r="C26" s="342" t="s">
        <v>805</v>
      </c>
      <c r="D26" s="343">
        <v>0</v>
      </c>
      <c r="E26" s="343">
        <v>0</v>
      </c>
      <c r="F26" s="343">
        <v>0</v>
      </c>
      <c r="G26" s="343">
        <v>75</v>
      </c>
      <c r="H26" s="343">
        <v>100</v>
      </c>
      <c r="I26" s="343">
        <v>80</v>
      </c>
    </row>
    <row r="27" spans="1:9" x14ac:dyDescent="0.25">
      <c r="A27" s="342" t="s">
        <v>44</v>
      </c>
      <c r="B27" s="342" t="s">
        <v>808</v>
      </c>
      <c r="C27" s="342" t="s">
        <v>806</v>
      </c>
      <c r="D27" s="343">
        <v>0</v>
      </c>
      <c r="E27" s="343">
        <v>0</v>
      </c>
      <c r="F27" s="343">
        <v>33.33</v>
      </c>
      <c r="G27" s="343">
        <v>66.67</v>
      </c>
      <c r="H27" s="343">
        <v>85.71</v>
      </c>
      <c r="I27" s="343">
        <v>60</v>
      </c>
    </row>
    <row r="28" spans="1:9" x14ac:dyDescent="0.25">
      <c r="A28" s="342" t="s">
        <v>38</v>
      </c>
      <c r="B28" s="342" t="s">
        <v>804</v>
      </c>
      <c r="C28" s="342" t="s">
        <v>805</v>
      </c>
      <c r="D28" s="343">
        <v>0</v>
      </c>
      <c r="E28" s="343">
        <v>1.18</v>
      </c>
      <c r="F28" s="343">
        <v>72.150000000000006</v>
      </c>
      <c r="G28" s="343">
        <v>71.739999999999995</v>
      </c>
      <c r="H28" s="343">
        <v>71.23</v>
      </c>
      <c r="I28" s="343">
        <v>80.77</v>
      </c>
    </row>
    <row r="29" spans="1:9" x14ac:dyDescent="0.25">
      <c r="A29" s="342" t="s">
        <v>38</v>
      </c>
      <c r="B29" s="342" t="s">
        <v>804</v>
      </c>
      <c r="C29" s="342" t="s">
        <v>806</v>
      </c>
      <c r="D29" s="343">
        <v>0</v>
      </c>
      <c r="E29" s="343">
        <v>0</v>
      </c>
      <c r="F29" s="343">
        <v>57.14</v>
      </c>
      <c r="G29" s="343">
        <v>0</v>
      </c>
      <c r="H29" s="343">
        <v>67.06</v>
      </c>
      <c r="I29" s="343">
        <v>74.510000000000005</v>
      </c>
    </row>
    <row r="30" spans="1:9" x14ac:dyDescent="0.25">
      <c r="A30" s="342" t="s">
        <v>38</v>
      </c>
      <c r="B30" s="342" t="s">
        <v>807</v>
      </c>
      <c r="C30" s="342" t="s">
        <v>806</v>
      </c>
      <c r="D30" s="343">
        <v>0</v>
      </c>
      <c r="E30" s="343">
        <v>100</v>
      </c>
      <c r="F30" s="343">
        <v>96.55</v>
      </c>
      <c r="G30" s="343">
        <v>100</v>
      </c>
      <c r="H30" s="343">
        <v>92.65</v>
      </c>
      <c r="I30" s="343">
        <v>94.44</v>
      </c>
    </row>
    <row r="31" spans="1:9" x14ac:dyDescent="0.25">
      <c r="A31" s="342" t="s">
        <v>39</v>
      </c>
      <c r="B31" s="342" t="s">
        <v>804</v>
      </c>
      <c r="C31" s="342" t="s">
        <v>805</v>
      </c>
      <c r="D31" s="343">
        <v>0</v>
      </c>
      <c r="E31" s="343">
        <v>0</v>
      </c>
      <c r="F31" s="343">
        <v>50</v>
      </c>
      <c r="G31" s="343">
        <v>70</v>
      </c>
      <c r="H31" s="343">
        <v>0</v>
      </c>
      <c r="I31" s="343">
        <v>0</v>
      </c>
    </row>
    <row r="32" spans="1:9" x14ac:dyDescent="0.25">
      <c r="A32" s="342" t="s">
        <v>39</v>
      </c>
      <c r="B32" s="342" t="s">
        <v>807</v>
      </c>
      <c r="C32" s="342" t="s">
        <v>805</v>
      </c>
      <c r="D32" s="343">
        <v>0</v>
      </c>
      <c r="E32" s="343">
        <v>0</v>
      </c>
      <c r="F32" s="343">
        <v>0</v>
      </c>
      <c r="G32" s="343">
        <v>0</v>
      </c>
      <c r="H32" s="343">
        <v>0</v>
      </c>
      <c r="I32" s="343">
        <v>0</v>
      </c>
    </row>
    <row r="33" spans="1:9" x14ac:dyDescent="0.25">
      <c r="A33" s="342" t="s">
        <v>39</v>
      </c>
      <c r="B33" s="342" t="s">
        <v>808</v>
      </c>
      <c r="C33" s="342" t="s">
        <v>805</v>
      </c>
      <c r="D33" s="343">
        <v>0</v>
      </c>
      <c r="E33" s="343">
        <v>0</v>
      </c>
      <c r="F33" s="343">
        <v>100</v>
      </c>
      <c r="G33" s="343">
        <v>0</v>
      </c>
      <c r="H33" s="343">
        <v>0</v>
      </c>
      <c r="I33" s="343">
        <v>0</v>
      </c>
    </row>
    <row r="34" spans="1:9" x14ac:dyDescent="0.25">
      <c r="A34" s="342" t="s">
        <v>22</v>
      </c>
      <c r="B34" s="342" t="s">
        <v>804</v>
      </c>
      <c r="C34" s="342" t="s">
        <v>805</v>
      </c>
      <c r="D34" s="343">
        <v>0</v>
      </c>
      <c r="E34" s="343">
        <v>0.3</v>
      </c>
      <c r="F34" s="343">
        <v>67.17</v>
      </c>
      <c r="G34" s="343">
        <v>66.36</v>
      </c>
      <c r="H34" s="343">
        <v>80</v>
      </c>
      <c r="I34" s="343">
        <v>80.78</v>
      </c>
    </row>
    <row r="35" spans="1:9" x14ac:dyDescent="0.25">
      <c r="A35" s="342" t="s">
        <v>22</v>
      </c>
      <c r="B35" s="342" t="s">
        <v>804</v>
      </c>
      <c r="C35" s="342" t="s">
        <v>806</v>
      </c>
      <c r="D35" s="343">
        <v>0</v>
      </c>
      <c r="E35" s="343">
        <v>2.96</v>
      </c>
      <c r="F35" s="343">
        <v>59.17</v>
      </c>
      <c r="G35" s="343">
        <v>59.22</v>
      </c>
      <c r="H35" s="343">
        <v>65.08</v>
      </c>
      <c r="I35" s="343">
        <v>69.790000000000006</v>
      </c>
    </row>
    <row r="36" spans="1:9" x14ac:dyDescent="0.25">
      <c r="A36" s="342" t="s">
        <v>22</v>
      </c>
      <c r="B36" s="342" t="s">
        <v>807</v>
      </c>
      <c r="C36" s="342" t="s">
        <v>805</v>
      </c>
      <c r="D36" s="343">
        <v>0</v>
      </c>
      <c r="E36" s="343">
        <v>88.26</v>
      </c>
      <c r="F36" s="343">
        <v>70.569999999999993</v>
      </c>
      <c r="G36" s="343">
        <v>93.39</v>
      </c>
      <c r="H36" s="343">
        <v>94.8</v>
      </c>
      <c r="I36" s="343">
        <v>95.69</v>
      </c>
    </row>
    <row r="37" spans="1:9" x14ac:dyDescent="0.25">
      <c r="A37" s="342" t="s">
        <v>22</v>
      </c>
      <c r="B37" s="342" t="s">
        <v>807</v>
      </c>
      <c r="C37" s="342" t="s">
        <v>806</v>
      </c>
      <c r="D37" s="343">
        <v>1.89</v>
      </c>
      <c r="E37" s="343">
        <v>87.57</v>
      </c>
      <c r="F37" s="343">
        <v>80.45</v>
      </c>
      <c r="G37" s="343">
        <v>86.73</v>
      </c>
      <c r="H37" s="343">
        <v>91.15</v>
      </c>
      <c r="I37" s="343">
        <v>93.59</v>
      </c>
    </row>
    <row r="38" spans="1:9" x14ac:dyDescent="0.25">
      <c r="A38" s="342" t="s">
        <v>22</v>
      </c>
      <c r="B38" s="342" t="s">
        <v>808</v>
      </c>
      <c r="C38" s="342" t="s">
        <v>805</v>
      </c>
      <c r="D38" s="343">
        <v>0</v>
      </c>
      <c r="E38" s="343">
        <v>0</v>
      </c>
      <c r="F38" s="343">
        <v>62.5</v>
      </c>
      <c r="G38" s="343">
        <v>61.54</v>
      </c>
      <c r="H38" s="343">
        <v>82.35</v>
      </c>
      <c r="I38" s="343">
        <v>82.76</v>
      </c>
    </row>
    <row r="39" spans="1:9" x14ac:dyDescent="0.25">
      <c r="A39" s="342" t="s">
        <v>22</v>
      </c>
      <c r="B39" s="342" t="s">
        <v>808</v>
      </c>
      <c r="C39" s="342" t="s">
        <v>806</v>
      </c>
      <c r="D39" s="343">
        <v>0</v>
      </c>
      <c r="E39" s="343">
        <v>20</v>
      </c>
      <c r="F39" s="343">
        <v>0</v>
      </c>
      <c r="G39" s="343">
        <v>13.33</v>
      </c>
      <c r="H39" s="343">
        <v>16.670000000000002</v>
      </c>
      <c r="I39" s="343">
        <v>58.33</v>
      </c>
    </row>
    <row r="40" spans="1:9" x14ac:dyDescent="0.25">
      <c r="A40" s="342" t="s">
        <v>19</v>
      </c>
      <c r="B40" s="342" t="s">
        <v>804</v>
      </c>
      <c r="C40" s="342" t="s">
        <v>805</v>
      </c>
      <c r="D40" s="343">
        <v>0.13</v>
      </c>
      <c r="E40" s="343">
        <v>2.38</v>
      </c>
      <c r="F40" s="343">
        <v>49.88</v>
      </c>
      <c r="G40" s="343">
        <v>62.02</v>
      </c>
      <c r="H40" s="343">
        <v>63.47</v>
      </c>
      <c r="I40" s="343">
        <v>60.2</v>
      </c>
    </row>
    <row r="41" spans="1:9" x14ac:dyDescent="0.25">
      <c r="A41" s="342" t="s">
        <v>19</v>
      </c>
      <c r="B41" s="342" t="s">
        <v>804</v>
      </c>
      <c r="C41" s="342" t="s">
        <v>806</v>
      </c>
      <c r="D41" s="343">
        <v>4.05</v>
      </c>
      <c r="E41" s="343">
        <v>6.31</v>
      </c>
      <c r="F41" s="343">
        <v>48.08</v>
      </c>
      <c r="G41" s="343">
        <v>55.29</v>
      </c>
      <c r="H41" s="343">
        <v>61.49</v>
      </c>
      <c r="I41" s="343">
        <v>66.930000000000007</v>
      </c>
    </row>
    <row r="42" spans="1:9" x14ac:dyDescent="0.25">
      <c r="A42" s="342" t="s">
        <v>19</v>
      </c>
      <c r="B42" s="342" t="s">
        <v>807</v>
      </c>
      <c r="C42" s="342" t="s">
        <v>805</v>
      </c>
      <c r="D42" s="343">
        <v>0.54</v>
      </c>
      <c r="E42" s="343">
        <v>88.57</v>
      </c>
      <c r="F42" s="343">
        <v>92.57</v>
      </c>
      <c r="G42" s="343">
        <v>93.58</v>
      </c>
      <c r="H42" s="343">
        <v>91.79</v>
      </c>
      <c r="I42" s="343">
        <v>93.47</v>
      </c>
    </row>
    <row r="43" spans="1:9" x14ac:dyDescent="0.25">
      <c r="A43" s="342" t="s">
        <v>19</v>
      </c>
      <c r="B43" s="342" t="s">
        <v>807</v>
      </c>
      <c r="C43" s="342" t="s">
        <v>806</v>
      </c>
      <c r="D43" s="343">
        <v>3.42</v>
      </c>
      <c r="E43" s="343">
        <v>74.66</v>
      </c>
      <c r="F43" s="343">
        <v>78.89</v>
      </c>
      <c r="G43" s="343">
        <v>85.21</v>
      </c>
      <c r="H43" s="343">
        <v>92.98</v>
      </c>
      <c r="I43" s="343">
        <v>96.7</v>
      </c>
    </row>
    <row r="44" spans="1:9" x14ac:dyDescent="0.25">
      <c r="A44" s="342" t="s">
        <v>19</v>
      </c>
      <c r="B44" s="342" t="s">
        <v>808</v>
      </c>
      <c r="C44" s="342" t="s">
        <v>805</v>
      </c>
      <c r="D44" s="343">
        <v>0</v>
      </c>
      <c r="E44" s="343">
        <v>0</v>
      </c>
      <c r="F44" s="343">
        <v>71.430000000000007</v>
      </c>
      <c r="G44" s="343">
        <v>77.78</v>
      </c>
      <c r="H44" s="343">
        <v>100</v>
      </c>
      <c r="I44" s="343">
        <v>91.3</v>
      </c>
    </row>
    <row r="45" spans="1:9" x14ac:dyDescent="0.25">
      <c r="A45" s="342" t="s">
        <v>19</v>
      </c>
      <c r="B45" s="342" t="s">
        <v>808</v>
      </c>
      <c r="C45" s="342" t="s">
        <v>806</v>
      </c>
      <c r="D45" s="343">
        <v>0</v>
      </c>
      <c r="E45" s="343">
        <v>0</v>
      </c>
      <c r="F45" s="343">
        <v>40</v>
      </c>
      <c r="G45" s="343">
        <v>33.33</v>
      </c>
      <c r="H45" s="343">
        <v>38.71</v>
      </c>
      <c r="I45" s="343">
        <v>25</v>
      </c>
    </row>
    <row r="46" spans="1:9" x14ac:dyDescent="0.25">
      <c r="A46" s="342" t="s">
        <v>26</v>
      </c>
      <c r="B46" s="342" t="s">
        <v>804</v>
      </c>
      <c r="C46" s="342" t="s">
        <v>805</v>
      </c>
      <c r="D46" s="343">
        <v>0</v>
      </c>
      <c r="E46" s="343">
        <v>6.25</v>
      </c>
      <c r="F46" s="343">
        <v>46.43</v>
      </c>
      <c r="G46" s="343">
        <v>66.27</v>
      </c>
      <c r="H46" s="343">
        <v>61.18</v>
      </c>
      <c r="I46" s="343">
        <v>54.03</v>
      </c>
    </row>
    <row r="47" spans="1:9" x14ac:dyDescent="0.25">
      <c r="A47" s="342" t="s">
        <v>26</v>
      </c>
      <c r="B47" s="342" t="s">
        <v>804</v>
      </c>
      <c r="C47" s="342" t="s">
        <v>806</v>
      </c>
      <c r="D47" s="343">
        <v>0</v>
      </c>
      <c r="E47" s="343">
        <v>0</v>
      </c>
      <c r="F47" s="343">
        <v>88.89</v>
      </c>
      <c r="G47" s="343">
        <v>69.569999999999993</v>
      </c>
      <c r="H47" s="343">
        <v>79.31</v>
      </c>
      <c r="I47" s="343">
        <v>60</v>
      </c>
    </row>
    <row r="48" spans="1:9" x14ac:dyDescent="0.25">
      <c r="A48" s="342" t="s">
        <v>26</v>
      </c>
      <c r="B48" s="342" t="s">
        <v>807</v>
      </c>
      <c r="C48" s="342" t="s">
        <v>805</v>
      </c>
      <c r="D48" s="343">
        <v>0</v>
      </c>
      <c r="E48" s="343">
        <v>93.02</v>
      </c>
      <c r="F48" s="343">
        <v>98</v>
      </c>
      <c r="G48" s="343">
        <v>96.36</v>
      </c>
      <c r="H48" s="343">
        <v>95.19</v>
      </c>
      <c r="I48" s="343">
        <v>100</v>
      </c>
    </row>
    <row r="49" spans="1:9" x14ac:dyDescent="0.25">
      <c r="A49" s="342" t="s">
        <v>26</v>
      </c>
      <c r="B49" s="342" t="s">
        <v>807</v>
      </c>
      <c r="C49" s="342" t="s">
        <v>806</v>
      </c>
      <c r="D49" s="343">
        <v>14.29</v>
      </c>
      <c r="E49" s="343">
        <v>90.91</v>
      </c>
      <c r="F49" s="343">
        <v>76.92</v>
      </c>
      <c r="G49" s="343">
        <v>85.71</v>
      </c>
      <c r="H49" s="343">
        <v>88.24</v>
      </c>
      <c r="I49" s="343">
        <v>91.67</v>
      </c>
    </row>
    <row r="50" spans="1:9" x14ac:dyDescent="0.25">
      <c r="A50" s="342" t="s">
        <v>26</v>
      </c>
      <c r="B50" s="342" t="s">
        <v>808</v>
      </c>
      <c r="C50" s="342" t="s">
        <v>805</v>
      </c>
      <c r="D50" s="343">
        <v>0</v>
      </c>
      <c r="E50" s="343">
        <v>0</v>
      </c>
      <c r="F50" s="343">
        <v>0</v>
      </c>
      <c r="G50" s="343">
        <v>60</v>
      </c>
      <c r="H50" s="343">
        <v>80</v>
      </c>
      <c r="I50" s="343">
        <v>100</v>
      </c>
    </row>
    <row r="51" spans="1:9" x14ac:dyDescent="0.25">
      <c r="A51" s="342" t="s">
        <v>26</v>
      </c>
      <c r="B51" s="342" t="s">
        <v>808</v>
      </c>
      <c r="C51" s="342" t="s">
        <v>806</v>
      </c>
      <c r="D51" s="343">
        <v>0</v>
      </c>
      <c r="E51" s="343">
        <v>0</v>
      </c>
      <c r="F51" s="343">
        <v>0</v>
      </c>
      <c r="G51" s="343">
        <v>100</v>
      </c>
      <c r="H51" s="343">
        <v>100</v>
      </c>
      <c r="I51" s="343">
        <v>0</v>
      </c>
    </row>
    <row r="52" spans="1:9" x14ac:dyDescent="0.25">
      <c r="A52" s="342" t="s">
        <v>27</v>
      </c>
      <c r="B52" s="342" t="s">
        <v>804</v>
      </c>
      <c r="C52" s="342" t="s">
        <v>805</v>
      </c>
      <c r="D52" s="343">
        <v>0</v>
      </c>
      <c r="E52" s="343">
        <v>0</v>
      </c>
      <c r="F52" s="343">
        <v>38.24</v>
      </c>
      <c r="G52" s="343">
        <v>66.67</v>
      </c>
      <c r="H52" s="343">
        <v>61.19</v>
      </c>
      <c r="I52" s="343">
        <v>60</v>
      </c>
    </row>
    <row r="53" spans="1:9" x14ac:dyDescent="0.25">
      <c r="A53" s="342" t="s">
        <v>27</v>
      </c>
      <c r="B53" s="342" t="s">
        <v>804</v>
      </c>
      <c r="C53" s="342" t="s">
        <v>806</v>
      </c>
      <c r="D53" s="343">
        <v>0</v>
      </c>
      <c r="E53" s="343">
        <v>0</v>
      </c>
      <c r="F53" s="343">
        <v>25</v>
      </c>
      <c r="G53" s="343">
        <v>0</v>
      </c>
      <c r="H53" s="343">
        <v>0</v>
      </c>
      <c r="I53" s="343">
        <v>0</v>
      </c>
    </row>
    <row r="54" spans="1:9" x14ac:dyDescent="0.25">
      <c r="A54" s="342" t="s">
        <v>27</v>
      </c>
      <c r="B54" s="342" t="s">
        <v>807</v>
      </c>
      <c r="C54" s="342" t="s">
        <v>805</v>
      </c>
      <c r="D54" s="343">
        <v>0</v>
      </c>
      <c r="E54" s="343">
        <v>93.75</v>
      </c>
      <c r="F54" s="343">
        <v>97.3</v>
      </c>
      <c r="G54" s="343">
        <v>95.45</v>
      </c>
      <c r="H54" s="343">
        <v>94.87</v>
      </c>
      <c r="I54" s="343">
        <v>100</v>
      </c>
    </row>
    <row r="55" spans="1:9" x14ac:dyDescent="0.25">
      <c r="A55" s="342" t="s">
        <v>27</v>
      </c>
      <c r="B55" s="342" t="s">
        <v>808</v>
      </c>
      <c r="C55" s="342" t="s">
        <v>805</v>
      </c>
      <c r="D55" s="343">
        <v>0</v>
      </c>
      <c r="E55" s="343">
        <v>0</v>
      </c>
      <c r="F55" s="343">
        <v>0</v>
      </c>
      <c r="G55" s="343">
        <v>100</v>
      </c>
      <c r="H55" s="343">
        <v>83.33</v>
      </c>
      <c r="I55" s="343">
        <v>100</v>
      </c>
    </row>
    <row r="56" spans="1:9" x14ac:dyDescent="0.25">
      <c r="A56" s="342" t="s">
        <v>27</v>
      </c>
      <c r="B56" s="342" t="s">
        <v>808</v>
      </c>
      <c r="C56" s="342" t="s">
        <v>806</v>
      </c>
      <c r="D56" s="343">
        <v>0</v>
      </c>
      <c r="E56" s="343">
        <v>0</v>
      </c>
      <c r="F56" s="343">
        <v>0</v>
      </c>
      <c r="G56" s="343">
        <v>100</v>
      </c>
      <c r="H56" s="343">
        <v>0</v>
      </c>
      <c r="I56" s="343">
        <v>66.67</v>
      </c>
    </row>
    <row r="57" spans="1:9" x14ac:dyDescent="0.25">
      <c r="A57" s="342" t="s">
        <v>23</v>
      </c>
      <c r="B57" s="342" t="s">
        <v>804</v>
      </c>
      <c r="C57" s="342" t="s">
        <v>805</v>
      </c>
      <c r="D57" s="343">
        <v>0</v>
      </c>
      <c r="E57" s="343">
        <v>0</v>
      </c>
      <c r="F57" s="343">
        <v>81.739999999999995</v>
      </c>
      <c r="G57" s="343">
        <v>82.08</v>
      </c>
      <c r="H57" s="343">
        <v>91.18</v>
      </c>
      <c r="I57" s="343">
        <v>84.09</v>
      </c>
    </row>
    <row r="58" spans="1:9" x14ac:dyDescent="0.25">
      <c r="A58" s="342" t="s">
        <v>23</v>
      </c>
      <c r="B58" s="342" t="s">
        <v>804</v>
      </c>
      <c r="C58" s="342" t="s">
        <v>806</v>
      </c>
      <c r="D58" s="343">
        <v>4.3499999999999996</v>
      </c>
      <c r="E58" s="343">
        <v>4.26</v>
      </c>
      <c r="F58" s="343">
        <v>55</v>
      </c>
      <c r="G58" s="343">
        <v>61.43</v>
      </c>
      <c r="H58" s="343">
        <v>63.77</v>
      </c>
      <c r="I58" s="343">
        <v>69.33</v>
      </c>
    </row>
    <row r="59" spans="1:9" x14ac:dyDescent="0.25">
      <c r="A59" s="342" t="s">
        <v>23</v>
      </c>
      <c r="B59" s="342" t="s">
        <v>807</v>
      </c>
      <c r="C59" s="342" t="s">
        <v>805</v>
      </c>
      <c r="D59" s="343">
        <v>0</v>
      </c>
      <c r="E59" s="343">
        <v>90.67</v>
      </c>
      <c r="F59" s="343">
        <v>82.86</v>
      </c>
      <c r="G59" s="343">
        <v>92.86</v>
      </c>
      <c r="H59" s="343">
        <v>96.88</v>
      </c>
      <c r="I59" s="343">
        <v>96.34</v>
      </c>
    </row>
    <row r="60" spans="1:9" x14ac:dyDescent="0.25">
      <c r="A60" s="342" t="s">
        <v>23</v>
      </c>
      <c r="B60" s="342" t="s">
        <v>807</v>
      </c>
      <c r="C60" s="342" t="s">
        <v>806</v>
      </c>
      <c r="D60" s="343">
        <v>1.96</v>
      </c>
      <c r="E60" s="343">
        <v>72.09</v>
      </c>
      <c r="F60" s="343">
        <v>85.45</v>
      </c>
      <c r="G60" s="343">
        <v>90</v>
      </c>
      <c r="H60" s="343">
        <v>80</v>
      </c>
      <c r="I60" s="343">
        <v>83.33</v>
      </c>
    </row>
    <row r="61" spans="1:9" x14ac:dyDescent="0.25">
      <c r="A61" s="342" t="s">
        <v>23</v>
      </c>
      <c r="B61" s="342" t="s">
        <v>808</v>
      </c>
      <c r="C61" s="342" t="s">
        <v>805</v>
      </c>
      <c r="D61" s="343">
        <v>0</v>
      </c>
      <c r="E61" s="343">
        <v>0</v>
      </c>
      <c r="F61" s="343">
        <v>100</v>
      </c>
      <c r="G61" s="343">
        <v>50</v>
      </c>
      <c r="H61" s="343">
        <v>100</v>
      </c>
      <c r="I61" s="343">
        <v>85.71</v>
      </c>
    </row>
    <row r="62" spans="1:9" x14ac:dyDescent="0.25">
      <c r="A62" s="342" t="s">
        <v>23</v>
      </c>
      <c r="B62" s="342" t="s">
        <v>808</v>
      </c>
      <c r="C62" s="342" t="s">
        <v>806</v>
      </c>
      <c r="D62" s="343">
        <v>0</v>
      </c>
      <c r="E62" s="343">
        <v>0</v>
      </c>
      <c r="F62" s="343">
        <v>0</v>
      </c>
      <c r="G62" s="343">
        <v>40</v>
      </c>
      <c r="H62" s="343">
        <v>18.75</v>
      </c>
      <c r="I62" s="343">
        <v>80</v>
      </c>
    </row>
  </sheetData>
  <mergeCells count="2">
    <mergeCell ref="C2:I2"/>
    <mergeCell ref="A1:I1"/>
  </mergeCells>
  <pageMargins left="0.7" right="0.7" top="0.75" bottom="0.75" header="0.3" footer="0.3"/>
  <pageSetup paperSize="9" scale="6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view="pageBreakPreview" zoomScaleNormal="100" zoomScaleSheetLayoutView="100" workbookViewId="0">
      <selection sqref="A1:K1"/>
    </sheetView>
  </sheetViews>
  <sheetFormatPr defaultRowHeight="15" x14ac:dyDescent="0.25"/>
  <cols>
    <col min="1" max="1" width="26.25" style="344" customWidth="1"/>
    <col min="2" max="2" width="11.25" style="344" customWidth="1"/>
    <col min="3" max="3" width="10.375" style="344" customWidth="1"/>
    <col min="4" max="4" width="11.5" style="344" customWidth="1"/>
    <col min="5" max="5" width="9.625" style="344" customWidth="1"/>
    <col min="6" max="6" width="11.5" style="344" customWidth="1"/>
    <col min="7" max="7" width="12.25" style="344" customWidth="1"/>
    <col min="8" max="8" width="11.625" style="344" customWidth="1"/>
    <col min="9" max="9" width="10.5" style="344" customWidth="1"/>
    <col min="10" max="10" width="9.75" style="344" customWidth="1"/>
    <col min="11" max="11" width="11.5" style="344" customWidth="1"/>
    <col min="12" max="16384" width="9" style="344"/>
  </cols>
  <sheetData>
    <row r="1" spans="1:14" ht="37.5" customHeight="1" x14ac:dyDescent="0.25">
      <c r="A1" s="488" t="s">
        <v>252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</row>
    <row r="2" spans="1:14" ht="16.5" thickBot="1" x14ac:dyDescent="0.3">
      <c r="A2" s="47" t="s">
        <v>253</v>
      </c>
      <c r="B2" s="47"/>
      <c r="C2" s="345"/>
      <c r="D2" s="345"/>
      <c r="E2" s="345"/>
      <c r="F2" s="345"/>
      <c r="G2" s="345"/>
      <c r="H2" s="345"/>
      <c r="I2" s="345"/>
      <c r="J2" s="345"/>
      <c r="K2" s="345"/>
    </row>
    <row r="3" spans="1:14" ht="15.75" customHeight="1" x14ac:dyDescent="0.25">
      <c r="A3" s="491" t="s">
        <v>51</v>
      </c>
      <c r="B3" s="486" t="s">
        <v>72</v>
      </c>
      <c r="C3" s="441" t="s">
        <v>248</v>
      </c>
      <c r="D3" s="441" t="s">
        <v>73</v>
      </c>
      <c r="E3" s="489"/>
      <c r="F3" s="490"/>
      <c r="G3" s="486" t="s">
        <v>74</v>
      </c>
      <c r="H3" s="441" t="s">
        <v>248</v>
      </c>
      <c r="I3" s="441" t="s">
        <v>75</v>
      </c>
      <c r="J3" s="489"/>
      <c r="K3" s="490"/>
    </row>
    <row r="4" spans="1:14" ht="30.75" thickBot="1" x14ac:dyDescent="0.3">
      <c r="A4" s="492"/>
      <c r="B4" s="487"/>
      <c r="C4" s="493"/>
      <c r="D4" s="346" t="s">
        <v>14</v>
      </c>
      <c r="E4" s="346" t="s">
        <v>15</v>
      </c>
      <c r="F4" s="347" t="s">
        <v>16</v>
      </c>
      <c r="G4" s="487"/>
      <c r="H4" s="493"/>
      <c r="I4" s="346" t="s">
        <v>14</v>
      </c>
      <c r="J4" s="346" t="s">
        <v>15</v>
      </c>
      <c r="K4" s="347" t="s">
        <v>16</v>
      </c>
    </row>
    <row r="5" spans="1:14" x14ac:dyDescent="0.25">
      <c r="A5" s="348" t="s">
        <v>809</v>
      </c>
      <c r="B5" s="348">
        <v>24</v>
      </c>
      <c r="C5" s="348">
        <v>17</v>
      </c>
      <c r="D5" s="348">
        <v>62.43</v>
      </c>
      <c r="E5" s="348">
        <v>11</v>
      </c>
      <c r="F5" s="348">
        <v>24.47</v>
      </c>
      <c r="G5" s="348">
        <v>12</v>
      </c>
      <c r="H5" s="348">
        <v>7</v>
      </c>
      <c r="I5" s="348">
        <v>21.17</v>
      </c>
      <c r="J5" s="348">
        <v>0</v>
      </c>
      <c r="K5" s="348">
        <v>4.83</v>
      </c>
    </row>
    <row r="6" spans="1:14" x14ac:dyDescent="0.25">
      <c r="A6" s="348" t="s">
        <v>810</v>
      </c>
      <c r="B6" s="348">
        <v>11</v>
      </c>
      <c r="C6" s="349">
        <v>9</v>
      </c>
      <c r="D6" s="348">
        <v>50.33</v>
      </c>
      <c r="E6" s="348">
        <v>0</v>
      </c>
      <c r="F6" s="348">
        <v>0</v>
      </c>
      <c r="G6" s="348">
        <v>4</v>
      </c>
      <c r="H6" s="349">
        <v>3</v>
      </c>
      <c r="I6" s="348">
        <v>13.9</v>
      </c>
      <c r="J6" s="348">
        <v>3</v>
      </c>
      <c r="K6" s="348">
        <v>0</v>
      </c>
    </row>
    <row r="7" spans="1:14" x14ac:dyDescent="0.25">
      <c r="A7" s="348" t="s">
        <v>811</v>
      </c>
      <c r="B7" s="348">
        <v>128</v>
      </c>
      <c r="C7" s="349">
        <v>116</v>
      </c>
      <c r="D7" s="348">
        <v>362.37</v>
      </c>
      <c r="E7" s="348">
        <v>5</v>
      </c>
      <c r="F7" s="348">
        <v>104.27</v>
      </c>
      <c r="G7" s="348">
        <v>18</v>
      </c>
      <c r="H7" s="349">
        <v>14</v>
      </c>
      <c r="I7" s="348">
        <v>61.37</v>
      </c>
      <c r="J7" s="348">
        <v>0</v>
      </c>
      <c r="K7" s="348">
        <v>15.97</v>
      </c>
    </row>
    <row r="8" spans="1:14" x14ac:dyDescent="0.25">
      <c r="A8" s="231" t="s">
        <v>812</v>
      </c>
      <c r="B8" s="348">
        <v>19</v>
      </c>
      <c r="C8" s="231">
        <v>18</v>
      </c>
      <c r="D8" s="348">
        <v>67.77</v>
      </c>
      <c r="E8" s="348">
        <v>0</v>
      </c>
      <c r="F8" s="348">
        <v>0.33</v>
      </c>
      <c r="G8" s="348">
        <v>4</v>
      </c>
      <c r="H8" s="231">
        <v>4</v>
      </c>
      <c r="I8" s="348">
        <v>19.87</v>
      </c>
      <c r="J8" s="348">
        <v>0</v>
      </c>
      <c r="K8" s="348">
        <v>0</v>
      </c>
    </row>
    <row r="9" spans="1:14" ht="15.75" thickBot="1" x14ac:dyDescent="0.3">
      <c r="A9" s="231" t="s">
        <v>813</v>
      </c>
      <c r="B9" s="348">
        <v>18</v>
      </c>
      <c r="C9" s="231">
        <v>12</v>
      </c>
      <c r="D9" s="348">
        <v>82.6</v>
      </c>
      <c r="E9" s="348">
        <v>0</v>
      </c>
      <c r="F9" s="348">
        <v>2</v>
      </c>
      <c r="G9" s="348">
        <v>12</v>
      </c>
      <c r="H9" s="231">
        <v>8</v>
      </c>
      <c r="I9" s="348">
        <v>62.4</v>
      </c>
      <c r="J9" s="348">
        <v>0</v>
      </c>
      <c r="K9" s="348">
        <v>0</v>
      </c>
    </row>
    <row r="10" spans="1:14" ht="15.75" thickBot="1" x14ac:dyDescent="0.3">
      <c r="A10" s="350" t="s">
        <v>55</v>
      </c>
      <c r="B10" s="351">
        <f t="shared" ref="B10:K10" si="0">SUM(B5:B9)</f>
        <v>200</v>
      </c>
      <c r="C10" s="352">
        <f t="shared" si="0"/>
        <v>172</v>
      </c>
      <c r="D10" s="352">
        <f t="shared" si="0"/>
        <v>625.5</v>
      </c>
      <c r="E10" s="352">
        <f t="shared" si="0"/>
        <v>16</v>
      </c>
      <c r="F10" s="353">
        <f t="shared" si="0"/>
        <v>131.07000000000002</v>
      </c>
      <c r="G10" s="351">
        <f t="shared" si="0"/>
        <v>50</v>
      </c>
      <c r="H10" s="352">
        <f t="shared" si="0"/>
        <v>36</v>
      </c>
      <c r="I10" s="352">
        <f t="shared" si="0"/>
        <v>178.71</v>
      </c>
      <c r="J10" s="352">
        <f t="shared" si="0"/>
        <v>3</v>
      </c>
      <c r="K10" s="353">
        <f t="shared" si="0"/>
        <v>20.8</v>
      </c>
      <c r="N10" s="344" t="s">
        <v>814</v>
      </c>
    </row>
    <row r="12" spans="1:14" ht="16.5" thickBot="1" x14ac:dyDescent="0.3">
      <c r="A12" s="47" t="s">
        <v>247</v>
      </c>
      <c r="B12" s="354"/>
      <c r="C12" s="354"/>
      <c r="D12" s="354"/>
      <c r="E12" s="354"/>
      <c r="F12" s="354"/>
      <c r="G12" s="354"/>
      <c r="H12" s="354"/>
      <c r="I12" s="354"/>
      <c r="J12" s="354"/>
      <c r="K12" s="354"/>
    </row>
    <row r="13" spans="1:14" x14ac:dyDescent="0.25">
      <c r="A13" s="494" t="s">
        <v>51</v>
      </c>
      <c r="B13" s="483" t="s">
        <v>72</v>
      </c>
      <c r="C13" s="471" t="s">
        <v>248</v>
      </c>
      <c r="D13" s="480" t="s">
        <v>73</v>
      </c>
      <c r="E13" s="481"/>
      <c r="F13" s="482"/>
      <c r="G13" s="483" t="s">
        <v>74</v>
      </c>
      <c r="H13" s="471" t="s">
        <v>248</v>
      </c>
      <c r="I13" s="480" t="s">
        <v>75</v>
      </c>
      <c r="J13" s="481"/>
      <c r="K13" s="482"/>
      <c r="N13" s="344" t="s">
        <v>814</v>
      </c>
    </row>
    <row r="14" spans="1:14" ht="30.75" customHeight="1" thickBot="1" x14ac:dyDescent="0.3">
      <c r="A14" s="495"/>
      <c r="B14" s="484"/>
      <c r="C14" s="485"/>
      <c r="D14" s="346" t="s">
        <v>14</v>
      </c>
      <c r="E14" s="346" t="s">
        <v>15</v>
      </c>
      <c r="F14" s="347" t="s">
        <v>16</v>
      </c>
      <c r="G14" s="484"/>
      <c r="H14" s="485"/>
      <c r="I14" s="346" t="s">
        <v>14</v>
      </c>
      <c r="J14" s="346" t="s">
        <v>15</v>
      </c>
      <c r="K14" s="347" t="s">
        <v>16</v>
      </c>
      <c r="M14" s="344" t="s">
        <v>814</v>
      </c>
    </row>
    <row r="15" spans="1:14" x14ac:dyDescent="0.25">
      <c r="A15" s="348" t="s">
        <v>809</v>
      </c>
      <c r="B15" s="348">
        <v>15</v>
      </c>
      <c r="C15" s="331">
        <v>8</v>
      </c>
      <c r="D15" s="348">
        <v>76.25</v>
      </c>
      <c r="E15" s="348">
        <v>0</v>
      </c>
      <c r="F15" s="348">
        <v>0</v>
      </c>
      <c r="G15" s="348">
        <v>0</v>
      </c>
      <c r="H15" s="331">
        <v>0</v>
      </c>
      <c r="I15" s="348">
        <v>0</v>
      </c>
      <c r="J15" s="348">
        <v>0</v>
      </c>
      <c r="K15" s="348">
        <v>0</v>
      </c>
    </row>
    <row r="16" spans="1:14" x14ac:dyDescent="0.25">
      <c r="A16" s="348" t="s">
        <v>810</v>
      </c>
      <c r="B16" s="348">
        <v>8</v>
      </c>
      <c r="C16" s="331">
        <v>7</v>
      </c>
      <c r="D16" s="348">
        <v>42</v>
      </c>
      <c r="E16" s="348">
        <v>0</v>
      </c>
      <c r="F16" s="348">
        <v>0</v>
      </c>
      <c r="G16" s="348">
        <v>4</v>
      </c>
      <c r="H16" s="331">
        <v>4</v>
      </c>
      <c r="I16" s="348">
        <v>16</v>
      </c>
      <c r="J16" s="348">
        <v>0</v>
      </c>
      <c r="K16" s="348">
        <v>0</v>
      </c>
    </row>
    <row r="17" spans="1:11" x14ac:dyDescent="0.25">
      <c r="A17" s="348" t="s">
        <v>811</v>
      </c>
      <c r="B17" s="348">
        <v>100</v>
      </c>
      <c r="C17" s="331">
        <v>82</v>
      </c>
      <c r="D17" s="348">
        <v>264.75</v>
      </c>
      <c r="E17" s="348">
        <v>24</v>
      </c>
      <c r="F17" s="348">
        <v>98</v>
      </c>
      <c r="G17" s="348">
        <v>38</v>
      </c>
      <c r="H17" s="331">
        <v>26</v>
      </c>
      <c r="I17" s="348">
        <v>98</v>
      </c>
      <c r="J17" s="348">
        <v>0</v>
      </c>
      <c r="K17" s="348">
        <v>15</v>
      </c>
    </row>
    <row r="18" spans="1:11" x14ac:dyDescent="0.25">
      <c r="A18" s="231" t="s">
        <v>812</v>
      </c>
      <c r="B18" s="348">
        <v>11</v>
      </c>
      <c r="C18" s="231">
        <v>9</v>
      </c>
      <c r="D18" s="348">
        <v>38.75</v>
      </c>
      <c r="E18" s="348">
        <v>0</v>
      </c>
      <c r="F18" s="348">
        <v>0</v>
      </c>
      <c r="G18" s="348">
        <v>3</v>
      </c>
      <c r="H18" s="231">
        <v>2</v>
      </c>
      <c r="I18" s="348">
        <v>25</v>
      </c>
      <c r="J18" s="348">
        <v>0</v>
      </c>
      <c r="K18" s="348">
        <v>0</v>
      </c>
    </row>
    <row r="19" spans="1:11" ht="15.75" thickBot="1" x14ac:dyDescent="0.3">
      <c r="A19" s="231" t="s">
        <v>813</v>
      </c>
      <c r="B19" s="348">
        <v>20</v>
      </c>
      <c r="C19" s="231">
        <v>16</v>
      </c>
      <c r="D19" s="348">
        <v>98.5</v>
      </c>
      <c r="E19" s="348">
        <v>0</v>
      </c>
      <c r="F19" s="348">
        <v>0</v>
      </c>
      <c r="G19" s="348">
        <v>12</v>
      </c>
      <c r="H19" s="231">
        <v>9</v>
      </c>
      <c r="I19" s="348">
        <v>70</v>
      </c>
      <c r="J19" s="348">
        <v>0</v>
      </c>
      <c r="K19" s="348">
        <v>0</v>
      </c>
    </row>
    <row r="20" spans="1:11" ht="16.5" thickBot="1" x14ac:dyDescent="0.3">
      <c r="A20" s="184" t="s">
        <v>55</v>
      </c>
      <c r="B20" s="355">
        <f t="shared" ref="B20:K20" si="1">SUM(B15:B19)</f>
        <v>154</v>
      </c>
      <c r="C20" s="356">
        <f t="shared" si="1"/>
        <v>122</v>
      </c>
      <c r="D20" s="356">
        <f t="shared" si="1"/>
        <v>520.25</v>
      </c>
      <c r="E20" s="356">
        <f t="shared" si="1"/>
        <v>24</v>
      </c>
      <c r="F20" s="357">
        <f t="shared" si="1"/>
        <v>98</v>
      </c>
      <c r="G20" s="355">
        <f t="shared" si="1"/>
        <v>57</v>
      </c>
      <c r="H20" s="356">
        <f t="shared" si="1"/>
        <v>41</v>
      </c>
      <c r="I20" s="356">
        <f t="shared" si="1"/>
        <v>209</v>
      </c>
      <c r="J20" s="356">
        <f t="shared" si="1"/>
        <v>0</v>
      </c>
      <c r="K20" s="357">
        <f t="shared" si="1"/>
        <v>15</v>
      </c>
    </row>
    <row r="21" spans="1:11" ht="15.75" thickBot="1" x14ac:dyDescent="0.3">
      <c r="A21" s="354"/>
      <c r="B21" s="354"/>
      <c r="C21" s="354"/>
      <c r="D21" s="354"/>
      <c r="E21" s="354"/>
      <c r="F21" s="354"/>
      <c r="G21" s="354"/>
      <c r="H21" s="354"/>
      <c r="I21" s="354"/>
      <c r="J21" s="354"/>
      <c r="K21" s="354"/>
    </row>
    <row r="22" spans="1:11" ht="15.75" x14ac:dyDescent="0.25">
      <c r="A22" s="68" t="s">
        <v>815</v>
      </c>
      <c r="B22" s="358">
        <f t="shared" ref="B22:K22" si="2">+B10-B20</f>
        <v>46</v>
      </c>
      <c r="C22" s="359">
        <f t="shared" si="2"/>
        <v>50</v>
      </c>
      <c r="D22" s="359">
        <f t="shared" si="2"/>
        <v>105.25</v>
      </c>
      <c r="E22" s="359">
        <f t="shared" si="2"/>
        <v>-8</v>
      </c>
      <c r="F22" s="360">
        <f t="shared" si="2"/>
        <v>33.070000000000022</v>
      </c>
      <c r="G22" s="358">
        <f t="shared" si="2"/>
        <v>-7</v>
      </c>
      <c r="H22" s="359">
        <f t="shared" si="2"/>
        <v>-5</v>
      </c>
      <c r="I22" s="359">
        <f t="shared" si="2"/>
        <v>-30.289999999999992</v>
      </c>
      <c r="J22" s="359">
        <f t="shared" si="2"/>
        <v>3</v>
      </c>
      <c r="K22" s="360">
        <f t="shared" si="2"/>
        <v>5.8000000000000007</v>
      </c>
    </row>
    <row r="23" spans="1:11" ht="16.5" thickBot="1" x14ac:dyDescent="0.3">
      <c r="A23" s="185" t="s">
        <v>162</v>
      </c>
      <c r="B23" s="361">
        <f>+IFERROR(B22/B20,0)*100</f>
        <v>29.870129870129869</v>
      </c>
      <c r="C23" s="362">
        <f>+IFERROR(C22/C20,0)*100</f>
        <v>40.983606557377051</v>
      </c>
      <c r="D23" s="362">
        <f t="shared" ref="D23:K23" si="3">+IFERROR(D22/D20,0)*100</f>
        <v>20.230658337337818</v>
      </c>
      <c r="E23" s="362">
        <f t="shared" si="3"/>
        <v>-33.333333333333329</v>
      </c>
      <c r="F23" s="363">
        <f t="shared" si="3"/>
        <v>33.744897959183696</v>
      </c>
      <c r="G23" s="361">
        <f t="shared" si="3"/>
        <v>-12.280701754385964</v>
      </c>
      <c r="H23" s="362">
        <f t="shared" si="3"/>
        <v>-12.195121951219512</v>
      </c>
      <c r="I23" s="362">
        <f t="shared" si="3"/>
        <v>-14.492822966507173</v>
      </c>
      <c r="J23" s="362">
        <f t="shared" si="3"/>
        <v>0</v>
      </c>
      <c r="K23" s="363">
        <f t="shared" si="3"/>
        <v>38.666666666666671</v>
      </c>
    </row>
    <row r="26" spans="1:11" x14ac:dyDescent="0.25">
      <c r="C26" s="344" t="s">
        <v>814</v>
      </c>
      <c r="E26" s="344" t="s">
        <v>814</v>
      </c>
    </row>
    <row r="27" spans="1:11" x14ac:dyDescent="0.25">
      <c r="B27" s="344" t="s">
        <v>814</v>
      </c>
    </row>
    <row r="31" spans="1:11" x14ac:dyDescent="0.25">
      <c r="D31" s="344" t="s">
        <v>814</v>
      </c>
    </row>
  </sheetData>
  <mergeCells count="15">
    <mergeCell ref="A13:A14"/>
    <mergeCell ref="G3:G4"/>
    <mergeCell ref="A1:K1"/>
    <mergeCell ref="I3:K3"/>
    <mergeCell ref="A3:A4"/>
    <mergeCell ref="H3:H4"/>
    <mergeCell ref="C3:C4"/>
    <mergeCell ref="D3:F3"/>
    <mergeCell ref="B3:B4"/>
    <mergeCell ref="I13:K13"/>
    <mergeCell ref="B13:B14"/>
    <mergeCell ref="C13:C14"/>
    <mergeCell ref="D13:F13"/>
    <mergeCell ref="G13:G14"/>
    <mergeCell ref="H13:H14"/>
  </mergeCells>
  <phoneticPr fontId="2" type="noConversion"/>
  <pageMargins left="0.74803149606299213" right="0.35433070866141736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zoomScaleSheetLayoutView="100" workbookViewId="0">
      <selection sqref="A1:F1"/>
    </sheetView>
  </sheetViews>
  <sheetFormatPr defaultRowHeight="15.75" x14ac:dyDescent="0.25"/>
  <cols>
    <col min="1" max="1" width="3.875" bestFit="1" customWidth="1"/>
    <col min="2" max="2" width="38.625" customWidth="1"/>
    <col min="3" max="3" width="29" customWidth="1"/>
    <col min="4" max="5" width="11.875" customWidth="1"/>
    <col min="6" max="6" width="12.125" customWidth="1"/>
    <col min="7" max="8" width="10.625" customWidth="1"/>
  </cols>
  <sheetData>
    <row r="1" spans="1:10" ht="48" customHeight="1" thickBot="1" x14ac:dyDescent="0.3">
      <c r="A1" s="488" t="s">
        <v>254</v>
      </c>
      <c r="B1" s="488"/>
      <c r="C1" s="488"/>
      <c r="D1" s="488"/>
      <c r="E1" s="488"/>
      <c r="F1" s="488"/>
      <c r="G1" s="4"/>
      <c r="H1" s="4"/>
      <c r="I1" s="12"/>
      <c r="J1" s="12"/>
    </row>
    <row r="2" spans="1:10" ht="48" thickBot="1" x14ac:dyDescent="0.3">
      <c r="A2" s="94" t="s">
        <v>46</v>
      </c>
      <c r="B2" s="88" t="s">
        <v>77</v>
      </c>
      <c r="C2" s="88" t="s">
        <v>78</v>
      </c>
      <c r="D2" s="88" t="s">
        <v>79</v>
      </c>
      <c r="E2" s="88" t="s">
        <v>80</v>
      </c>
      <c r="F2" s="89" t="s">
        <v>119</v>
      </c>
      <c r="G2" s="20"/>
      <c r="H2" s="20"/>
    </row>
    <row r="3" spans="1:10" x14ac:dyDescent="0.25">
      <c r="A3" s="71">
        <v>1</v>
      </c>
      <c r="B3" s="71" t="s">
        <v>286</v>
      </c>
      <c r="C3" s="71" t="s">
        <v>288</v>
      </c>
      <c r="D3" s="256">
        <v>41688</v>
      </c>
      <c r="E3" s="256">
        <v>42163</v>
      </c>
      <c r="F3" s="93" t="s">
        <v>290</v>
      </c>
      <c r="G3" s="16"/>
      <c r="H3" s="16"/>
    </row>
    <row r="4" spans="1:10" x14ac:dyDescent="0.25">
      <c r="A4" s="71">
        <v>2</v>
      </c>
      <c r="B4" s="71" t="s">
        <v>287</v>
      </c>
      <c r="C4" s="71" t="s">
        <v>289</v>
      </c>
      <c r="D4" s="256">
        <v>42124</v>
      </c>
      <c r="E4" s="256">
        <v>42338</v>
      </c>
      <c r="F4" s="93" t="s">
        <v>290</v>
      </c>
      <c r="G4" s="16"/>
      <c r="H4" s="16"/>
    </row>
    <row r="5" spans="1:10" x14ac:dyDescent="0.25">
      <c r="A5" s="71"/>
      <c r="B5" s="71"/>
      <c r="C5" s="71"/>
      <c r="D5" s="71"/>
      <c r="E5" s="71"/>
      <c r="F5" s="93"/>
      <c r="G5" s="16"/>
      <c r="H5" s="16"/>
    </row>
    <row r="6" spans="1:10" x14ac:dyDescent="0.25">
      <c r="A6" s="71"/>
      <c r="B6" s="71"/>
      <c r="C6" s="71"/>
      <c r="D6" s="71"/>
      <c r="E6" s="71"/>
      <c r="F6" s="93"/>
      <c r="G6" s="16"/>
      <c r="H6" s="16"/>
    </row>
    <row r="7" spans="1:10" x14ac:dyDescent="0.25">
      <c r="A7" s="2"/>
      <c r="B7" s="2"/>
      <c r="C7" s="2"/>
      <c r="D7" s="2"/>
      <c r="E7" s="2"/>
      <c r="F7" s="14"/>
      <c r="G7" s="16"/>
      <c r="H7" s="16"/>
    </row>
    <row r="8" spans="1:10" x14ac:dyDescent="0.25">
      <c r="A8" s="2"/>
      <c r="B8" s="2"/>
      <c r="C8" s="2"/>
      <c r="D8" s="2"/>
      <c r="E8" s="2"/>
      <c r="F8" s="14"/>
      <c r="G8" s="16"/>
      <c r="H8" s="16"/>
    </row>
    <row r="9" spans="1:10" x14ac:dyDescent="0.25">
      <c r="A9" s="2"/>
      <c r="B9" s="2"/>
      <c r="C9" s="2"/>
      <c r="D9" s="2"/>
      <c r="E9" s="2"/>
      <c r="F9" s="14"/>
      <c r="G9" s="16"/>
      <c r="H9" s="16"/>
    </row>
    <row r="10" spans="1:10" ht="12.75" customHeight="1" thickBot="1" x14ac:dyDescent="0.3">
      <c r="A10" s="7"/>
      <c r="B10" s="7"/>
      <c r="C10" s="7"/>
      <c r="D10" s="7"/>
      <c r="E10" s="7"/>
      <c r="F10" s="16"/>
      <c r="G10" s="16"/>
      <c r="H10" s="16"/>
    </row>
    <row r="11" spans="1:10" ht="64.5" customHeight="1" thickBot="1" x14ac:dyDescent="0.3">
      <c r="B11" s="95" t="s">
        <v>81</v>
      </c>
      <c r="C11" s="74"/>
      <c r="D11" s="89" t="s">
        <v>82</v>
      </c>
      <c r="E11" s="7"/>
      <c r="F11" s="16"/>
      <c r="G11" s="16"/>
      <c r="H11" s="16"/>
    </row>
    <row r="12" spans="1:10" x14ac:dyDescent="0.25">
      <c r="B12" s="24" t="s">
        <v>255</v>
      </c>
      <c r="C12" s="25">
        <v>1</v>
      </c>
      <c r="D12" s="71">
        <v>0</v>
      </c>
      <c r="E12" s="7"/>
      <c r="F12" s="7"/>
      <c r="G12" s="7"/>
      <c r="H12" s="7"/>
    </row>
    <row r="13" spans="1:10" x14ac:dyDescent="0.25">
      <c r="B13" s="24" t="s">
        <v>256</v>
      </c>
      <c r="C13" s="26">
        <v>2</v>
      </c>
      <c r="D13" s="2">
        <v>1</v>
      </c>
      <c r="E13" s="7"/>
      <c r="F13" s="7"/>
      <c r="G13" s="7"/>
      <c r="H13" s="7"/>
    </row>
    <row r="14" spans="1:10" x14ac:dyDescent="0.25">
      <c r="B14" s="24" t="s">
        <v>257</v>
      </c>
      <c r="C14" s="26">
        <v>2</v>
      </c>
      <c r="D14" s="2">
        <v>0</v>
      </c>
      <c r="E14" s="7"/>
      <c r="F14" s="7"/>
      <c r="G14" s="7"/>
      <c r="H14" s="7"/>
    </row>
    <row r="15" spans="1:10" x14ac:dyDescent="0.25">
      <c r="B15" s="15" t="s">
        <v>165</v>
      </c>
      <c r="C15" s="26">
        <v>0</v>
      </c>
      <c r="D15" s="2"/>
      <c r="E15" s="7"/>
      <c r="F15" s="7"/>
      <c r="G15" s="7"/>
      <c r="H15" s="7"/>
    </row>
    <row r="16" spans="1:10" x14ac:dyDescent="0.25">
      <c r="B16" s="2" t="s">
        <v>17</v>
      </c>
      <c r="C16" s="26"/>
      <c r="D16" s="2"/>
      <c r="E16" s="7"/>
      <c r="F16" s="7"/>
      <c r="G16" s="7"/>
      <c r="H16" s="7"/>
    </row>
    <row r="17" spans="2:6" x14ac:dyDescent="0.25">
      <c r="B17" s="2" t="s">
        <v>18</v>
      </c>
      <c r="C17" s="26"/>
      <c r="D17" s="2"/>
      <c r="E17" s="7"/>
      <c r="F17" s="7"/>
    </row>
    <row r="18" spans="2:6" x14ac:dyDescent="0.25">
      <c r="B18" s="2" t="s">
        <v>128</v>
      </c>
      <c r="C18" s="26"/>
      <c r="D18" s="2"/>
      <c r="E18" s="7"/>
      <c r="F18" s="7"/>
    </row>
    <row r="19" spans="2:6" ht="9.75" customHeight="1" thickBot="1" x14ac:dyDescent="0.3">
      <c r="B19" s="7"/>
      <c r="C19" s="7"/>
      <c r="D19" s="7"/>
      <c r="E19" s="7"/>
      <c r="F19" s="7"/>
    </row>
    <row r="20" spans="2:6" ht="31.5" customHeight="1" thickBot="1" x14ac:dyDescent="0.3">
      <c r="B20" s="96" t="s">
        <v>163</v>
      </c>
      <c r="C20" s="97" t="s">
        <v>164</v>
      </c>
      <c r="E20" s="7"/>
      <c r="F20" s="7"/>
    </row>
    <row r="21" spans="2:6" ht="32.25" customHeight="1" x14ac:dyDescent="0.25">
      <c r="B21" s="50">
        <v>2</v>
      </c>
      <c r="C21" s="24">
        <v>41</v>
      </c>
      <c r="D21" s="34"/>
      <c r="E21" s="7"/>
      <c r="F21" s="7"/>
    </row>
    <row r="22" spans="2:6" x14ac:dyDescent="0.25">
      <c r="D22" s="17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view="pageBreakPreview" zoomScaleNormal="100" zoomScaleSheetLayoutView="100" workbookViewId="0">
      <selection sqref="A1:F1"/>
    </sheetView>
  </sheetViews>
  <sheetFormatPr defaultRowHeight="15.75" x14ac:dyDescent="0.25"/>
  <cols>
    <col min="1" max="1" width="4.125" customWidth="1"/>
    <col min="2" max="2" width="38" customWidth="1"/>
    <col min="3" max="3" width="49.5" bestFit="1" customWidth="1"/>
    <col min="4" max="4" width="16.5" customWidth="1"/>
    <col min="5" max="5" width="15.375" customWidth="1"/>
    <col min="6" max="6" width="20.375" customWidth="1"/>
    <col min="7" max="7" width="12.625" customWidth="1"/>
  </cols>
  <sheetData>
    <row r="1" spans="1:8" ht="48" customHeight="1" thickBot="1" x14ac:dyDescent="0.35">
      <c r="A1" s="496" t="s">
        <v>258</v>
      </c>
      <c r="B1" s="496"/>
      <c r="C1" s="496"/>
      <c r="D1" s="496"/>
      <c r="E1" s="496"/>
      <c r="F1" s="496"/>
      <c r="G1" s="27"/>
    </row>
    <row r="2" spans="1:8" ht="32.25" thickBot="1" x14ac:dyDescent="0.3">
      <c r="A2" s="99" t="s">
        <v>46</v>
      </c>
      <c r="B2" s="75" t="s">
        <v>77</v>
      </c>
      <c r="C2" s="75" t="s">
        <v>78</v>
      </c>
      <c r="D2" s="75" t="s">
        <v>79</v>
      </c>
      <c r="E2" s="75" t="s">
        <v>180</v>
      </c>
      <c r="F2" s="76" t="s">
        <v>119</v>
      </c>
      <c r="G2" s="10"/>
    </row>
    <row r="3" spans="1:8" x14ac:dyDescent="0.25">
      <c r="A3" s="67">
        <v>1</v>
      </c>
      <c r="B3" s="67" t="s">
        <v>291</v>
      </c>
      <c r="C3" s="67" t="s">
        <v>292</v>
      </c>
      <c r="D3" s="257">
        <v>41598</v>
      </c>
      <c r="E3" s="257">
        <v>42024</v>
      </c>
      <c r="F3" s="98" t="s">
        <v>290</v>
      </c>
      <c r="G3" s="16"/>
      <c r="H3" s="57"/>
    </row>
    <row r="4" spans="1:8" x14ac:dyDescent="0.25">
      <c r="A4" s="43">
        <v>2</v>
      </c>
      <c r="B4" s="43" t="s">
        <v>293</v>
      </c>
      <c r="C4" s="43" t="s">
        <v>294</v>
      </c>
      <c r="D4" s="258">
        <v>41733</v>
      </c>
      <c r="E4" s="258">
        <v>42024</v>
      </c>
      <c r="F4" s="28" t="s">
        <v>295</v>
      </c>
      <c r="G4" s="16"/>
      <c r="H4" s="57"/>
    </row>
    <row r="5" spans="1:8" x14ac:dyDescent="0.25">
      <c r="A5" s="43">
        <v>3</v>
      </c>
      <c r="B5" s="43" t="s">
        <v>296</v>
      </c>
      <c r="C5" s="43" t="s">
        <v>297</v>
      </c>
      <c r="D5" s="258">
        <v>41598</v>
      </c>
      <c r="E5" s="258">
        <v>42024</v>
      </c>
      <c r="F5" s="28" t="s">
        <v>295</v>
      </c>
      <c r="G5" s="16"/>
      <c r="H5" s="57"/>
    </row>
    <row r="6" spans="1:8" x14ac:dyDescent="0.25">
      <c r="A6" s="43">
        <v>4</v>
      </c>
      <c r="B6" s="43" t="s">
        <v>298</v>
      </c>
      <c r="C6" s="43" t="s">
        <v>299</v>
      </c>
      <c r="D6" s="258">
        <v>41598</v>
      </c>
      <c r="E6" s="258">
        <v>42024</v>
      </c>
      <c r="F6" s="28" t="s">
        <v>290</v>
      </c>
      <c r="G6" s="57"/>
      <c r="H6" s="57"/>
    </row>
    <row r="7" spans="1:8" x14ac:dyDescent="0.25">
      <c r="A7" s="43">
        <v>5</v>
      </c>
      <c r="B7" s="43" t="s">
        <v>300</v>
      </c>
      <c r="C7" s="43" t="s">
        <v>301</v>
      </c>
      <c r="D7" s="258">
        <v>41598</v>
      </c>
      <c r="E7" s="258">
        <v>42024</v>
      </c>
      <c r="F7" s="28" t="s">
        <v>290</v>
      </c>
      <c r="G7" s="16"/>
      <c r="H7" s="57"/>
    </row>
    <row r="8" spans="1:8" x14ac:dyDescent="0.25">
      <c r="A8" s="67">
        <v>6</v>
      </c>
      <c r="B8" s="43" t="s">
        <v>302</v>
      </c>
      <c r="C8" s="43" t="s">
        <v>303</v>
      </c>
      <c r="D8" s="258">
        <v>41806</v>
      </c>
      <c r="E8" s="258">
        <v>42024</v>
      </c>
      <c r="F8" s="28" t="s">
        <v>290</v>
      </c>
      <c r="G8" s="57"/>
      <c r="H8" s="57"/>
    </row>
    <row r="9" spans="1:8" x14ac:dyDescent="0.25">
      <c r="A9" s="43">
        <v>7</v>
      </c>
      <c r="B9" s="43" t="s">
        <v>304</v>
      </c>
      <c r="C9" s="43" t="s">
        <v>305</v>
      </c>
      <c r="D9" s="258">
        <v>41757</v>
      </c>
      <c r="E9" s="258">
        <v>42024</v>
      </c>
      <c r="F9" s="28" t="s">
        <v>295</v>
      </c>
      <c r="G9" s="57"/>
      <c r="H9" s="57"/>
    </row>
    <row r="10" spans="1:8" x14ac:dyDescent="0.25">
      <c r="A10" s="43">
        <v>8</v>
      </c>
      <c r="B10" s="43" t="s">
        <v>306</v>
      </c>
      <c r="C10" s="43" t="s">
        <v>307</v>
      </c>
      <c r="D10" s="258">
        <v>41598</v>
      </c>
      <c r="E10" s="258">
        <v>42024</v>
      </c>
      <c r="F10" s="28" t="s">
        <v>290</v>
      </c>
      <c r="G10" s="16"/>
      <c r="H10" s="57"/>
    </row>
    <row r="11" spans="1:8" x14ac:dyDescent="0.25">
      <c r="A11" s="43">
        <v>9</v>
      </c>
      <c r="B11" s="43" t="s">
        <v>308</v>
      </c>
      <c r="C11" s="43" t="s">
        <v>289</v>
      </c>
      <c r="D11" s="258">
        <v>41527</v>
      </c>
      <c r="E11" s="258">
        <v>42024</v>
      </c>
      <c r="F11" s="28" t="s">
        <v>295</v>
      </c>
      <c r="G11" s="57"/>
      <c r="H11" s="57"/>
    </row>
    <row r="12" spans="1:8" x14ac:dyDescent="0.25">
      <c r="A12" s="43">
        <v>10</v>
      </c>
      <c r="B12" s="43" t="s">
        <v>309</v>
      </c>
      <c r="C12" s="43" t="s">
        <v>310</v>
      </c>
      <c r="D12" s="258">
        <v>41691</v>
      </c>
      <c r="E12" s="258">
        <v>42024</v>
      </c>
      <c r="F12" s="28" t="s">
        <v>290</v>
      </c>
      <c r="G12" s="16"/>
      <c r="H12" s="57"/>
    </row>
    <row r="13" spans="1:8" x14ac:dyDescent="0.25">
      <c r="A13" s="67">
        <v>11</v>
      </c>
      <c r="B13" s="43" t="s">
        <v>311</v>
      </c>
      <c r="C13" s="43" t="s">
        <v>297</v>
      </c>
      <c r="D13" s="258">
        <v>41920</v>
      </c>
      <c r="E13" s="258">
        <v>42152</v>
      </c>
      <c r="F13" s="28" t="s">
        <v>290</v>
      </c>
      <c r="G13" s="16"/>
      <c r="H13" s="57"/>
    </row>
    <row r="14" spans="1:8" x14ac:dyDescent="0.25">
      <c r="A14" s="43">
        <v>12</v>
      </c>
      <c r="B14" s="43" t="s">
        <v>312</v>
      </c>
      <c r="C14" s="43" t="s">
        <v>313</v>
      </c>
      <c r="D14" s="258">
        <v>41919</v>
      </c>
      <c r="E14" s="258">
        <v>42152</v>
      </c>
      <c r="F14" s="28" t="s">
        <v>290</v>
      </c>
      <c r="G14" s="16"/>
      <c r="H14" s="57"/>
    </row>
    <row r="15" spans="1:8" x14ac:dyDescent="0.25">
      <c r="A15" s="43">
        <v>13</v>
      </c>
      <c r="B15" s="43" t="s">
        <v>314</v>
      </c>
      <c r="C15" s="43" t="s">
        <v>288</v>
      </c>
      <c r="D15" s="258">
        <v>41941</v>
      </c>
      <c r="E15" s="258">
        <v>42152</v>
      </c>
      <c r="F15" s="28" t="s">
        <v>295</v>
      </c>
      <c r="G15" s="16"/>
      <c r="H15" s="57"/>
    </row>
    <row r="16" spans="1:8" x14ac:dyDescent="0.25">
      <c r="A16" s="43">
        <v>14</v>
      </c>
      <c r="B16" s="43" t="s">
        <v>315</v>
      </c>
      <c r="C16" s="43" t="s">
        <v>316</v>
      </c>
      <c r="D16" s="258">
        <v>42067</v>
      </c>
      <c r="E16" s="258">
        <v>42152</v>
      </c>
      <c r="F16" s="28" t="s">
        <v>295</v>
      </c>
      <c r="G16" s="16"/>
      <c r="H16" s="57"/>
    </row>
    <row r="17" spans="1:8" x14ac:dyDescent="0.25">
      <c r="A17" s="43">
        <v>15</v>
      </c>
      <c r="B17" s="43" t="s">
        <v>317</v>
      </c>
      <c r="C17" s="43" t="s">
        <v>313</v>
      </c>
      <c r="D17" s="258">
        <v>42032</v>
      </c>
      <c r="E17" s="258">
        <v>42327</v>
      </c>
      <c r="F17" s="28" t="s">
        <v>295</v>
      </c>
      <c r="G17" s="57"/>
      <c r="H17" s="57"/>
    </row>
    <row r="18" spans="1:8" x14ac:dyDescent="0.25">
      <c r="A18" s="67">
        <v>16</v>
      </c>
      <c r="B18" s="43" t="s">
        <v>322</v>
      </c>
      <c r="C18" s="43" t="s">
        <v>297</v>
      </c>
      <c r="D18" s="258">
        <v>42032</v>
      </c>
      <c r="E18" s="258">
        <v>42327</v>
      </c>
      <c r="F18" s="28" t="s">
        <v>290</v>
      </c>
      <c r="G18" s="57"/>
      <c r="H18" s="57"/>
    </row>
    <row r="19" spans="1:8" x14ac:dyDescent="0.25">
      <c r="A19" s="43">
        <v>17</v>
      </c>
      <c r="B19" s="43" t="s">
        <v>318</v>
      </c>
      <c r="C19" s="43" t="s">
        <v>297</v>
      </c>
      <c r="D19" s="258">
        <v>42124</v>
      </c>
      <c r="E19" s="258">
        <v>42327</v>
      </c>
      <c r="F19" s="28" t="s">
        <v>290</v>
      </c>
      <c r="G19" s="57"/>
      <c r="H19" s="57"/>
    </row>
    <row r="20" spans="1:8" x14ac:dyDescent="0.25">
      <c r="A20" s="43">
        <v>18</v>
      </c>
      <c r="B20" s="43" t="s">
        <v>319</v>
      </c>
      <c r="C20" s="43" t="s">
        <v>320</v>
      </c>
      <c r="D20" s="258">
        <v>42032</v>
      </c>
      <c r="E20" s="258">
        <v>42327</v>
      </c>
      <c r="F20" s="28" t="s">
        <v>290</v>
      </c>
      <c r="G20" s="57"/>
      <c r="H20" s="57"/>
    </row>
    <row r="21" spans="1:8" x14ac:dyDescent="0.25">
      <c r="A21" s="43">
        <v>19</v>
      </c>
      <c r="B21" s="43" t="s">
        <v>321</v>
      </c>
      <c r="C21" s="43" t="s">
        <v>288</v>
      </c>
      <c r="D21" s="258">
        <v>42032</v>
      </c>
      <c r="E21" s="258">
        <v>42327</v>
      </c>
      <c r="F21" s="28" t="s">
        <v>290</v>
      </c>
      <c r="G21" s="57"/>
      <c r="H21" s="57"/>
    </row>
    <row r="22" spans="1:8" x14ac:dyDescent="0.25">
      <c r="A22" s="43"/>
      <c r="B22" s="43"/>
      <c r="C22" s="43"/>
      <c r="D22" s="43"/>
      <c r="E22" s="43"/>
      <c r="F22" s="28"/>
      <c r="G22" s="7"/>
    </row>
    <row r="23" spans="1:8" ht="16.5" thickBot="1" x14ac:dyDescent="0.3">
      <c r="A23" s="56"/>
      <c r="B23" s="56"/>
      <c r="C23" s="56"/>
      <c r="D23" s="56"/>
      <c r="E23" s="56"/>
      <c r="F23" s="57"/>
      <c r="G23" s="7"/>
    </row>
    <row r="24" spans="1:8" ht="53.25" customHeight="1" thickBot="1" x14ac:dyDescent="0.3">
      <c r="A24" s="58"/>
      <c r="B24" s="100" t="s">
        <v>83</v>
      </c>
      <c r="C24" s="101"/>
      <c r="D24" s="102" t="s">
        <v>82</v>
      </c>
      <c r="E24" s="56"/>
      <c r="F24" s="57"/>
      <c r="G24" s="7"/>
    </row>
    <row r="25" spans="1:8" x14ac:dyDescent="0.25">
      <c r="A25" s="58"/>
      <c r="B25" s="61" t="s">
        <v>255</v>
      </c>
      <c r="C25" s="60">
        <v>13</v>
      </c>
      <c r="D25" s="67">
        <v>5</v>
      </c>
      <c r="E25" s="56"/>
      <c r="F25" s="56"/>
      <c r="G25" s="7"/>
    </row>
    <row r="26" spans="1:8" x14ac:dyDescent="0.25">
      <c r="A26" s="58"/>
      <c r="B26" s="61" t="s">
        <v>256</v>
      </c>
      <c r="C26" s="62">
        <v>1</v>
      </c>
      <c r="D26" s="43">
        <v>0</v>
      </c>
      <c r="E26" s="56"/>
      <c r="F26" s="56"/>
      <c r="G26" s="7"/>
    </row>
    <row r="27" spans="1:8" x14ac:dyDescent="0.25">
      <c r="A27" s="58"/>
      <c r="B27" s="61" t="s">
        <v>257</v>
      </c>
      <c r="C27" s="62">
        <v>19</v>
      </c>
      <c r="D27" s="43">
        <v>7</v>
      </c>
      <c r="E27" s="56"/>
      <c r="F27" s="56"/>
      <c r="G27" s="7"/>
    </row>
    <row r="28" spans="1:8" x14ac:dyDescent="0.25">
      <c r="A28" s="58"/>
      <c r="B28" s="59" t="s">
        <v>165</v>
      </c>
      <c r="C28" s="62"/>
      <c r="D28" s="43"/>
      <c r="E28" s="56"/>
      <c r="F28" s="56"/>
      <c r="G28" s="7"/>
    </row>
    <row r="29" spans="1:8" x14ac:dyDescent="0.25">
      <c r="A29" s="58"/>
      <c r="B29" s="43" t="s">
        <v>17</v>
      </c>
      <c r="C29" s="62"/>
      <c r="D29" s="43"/>
      <c r="E29" s="56"/>
      <c r="F29" s="56"/>
      <c r="G29" s="7"/>
    </row>
    <row r="30" spans="1:8" x14ac:dyDescent="0.25">
      <c r="A30" s="58"/>
      <c r="B30" s="43" t="s">
        <v>18</v>
      </c>
      <c r="C30" s="62"/>
      <c r="D30" s="43"/>
      <c r="E30" s="56"/>
      <c r="F30" s="56"/>
    </row>
    <row r="31" spans="1:8" x14ac:dyDescent="0.25">
      <c r="A31" s="58"/>
      <c r="B31" s="43" t="s">
        <v>128</v>
      </c>
      <c r="C31" s="62"/>
      <c r="D31" s="43"/>
      <c r="E31" s="56"/>
      <c r="F31" s="56"/>
    </row>
    <row r="32" spans="1:8" ht="16.5" thickBot="1" x14ac:dyDescent="0.3">
      <c r="A32" s="58"/>
      <c r="B32" s="56"/>
      <c r="C32" s="56"/>
      <c r="D32" s="56"/>
      <c r="E32" s="56"/>
      <c r="F32" s="56"/>
    </row>
    <row r="33" spans="1:6" ht="31.5" customHeight="1" thickBot="1" x14ac:dyDescent="0.3">
      <c r="A33" s="58"/>
      <c r="B33" s="103" t="s">
        <v>166</v>
      </c>
      <c r="C33" s="104" t="s">
        <v>167</v>
      </c>
      <c r="E33" s="56"/>
      <c r="F33" s="56"/>
    </row>
    <row r="34" spans="1:6" ht="29.25" customHeight="1" x14ac:dyDescent="0.25">
      <c r="A34" s="58"/>
      <c r="B34" s="50">
        <v>19</v>
      </c>
      <c r="C34" s="61">
        <v>45.63</v>
      </c>
      <c r="D34" s="63"/>
      <c r="E34" s="56"/>
      <c r="F34" s="56"/>
    </row>
    <row r="35" spans="1:6" x14ac:dyDescent="0.25">
      <c r="D35" s="17"/>
    </row>
  </sheetData>
  <mergeCells count="1">
    <mergeCell ref="A1:F1"/>
  </mergeCells>
  <phoneticPr fontId="2" type="noConversion"/>
  <pageMargins left="0.75" right="0.75" top="1" bottom="1" header="0.4921259845" footer="0.4921259845"/>
  <pageSetup paperSize="9" scale="7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3"/>
  <sheetViews>
    <sheetView view="pageBreakPreview" zoomScaleNormal="100" zoomScaleSheetLayoutView="100" workbookViewId="0">
      <selection sqref="A1:I1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498" t="s">
        <v>259</v>
      </c>
      <c r="B1" s="498"/>
      <c r="C1" s="498"/>
      <c r="D1" s="498"/>
      <c r="E1" s="498"/>
      <c r="F1" s="498"/>
      <c r="G1" s="498"/>
      <c r="H1" s="498"/>
      <c r="I1" s="498"/>
      <c r="J1" s="165"/>
    </row>
    <row r="2" spans="1:10" s="4" customFormat="1" ht="174" customHeight="1" thickBot="1" x14ac:dyDescent="0.3">
      <c r="A2" s="72" t="s">
        <v>84</v>
      </c>
      <c r="B2" s="88" t="s">
        <v>148</v>
      </c>
      <c r="C2" s="88" t="s">
        <v>85</v>
      </c>
      <c r="D2" s="88" t="s">
        <v>150</v>
      </c>
      <c r="E2" s="88" t="s">
        <v>86</v>
      </c>
      <c r="F2" s="88" t="s">
        <v>87</v>
      </c>
      <c r="G2" s="88" t="s">
        <v>88</v>
      </c>
      <c r="H2" s="88" t="s">
        <v>89</v>
      </c>
      <c r="I2" s="89" t="s">
        <v>90</v>
      </c>
      <c r="J2" s="18"/>
    </row>
    <row r="3" spans="1:10" x14ac:dyDescent="0.25">
      <c r="A3" s="93" t="s">
        <v>168</v>
      </c>
      <c r="B3" s="93">
        <v>15</v>
      </c>
      <c r="C3" s="312">
        <v>1</v>
      </c>
      <c r="D3" s="312"/>
      <c r="E3" s="312">
        <v>2.2000000000000002</v>
      </c>
      <c r="F3" s="71"/>
      <c r="G3" s="71"/>
      <c r="H3" s="71"/>
      <c r="I3" s="71">
        <v>14</v>
      </c>
      <c r="J3" s="7"/>
    </row>
    <row r="4" spans="1:10" x14ac:dyDescent="0.25">
      <c r="A4" s="14" t="s">
        <v>169</v>
      </c>
      <c r="B4" s="14">
        <v>27</v>
      </c>
      <c r="C4" s="313">
        <v>1.04</v>
      </c>
      <c r="D4" s="313">
        <v>0.11</v>
      </c>
      <c r="E4" s="313">
        <v>3.22</v>
      </c>
      <c r="F4" s="2"/>
      <c r="G4" s="2"/>
      <c r="H4" s="2"/>
      <c r="I4" s="2">
        <v>23</v>
      </c>
      <c r="J4" s="7"/>
    </row>
    <row r="5" spans="1:10" x14ac:dyDescent="0.25">
      <c r="A5" s="14" t="s">
        <v>103</v>
      </c>
      <c r="B5" s="14">
        <v>135</v>
      </c>
      <c r="C5" s="313">
        <v>1.27</v>
      </c>
      <c r="D5" s="313">
        <v>0.4</v>
      </c>
      <c r="E5" s="313">
        <v>2.21</v>
      </c>
      <c r="F5" s="2"/>
      <c r="G5" s="2">
        <v>7</v>
      </c>
      <c r="H5" s="2">
        <v>2</v>
      </c>
      <c r="I5" s="2">
        <v>112</v>
      </c>
      <c r="J5" s="7"/>
    </row>
    <row r="6" spans="1:10" x14ac:dyDescent="0.25">
      <c r="A6" s="132" t="s">
        <v>55</v>
      </c>
      <c r="B6" s="131">
        <f>SUM(B3:B5)</f>
        <v>177</v>
      </c>
      <c r="C6" s="133">
        <f>+IFERROR(($B$3*C3+$B$4*C4+$B$5*C5)/$B$6,0)</f>
        <v>1.2120338983050847</v>
      </c>
      <c r="D6" s="133">
        <f>+IFERROR(($B$3*D3+$B$4*D4+$B$5*D5)/$B$6,0)</f>
        <v>0.32186440677966099</v>
      </c>
      <c r="E6" s="133">
        <f>+IFERROR(($B$3*E3+$B$4*E4+$B$5*E5)/$B$6,0)</f>
        <v>2.3632203389830511</v>
      </c>
      <c r="F6" s="131">
        <f>SUM(F3:F5)</f>
        <v>0</v>
      </c>
      <c r="G6" s="131">
        <f>SUM(G3:G5)</f>
        <v>7</v>
      </c>
      <c r="H6" s="131">
        <f>SUM(H3:H5)</f>
        <v>2</v>
      </c>
      <c r="I6" s="131">
        <f>SUM(I3:I5)</f>
        <v>149</v>
      </c>
      <c r="J6" s="7"/>
    </row>
    <row r="7" spans="1:10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s="1" customFormat="1" ht="16.5" thickBot="1" x14ac:dyDescent="0.3">
      <c r="A8" s="497" t="s">
        <v>91</v>
      </c>
      <c r="B8" s="497"/>
      <c r="C8" s="497"/>
      <c r="D8" s="10"/>
      <c r="E8" s="10"/>
      <c r="F8" s="10"/>
      <c r="G8" s="10"/>
      <c r="H8" s="10"/>
      <c r="I8" s="10"/>
      <c r="J8" s="10"/>
    </row>
    <row r="9" spans="1:10" s="1" customFormat="1" ht="32.25" thickBot="1" x14ac:dyDescent="0.3">
      <c r="A9" s="72" t="s">
        <v>92</v>
      </c>
      <c r="B9" s="86" t="s">
        <v>93</v>
      </c>
      <c r="C9" s="87" t="s">
        <v>149</v>
      </c>
      <c r="D9" s="10"/>
      <c r="E9" s="10"/>
      <c r="F9" s="10"/>
      <c r="G9" s="10"/>
      <c r="H9" s="10"/>
      <c r="I9" s="10"/>
      <c r="J9" s="10"/>
    </row>
    <row r="10" spans="1:10" x14ac:dyDescent="0.25">
      <c r="A10" s="93" t="s">
        <v>170</v>
      </c>
      <c r="B10" s="93"/>
      <c r="C10" s="105"/>
      <c r="D10" s="7"/>
      <c r="E10" s="7"/>
      <c r="F10" s="7"/>
      <c r="G10" s="7"/>
      <c r="H10" s="7"/>
      <c r="I10" s="7"/>
      <c r="J10" s="7"/>
    </row>
    <row r="11" spans="1:10" x14ac:dyDescent="0.25">
      <c r="A11" s="14" t="s">
        <v>171</v>
      </c>
      <c r="B11" s="14">
        <v>10</v>
      </c>
      <c r="C11" s="3">
        <v>7</v>
      </c>
      <c r="D11" s="7"/>
      <c r="E11" s="7"/>
      <c r="F11" s="7"/>
      <c r="G11" s="7"/>
      <c r="H11" s="7"/>
      <c r="I11" s="7"/>
      <c r="J11" s="7"/>
    </row>
    <row r="12" spans="1:10" ht="13.5" customHeight="1" x14ac:dyDescent="0.25">
      <c r="A12" s="131" t="s">
        <v>55</v>
      </c>
      <c r="B12" s="68">
        <f>+B10+B11</f>
        <v>10</v>
      </c>
      <c r="C12" s="68">
        <f>+C10+C11</f>
        <v>7</v>
      </c>
    </row>
    <row r="13" spans="1:10" x14ac:dyDescent="0.25">
      <c r="C13" s="17"/>
    </row>
  </sheetData>
  <mergeCells count="2">
    <mergeCell ref="A8:C8"/>
    <mergeCell ref="A1:I1"/>
  </mergeCells>
  <phoneticPr fontId="2" type="noConversion"/>
  <pageMargins left="0.75" right="0.75" top="1" bottom="1" header="0.4921259845" footer="0.4921259845"/>
  <pageSetup paperSize="9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view="pageBreakPreview" zoomScaleNormal="100" zoomScaleSheetLayoutView="100" workbookViewId="0">
      <selection sqref="A1:M1"/>
    </sheetView>
  </sheetViews>
  <sheetFormatPr defaultRowHeight="15.75" x14ac:dyDescent="0.25"/>
  <cols>
    <col min="1" max="1" width="20.625" customWidth="1"/>
    <col min="2" max="2" width="7.875" customWidth="1"/>
    <col min="3" max="3" width="8.75" customWidth="1"/>
    <col min="4" max="4" width="7.875" customWidth="1"/>
    <col min="5" max="5" width="9.125" customWidth="1"/>
    <col min="6" max="6" width="8" customWidth="1"/>
    <col min="7" max="7" width="9.625" customWidth="1"/>
    <col min="8" max="8" width="7.25" customWidth="1"/>
    <col min="9" max="9" width="8" customWidth="1"/>
    <col min="10" max="10" width="8.875" customWidth="1"/>
    <col min="11" max="11" width="7.875" customWidth="1"/>
    <col min="12" max="12" width="8.125" customWidth="1"/>
    <col min="13" max="13" width="9.875" customWidth="1"/>
    <col min="14" max="20" width="10.625" customWidth="1"/>
  </cols>
  <sheetData>
    <row r="1" spans="1:19" ht="31.5" customHeight="1" x14ac:dyDescent="0.25">
      <c r="A1" s="488" t="s">
        <v>129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21"/>
      <c r="O1" s="21"/>
      <c r="P1" s="21"/>
      <c r="Q1" s="21"/>
      <c r="R1" s="21"/>
      <c r="S1" s="21"/>
    </row>
    <row r="2" spans="1:19" ht="16.5" thickBot="1" x14ac:dyDescent="0.3">
      <c r="A2" s="205" t="s">
        <v>260</v>
      </c>
      <c r="B2" s="205"/>
      <c r="C2" s="206"/>
      <c r="D2" s="206"/>
      <c r="E2" s="205"/>
      <c r="F2" s="205"/>
      <c r="G2" s="205"/>
      <c r="H2" s="499"/>
      <c r="I2" s="499"/>
      <c r="J2" s="499"/>
      <c r="K2" s="499"/>
      <c r="L2" s="499"/>
      <c r="M2" s="499"/>
    </row>
    <row r="3" spans="1:19" s="5" customFormat="1" ht="66.75" customHeight="1" thickBot="1" x14ac:dyDescent="0.3">
      <c r="A3" s="207" t="s">
        <v>51</v>
      </c>
      <c r="B3" s="208" t="s">
        <v>55</v>
      </c>
      <c r="C3" s="208" t="s">
        <v>94</v>
      </c>
      <c r="D3" s="208" t="s">
        <v>95</v>
      </c>
      <c r="E3" s="208" t="s">
        <v>151</v>
      </c>
      <c r="F3" s="208" t="s">
        <v>153</v>
      </c>
      <c r="G3" s="209" t="s">
        <v>152</v>
      </c>
      <c r="H3" s="208" t="s">
        <v>248</v>
      </c>
      <c r="I3" s="207" t="s">
        <v>94</v>
      </c>
      <c r="J3" s="208" t="s">
        <v>95</v>
      </c>
      <c r="K3" s="208" t="s">
        <v>151</v>
      </c>
      <c r="L3" s="208" t="s">
        <v>153</v>
      </c>
      <c r="M3" s="209" t="s">
        <v>152</v>
      </c>
    </row>
    <row r="4" spans="1:19" s="5" customFormat="1" ht="31.5" x14ac:dyDescent="0.25">
      <c r="A4" s="314" t="s">
        <v>785</v>
      </c>
      <c r="B4" s="210">
        <f>SUM(C4:G4)</f>
        <v>114.49000000000001</v>
      </c>
      <c r="C4" s="211">
        <v>20.6</v>
      </c>
      <c r="D4" s="211">
        <v>30.7</v>
      </c>
      <c r="E4" s="211">
        <v>0.2</v>
      </c>
      <c r="F4" s="211">
        <v>62.99</v>
      </c>
      <c r="G4" s="244"/>
      <c r="H4" s="251">
        <f t="shared" ref="H4:H9" si="0">SUM(I4:M4)</f>
        <v>52.99</v>
      </c>
      <c r="I4" s="212">
        <v>7</v>
      </c>
      <c r="J4" s="213">
        <v>13</v>
      </c>
      <c r="K4" s="213"/>
      <c r="L4" s="213">
        <v>32.99</v>
      </c>
      <c r="M4" s="214"/>
    </row>
    <row r="5" spans="1:19" s="5" customFormat="1" ht="31.5" x14ac:dyDescent="0.25">
      <c r="A5" s="315" t="s">
        <v>786</v>
      </c>
      <c r="B5" s="210">
        <f t="shared" ref="B5" si="1">SUM(C5:G5)</f>
        <v>44.3</v>
      </c>
      <c r="C5" s="216">
        <v>7</v>
      </c>
      <c r="D5" s="216">
        <v>10</v>
      </c>
      <c r="E5" s="216"/>
      <c r="F5" s="216">
        <v>26.55</v>
      </c>
      <c r="G5" s="245">
        <v>0.75</v>
      </c>
      <c r="H5" s="252">
        <f t="shared" si="0"/>
        <v>20</v>
      </c>
      <c r="I5" s="215">
        <v>1</v>
      </c>
      <c r="J5" s="216">
        <v>5</v>
      </c>
      <c r="K5" s="216"/>
      <c r="L5" s="216">
        <v>14</v>
      </c>
      <c r="M5" s="217"/>
    </row>
    <row r="6" spans="1:19" s="5" customFormat="1" ht="31.5" x14ac:dyDescent="0.25">
      <c r="A6" s="315" t="s">
        <v>787</v>
      </c>
      <c r="B6" s="210">
        <f>SUM(C6:G6)</f>
        <v>216.69</v>
      </c>
      <c r="C6" s="216">
        <v>30.55</v>
      </c>
      <c r="D6" s="216">
        <v>64.099999999999994</v>
      </c>
      <c r="E6" s="216"/>
      <c r="F6" s="216">
        <v>120.09</v>
      </c>
      <c r="G6" s="245">
        <v>1.95</v>
      </c>
      <c r="H6" s="252">
        <f>SUM(I6:M6)</f>
        <v>117.1</v>
      </c>
      <c r="I6" s="215">
        <v>12</v>
      </c>
      <c r="J6" s="216">
        <v>36.1</v>
      </c>
      <c r="K6" s="216"/>
      <c r="L6" s="216">
        <v>69</v>
      </c>
      <c r="M6" s="217"/>
    </row>
    <row r="7" spans="1:19" s="5" customFormat="1" ht="31.5" x14ac:dyDescent="0.25">
      <c r="A7" s="315" t="s">
        <v>788</v>
      </c>
      <c r="B7" s="210">
        <f>SUM(C7:G7)</f>
        <v>60.499999999999993</v>
      </c>
      <c r="C7" s="216">
        <v>9.1999999999999993</v>
      </c>
      <c r="D7" s="216">
        <v>14.5</v>
      </c>
      <c r="E7" s="216"/>
      <c r="F7" s="216">
        <v>35.9</v>
      </c>
      <c r="G7" s="245">
        <v>0.9</v>
      </c>
      <c r="H7" s="252">
        <f t="shared" ref="H7" si="2">SUM(I7:M7)</f>
        <v>35.199999999999996</v>
      </c>
      <c r="I7" s="215">
        <v>2.1</v>
      </c>
      <c r="J7" s="216">
        <v>5.8</v>
      </c>
      <c r="K7" s="216"/>
      <c r="L7" s="216">
        <v>26.4</v>
      </c>
      <c r="M7" s="217">
        <v>0.9</v>
      </c>
    </row>
    <row r="8" spans="1:19" s="5" customFormat="1" ht="31.5" x14ac:dyDescent="0.25">
      <c r="A8" s="315" t="s">
        <v>789</v>
      </c>
      <c r="B8" s="210">
        <f t="shared" ref="B8:B9" si="3">SUM(C8:G8)</f>
        <v>97.679999999999993</v>
      </c>
      <c r="C8" s="216">
        <v>8.5500000000000007</v>
      </c>
      <c r="D8" s="216">
        <v>33.200000000000003</v>
      </c>
      <c r="E8" s="216"/>
      <c r="F8" s="216">
        <v>51.98</v>
      </c>
      <c r="G8" s="245">
        <v>3.95</v>
      </c>
      <c r="H8" s="252">
        <f t="shared" si="0"/>
        <v>62.480000000000004</v>
      </c>
      <c r="I8" s="215">
        <v>5.55</v>
      </c>
      <c r="J8" s="216">
        <v>21</v>
      </c>
      <c r="K8" s="216"/>
      <c r="L8" s="216">
        <v>34.979999999999997</v>
      </c>
      <c r="M8" s="217">
        <v>0.95</v>
      </c>
    </row>
    <row r="9" spans="1:19" x14ac:dyDescent="0.25">
      <c r="A9" s="218" t="s">
        <v>55</v>
      </c>
      <c r="B9" s="210">
        <f t="shared" si="3"/>
        <v>533.66</v>
      </c>
      <c r="C9" s="219">
        <f>SUM(C4:C8)</f>
        <v>75.900000000000006</v>
      </c>
      <c r="D9" s="219">
        <f>SUM(D4:D8)</f>
        <v>152.5</v>
      </c>
      <c r="E9" s="219">
        <f>SUM(E4:E8)</f>
        <v>0.2</v>
      </c>
      <c r="F9" s="219">
        <f>SUM(F4:F8)</f>
        <v>297.51</v>
      </c>
      <c r="G9" s="246">
        <f>SUM(G4:G8)</f>
        <v>7.5500000000000007</v>
      </c>
      <c r="H9" s="252">
        <f t="shared" si="0"/>
        <v>287.77000000000004</v>
      </c>
      <c r="I9" s="220">
        <f>SUM(I4:I8)</f>
        <v>27.650000000000002</v>
      </c>
      <c r="J9" s="219">
        <f>SUM(J4:J8)</f>
        <v>80.900000000000006</v>
      </c>
      <c r="K9" s="219">
        <f>SUM(K4:K8)</f>
        <v>0</v>
      </c>
      <c r="L9" s="219">
        <f>SUM(L4:L8)</f>
        <v>177.37</v>
      </c>
      <c r="M9" s="221">
        <f>SUM(M4:M8)</f>
        <v>1.85</v>
      </c>
    </row>
    <row r="10" spans="1:19" x14ac:dyDescent="0.25">
      <c r="A10" s="218" t="s">
        <v>172</v>
      </c>
      <c r="B10" s="222">
        <v>100</v>
      </c>
      <c r="C10" s="223">
        <f t="shared" ref="C10:H10" si="4">+IFERROR(C9/$B$9,0)*100</f>
        <v>14.222538695049284</v>
      </c>
      <c r="D10" s="223">
        <f t="shared" si="4"/>
        <v>28.576247048682685</v>
      </c>
      <c r="E10" s="223">
        <f t="shared" si="4"/>
        <v>3.7477045309747783E-2</v>
      </c>
      <c r="F10" s="223">
        <f t="shared" si="4"/>
        <v>55.748978750515313</v>
      </c>
      <c r="G10" s="247">
        <f t="shared" si="4"/>
        <v>1.4147584604429788</v>
      </c>
      <c r="H10" s="243">
        <f t="shared" si="4"/>
        <v>53.923846643930609</v>
      </c>
      <c r="I10" s="224">
        <f>+IFERROR(I9/$H$9,0)*100</f>
        <v>9.6083677937241543</v>
      </c>
      <c r="J10" s="224">
        <f t="shared" ref="J10:M10" si="5">+IFERROR(J9/$H$9,0)*100</f>
        <v>28.11272891545331</v>
      </c>
      <c r="K10" s="224">
        <f t="shared" si="5"/>
        <v>0</v>
      </c>
      <c r="L10" s="224">
        <f t="shared" si="5"/>
        <v>61.636028772978413</v>
      </c>
      <c r="M10" s="243">
        <f t="shared" si="5"/>
        <v>0.64287451784411154</v>
      </c>
    </row>
    <row r="11" spans="1:19" x14ac:dyDescent="0.25">
      <c r="A11" s="225" t="s">
        <v>276</v>
      </c>
      <c r="B11" s="316">
        <f>SUM(C11:G11)</f>
        <v>552.79</v>
      </c>
      <c r="C11" s="226">
        <v>80.38</v>
      </c>
      <c r="D11" s="226">
        <v>152.1</v>
      </c>
      <c r="E11" s="226">
        <v>1.2</v>
      </c>
      <c r="F11" s="226">
        <v>305.72000000000003</v>
      </c>
      <c r="G11" s="229">
        <v>13.39</v>
      </c>
      <c r="H11" s="253">
        <f>SUM(I11:M11)</f>
        <v>287.12</v>
      </c>
      <c r="I11" s="228">
        <v>24.3</v>
      </c>
      <c r="J11" s="226">
        <v>79.400000000000006</v>
      </c>
      <c r="K11" s="226"/>
      <c r="L11" s="229">
        <v>178.13</v>
      </c>
      <c r="M11" s="227">
        <v>5.29</v>
      </c>
    </row>
    <row r="12" spans="1:19" x14ac:dyDescent="0.25">
      <c r="A12" s="230" t="s">
        <v>278</v>
      </c>
      <c r="B12" s="231">
        <v>100</v>
      </c>
      <c r="C12" s="231">
        <v>14.5</v>
      </c>
      <c r="D12" s="231">
        <v>27.5</v>
      </c>
      <c r="E12" s="231">
        <v>0.2</v>
      </c>
      <c r="F12" s="231">
        <v>55.3</v>
      </c>
      <c r="G12" s="248">
        <v>2.4</v>
      </c>
      <c r="H12" s="317">
        <f>+IFERROR(H11/$B$11,0)*100</f>
        <v>51.940158107056931</v>
      </c>
      <c r="I12" s="233">
        <v>8.5</v>
      </c>
      <c r="J12" s="231">
        <v>27.7</v>
      </c>
      <c r="K12" s="231"/>
      <c r="L12" s="231">
        <v>62</v>
      </c>
      <c r="M12" s="232">
        <v>1.8</v>
      </c>
    </row>
    <row r="13" spans="1:19" x14ac:dyDescent="0.25">
      <c r="A13" s="234" t="s">
        <v>261</v>
      </c>
      <c r="B13" s="235">
        <f>+B9-B11</f>
        <v>-19.129999999999995</v>
      </c>
      <c r="C13" s="235">
        <f t="shared" ref="C13:M13" si="6">+C9-C11</f>
        <v>-4.4799999999999898</v>
      </c>
      <c r="D13" s="235">
        <f t="shared" si="6"/>
        <v>0.40000000000000568</v>
      </c>
      <c r="E13" s="235">
        <f t="shared" si="6"/>
        <v>-1</v>
      </c>
      <c r="F13" s="235">
        <f t="shared" si="6"/>
        <v>-8.2100000000000364</v>
      </c>
      <c r="G13" s="249">
        <f t="shared" si="6"/>
        <v>-5.84</v>
      </c>
      <c r="H13" s="254">
        <f>+H9-H11</f>
        <v>0.65000000000003411</v>
      </c>
      <c r="I13" s="237">
        <f t="shared" si="6"/>
        <v>3.3500000000000014</v>
      </c>
      <c r="J13" s="235">
        <f t="shared" si="6"/>
        <v>1.5</v>
      </c>
      <c r="K13" s="235">
        <f t="shared" si="6"/>
        <v>0</v>
      </c>
      <c r="L13" s="235">
        <f t="shared" si="6"/>
        <v>-0.75999999999999091</v>
      </c>
      <c r="M13" s="236">
        <f t="shared" si="6"/>
        <v>-3.44</v>
      </c>
    </row>
    <row r="14" spans="1:19" ht="16.5" thickBot="1" x14ac:dyDescent="0.3">
      <c r="A14" s="238" t="s">
        <v>277</v>
      </c>
      <c r="B14" s="239">
        <f t="shared" ref="B14:L14" si="7">+B10-B12</f>
        <v>0</v>
      </c>
      <c r="C14" s="239">
        <f>+C10-C12</f>
        <v>-0.27746130495071597</v>
      </c>
      <c r="D14" s="239">
        <f>+D10-D12</f>
        <v>1.0762470486826849</v>
      </c>
      <c r="E14" s="239">
        <f t="shared" si="7"/>
        <v>-0.16252295469025224</v>
      </c>
      <c r="F14" s="239">
        <f t="shared" si="7"/>
        <v>0.44897875051531599</v>
      </c>
      <c r="G14" s="250">
        <f t="shared" si="7"/>
        <v>-0.9852415395570211</v>
      </c>
      <c r="H14" s="255">
        <f>+H10-H12</f>
        <v>1.9836885368736787</v>
      </c>
      <c r="I14" s="241">
        <f t="shared" si="7"/>
        <v>1.1083677937241543</v>
      </c>
      <c r="J14" s="239">
        <f t="shared" si="7"/>
        <v>0.41272891545331092</v>
      </c>
      <c r="K14" s="239">
        <f t="shared" si="7"/>
        <v>0</v>
      </c>
      <c r="L14" s="239">
        <f t="shared" si="7"/>
        <v>-0.36397122702158669</v>
      </c>
      <c r="M14" s="240">
        <f>+M10-M12</f>
        <v>-1.1571254821558885</v>
      </c>
    </row>
    <row r="15" spans="1:19" ht="18.75" customHeight="1" x14ac:dyDescent="0.25">
      <c r="A15" s="242" t="s">
        <v>279</v>
      </c>
      <c r="B15" s="205"/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</row>
    <row r="16" spans="1:19" ht="20.25" customHeight="1" x14ac:dyDescent="0.25">
      <c r="A16" s="205"/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</row>
    <row r="17" ht="33.75" customHeight="1" x14ac:dyDescent="0.25"/>
    <row r="18" ht="33.75" customHeight="1" x14ac:dyDescent="0.25"/>
    <row r="19" ht="32.25" customHeight="1" x14ac:dyDescent="0.25"/>
    <row r="20" ht="39" customHeight="1" x14ac:dyDescent="0.25"/>
  </sheetData>
  <mergeCells count="2">
    <mergeCell ref="A1:M1"/>
    <mergeCell ref="H2:M2"/>
  </mergeCells>
  <phoneticPr fontId="2" type="noConversion"/>
  <pageMargins left="0.75" right="0.75" top="0.5" bottom="1" header="0.4921259845" footer="0.4921259845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view="pageBreakPreview" zoomScaleNormal="100" zoomScaleSheetLayoutView="100" workbookViewId="0">
      <selection sqref="A1:K1"/>
    </sheetView>
  </sheetViews>
  <sheetFormatPr defaultRowHeight="15" x14ac:dyDescent="0.25"/>
  <cols>
    <col min="1" max="1" width="22.5" style="344" customWidth="1"/>
    <col min="2" max="2" width="12.25" style="344" customWidth="1"/>
    <col min="3" max="3" width="9.875" style="344" customWidth="1"/>
    <col min="4" max="4" width="12.375" style="344" customWidth="1"/>
    <col min="5" max="5" width="9.75" style="344" customWidth="1"/>
    <col min="6" max="6" width="12.5" style="344" customWidth="1"/>
    <col min="7" max="7" width="12.125" style="344" customWidth="1"/>
    <col min="8" max="8" width="10.75" style="344" customWidth="1"/>
    <col min="9" max="9" width="10.375" style="344" customWidth="1"/>
    <col min="10" max="10" width="9" style="344" customWidth="1"/>
    <col min="11" max="11" width="13.375" style="344" customWidth="1"/>
    <col min="12" max="16384" width="9" style="344"/>
  </cols>
  <sheetData>
    <row r="1" spans="1:11" ht="18.75" x14ac:dyDescent="0.25">
      <c r="A1" s="500" t="s">
        <v>262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</row>
    <row r="2" spans="1:11" ht="16.5" thickBot="1" x14ac:dyDescent="0.3">
      <c r="A2" s="47" t="s">
        <v>253</v>
      </c>
      <c r="B2" s="47"/>
      <c r="C2" s="364"/>
      <c r="D2" s="364"/>
      <c r="E2" s="364"/>
      <c r="F2" s="364"/>
      <c r="G2" s="364"/>
      <c r="H2" s="364"/>
      <c r="I2" s="364"/>
      <c r="J2" s="364"/>
      <c r="K2" s="364"/>
    </row>
    <row r="3" spans="1:11" x14ac:dyDescent="0.25">
      <c r="A3" s="511" t="s">
        <v>51</v>
      </c>
      <c r="B3" s="507" t="s">
        <v>96</v>
      </c>
      <c r="C3" s="513" t="s">
        <v>248</v>
      </c>
      <c r="D3" s="504" t="s">
        <v>97</v>
      </c>
      <c r="E3" s="505"/>
      <c r="F3" s="506"/>
      <c r="G3" s="509" t="s">
        <v>98</v>
      </c>
      <c r="H3" s="513" t="s">
        <v>248</v>
      </c>
      <c r="I3" s="504" t="s">
        <v>99</v>
      </c>
      <c r="J3" s="505"/>
      <c r="K3" s="506"/>
    </row>
    <row r="4" spans="1:11" ht="30.75" thickBot="1" x14ac:dyDescent="0.3">
      <c r="A4" s="512"/>
      <c r="B4" s="508"/>
      <c r="C4" s="514"/>
      <c r="D4" s="365" t="s">
        <v>14</v>
      </c>
      <c r="E4" s="365" t="s">
        <v>15</v>
      </c>
      <c r="F4" s="366" t="s">
        <v>16</v>
      </c>
      <c r="G4" s="510"/>
      <c r="H4" s="514"/>
      <c r="I4" s="365" t="s">
        <v>14</v>
      </c>
      <c r="J4" s="365" t="s">
        <v>15</v>
      </c>
      <c r="K4" s="366" t="s">
        <v>16</v>
      </c>
    </row>
    <row r="5" spans="1:11" x14ac:dyDescent="0.25">
      <c r="A5" s="348" t="s">
        <v>809</v>
      </c>
      <c r="B5" s="367">
        <v>8</v>
      </c>
      <c r="C5" s="368">
        <v>5</v>
      </c>
      <c r="D5" s="368">
        <v>18</v>
      </c>
      <c r="E5" s="368">
        <v>0</v>
      </c>
      <c r="F5" s="369">
        <v>14</v>
      </c>
      <c r="G5" s="367">
        <v>9</v>
      </c>
      <c r="H5" s="368">
        <v>3</v>
      </c>
      <c r="I5" s="368">
        <v>49</v>
      </c>
      <c r="J5" s="368">
        <v>0</v>
      </c>
      <c r="K5" s="369">
        <v>14</v>
      </c>
    </row>
    <row r="6" spans="1:11" x14ac:dyDescent="0.25">
      <c r="A6" s="348" t="s">
        <v>810</v>
      </c>
      <c r="B6" s="370">
        <v>10</v>
      </c>
      <c r="C6" s="371">
        <v>5</v>
      </c>
      <c r="D6" s="371">
        <v>35</v>
      </c>
      <c r="E6" s="371">
        <v>0</v>
      </c>
      <c r="F6" s="372">
        <v>0</v>
      </c>
      <c r="G6" s="370">
        <v>24</v>
      </c>
      <c r="H6" s="371">
        <v>14</v>
      </c>
      <c r="I6" s="371">
        <v>92</v>
      </c>
      <c r="J6" s="371">
        <v>151</v>
      </c>
      <c r="K6" s="372">
        <v>18</v>
      </c>
    </row>
    <row r="7" spans="1:11" x14ac:dyDescent="0.25">
      <c r="A7" s="348" t="s">
        <v>811</v>
      </c>
      <c r="B7" s="370">
        <v>47</v>
      </c>
      <c r="C7" s="371">
        <v>29</v>
      </c>
      <c r="D7" s="371">
        <v>126</v>
      </c>
      <c r="E7" s="371">
        <v>31</v>
      </c>
      <c r="F7" s="372">
        <v>414</v>
      </c>
      <c r="G7" s="370">
        <v>17</v>
      </c>
      <c r="H7" s="371">
        <v>10</v>
      </c>
      <c r="I7" s="371">
        <v>75</v>
      </c>
      <c r="J7" s="371">
        <v>116</v>
      </c>
      <c r="K7" s="372">
        <v>4</v>
      </c>
    </row>
    <row r="8" spans="1:11" x14ac:dyDescent="0.25">
      <c r="A8" s="231" t="s">
        <v>812</v>
      </c>
      <c r="B8" s="373">
        <v>8</v>
      </c>
      <c r="C8" s="374">
        <v>6</v>
      </c>
      <c r="D8" s="374">
        <v>18</v>
      </c>
      <c r="E8" s="374">
        <v>0</v>
      </c>
      <c r="F8" s="375">
        <v>10</v>
      </c>
      <c r="G8" s="373">
        <v>2</v>
      </c>
      <c r="H8" s="374">
        <v>1</v>
      </c>
      <c r="I8" s="374">
        <v>5</v>
      </c>
      <c r="J8" s="374">
        <v>0</v>
      </c>
      <c r="K8" s="375">
        <v>150</v>
      </c>
    </row>
    <row r="9" spans="1:11" x14ac:dyDescent="0.25">
      <c r="A9" s="231" t="s">
        <v>813</v>
      </c>
      <c r="B9" s="373">
        <v>32</v>
      </c>
      <c r="C9" s="374">
        <v>20</v>
      </c>
      <c r="D9" s="374">
        <v>120</v>
      </c>
      <c r="E9" s="374">
        <v>0</v>
      </c>
      <c r="F9" s="375">
        <v>0</v>
      </c>
      <c r="G9" s="373">
        <v>31</v>
      </c>
      <c r="H9" s="374">
        <v>15</v>
      </c>
      <c r="I9" s="374">
        <v>161</v>
      </c>
      <c r="J9" s="374">
        <v>56</v>
      </c>
      <c r="K9" s="375">
        <v>0</v>
      </c>
    </row>
    <row r="10" spans="1:11" ht="15.75" thickBot="1" x14ac:dyDescent="0.3">
      <c r="A10" s="376" t="s">
        <v>816</v>
      </c>
      <c r="B10" s="377">
        <v>7</v>
      </c>
      <c r="C10" s="378">
        <v>7</v>
      </c>
      <c r="D10" s="378">
        <v>23</v>
      </c>
      <c r="E10" s="378">
        <v>0</v>
      </c>
      <c r="F10" s="379">
        <v>0</v>
      </c>
      <c r="G10" s="380">
        <v>5</v>
      </c>
      <c r="H10" s="381">
        <v>0</v>
      </c>
      <c r="I10" s="381">
        <v>25</v>
      </c>
      <c r="J10" s="381">
        <v>0</v>
      </c>
      <c r="K10" s="382">
        <v>0</v>
      </c>
    </row>
    <row r="11" spans="1:11" ht="15.75" thickBot="1" x14ac:dyDescent="0.3">
      <c r="A11" s="383" t="s">
        <v>55</v>
      </c>
      <c r="B11" s="351">
        <f>SUM(B5:B10)</f>
        <v>112</v>
      </c>
      <c r="C11" s="352">
        <f>SUM(C5:C10)</f>
        <v>72</v>
      </c>
      <c r="D11" s="352">
        <f>SUM(D5:D10)</f>
        <v>340</v>
      </c>
      <c r="E11" s="352">
        <f t="shared" ref="E11:K11" si="0">SUM(E5:E10)</f>
        <v>31</v>
      </c>
      <c r="F11" s="353">
        <f t="shared" si="0"/>
        <v>438</v>
      </c>
      <c r="G11" s="384">
        <f t="shared" si="0"/>
        <v>88</v>
      </c>
      <c r="H11" s="352">
        <f t="shared" si="0"/>
        <v>43</v>
      </c>
      <c r="I11" s="352">
        <f t="shared" si="0"/>
        <v>407</v>
      </c>
      <c r="J11" s="352">
        <f t="shared" si="0"/>
        <v>323</v>
      </c>
      <c r="K11" s="353">
        <f t="shared" si="0"/>
        <v>186</v>
      </c>
    </row>
    <row r="12" spans="1:11" x14ac:dyDescent="0.25">
      <c r="A12" s="385"/>
      <c r="B12" s="386"/>
      <c r="C12" s="386"/>
      <c r="D12" s="386"/>
      <c r="E12" s="386"/>
      <c r="F12" s="386"/>
      <c r="G12" s="386"/>
      <c r="H12" s="386"/>
      <c r="I12" s="386"/>
      <c r="J12" s="386"/>
      <c r="K12" s="386"/>
    </row>
    <row r="13" spans="1:11" ht="16.5" thickBot="1" x14ac:dyDescent="0.3">
      <c r="A13" s="204" t="s">
        <v>247</v>
      </c>
      <c r="B13" s="386"/>
      <c r="C13" s="386"/>
      <c r="D13" s="386"/>
      <c r="E13" s="386"/>
      <c r="F13" s="386"/>
      <c r="G13" s="386"/>
      <c r="H13" s="386"/>
      <c r="I13" s="386"/>
      <c r="J13" s="386"/>
      <c r="K13" s="386"/>
    </row>
    <row r="14" spans="1:11" ht="15" customHeight="1" x14ac:dyDescent="0.25">
      <c r="A14" s="501" t="s">
        <v>51</v>
      </c>
      <c r="B14" s="507" t="s">
        <v>96</v>
      </c>
      <c r="C14" s="471" t="s">
        <v>248</v>
      </c>
      <c r="D14" s="504" t="s">
        <v>97</v>
      </c>
      <c r="E14" s="505"/>
      <c r="F14" s="506"/>
      <c r="G14" s="509" t="s">
        <v>98</v>
      </c>
      <c r="H14" s="471" t="s">
        <v>248</v>
      </c>
      <c r="I14" s="504" t="s">
        <v>99</v>
      </c>
      <c r="J14" s="505"/>
      <c r="K14" s="506"/>
    </row>
    <row r="15" spans="1:11" ht="30.75" thickBot="1" x14ac:dyDescent="0.3">
      <c r="A15" s="502"/>
      <c r="B15" s="508"/>
      <c r="C15" s="503"/>
      <c r="D15" s="365" t="s">
        <v>14</v>
      </c>
      <c r="E15" s="365" t="s">
        <v>15</v>
      </c>
      <c r="F15" s="366" t="s">
        <v>16</v>
      </c>
      <c r="G15" s="510"/>
      <c r="H15" s="503"/>
      <c r="I15" s="365" t="s">
        <v>14</v>
      </c>
      <c r="J15" s="365" t="s">
        <v>15</v>
      </c>
      <c r="K15" s="366" t="s">
        <v>16</v>
      </c>
    </row>
    <row r="16" spans="1:11" x14ac:dyDescent="0.25">
      <c r="A16" s="348" t="s">
        <v>809</v>
      </c>
      <c r="B16" s="231">
        <v>5</v>
      </c>
      <c r="C16" s="231">
        <v>2</v>
      </c>
      <c r="D16" s="231">
        <v>27</v>
      </c>
      <c r="E16" s="231">
        <v>0</v>
      </c>
      <c r="F16" s="231">
        <v>0</v>
      </c>
      <c r="G16" s="231">
        <v>1</v>
      </c>
      <c r="H16" s="231">
        <v>0</v>
      </c>
      <c r="I16" s="231">
        <v>7</v>
      </c>
      <c r="J16" s="231">
        <v>0</v>
      </c>
      <c r="K16" s="231">
        <v>0</v>
      </c>
    </row>
    <row r="17" spans="1:11" x14ac:dyDescent="0.25">
      <c r="A17" s="348" t="s">
        <v>810</v>
      </c>
      <c r="B17" s="231">
        <v>7</v>
      </c>
      <c r="C17" s="231">
        <v>4</v>
      </c>
      <c r="D17" s="231">
        <v>37</v>
      </c>
      <c r="E17" s="231">
        <v>0</v>
      </c>
      <c r="F17" s="231">
        <v>0</v>
      </c>
      <c r="G17" s="231">
        <v>13</v>
      </c>
      <c r="H17" s="231">
        <v>5</v>
      </c>
      <c r="I17" s="231">
        <v>120</v>
      </c>
      <c r="J17" s="231">
        <v>0</v>
      </c>
      <c r="K17" s="231">
        <v>0</v>
      </c>
    </row>
    <row r="18" spans="1:11" x14ac:dyDescent="0.25">
      <c r="A18" s="348" t="s">
        <v>811</v>
      </c>
      <c r="B18" s="231">
        <v>19</v>
      </c>
      <c r="C18" s="231">
        <v>15</v>
      </c>
      <c r="D18" s="231">
        <v>57</v>
      </c>
      <c r="E18" s="231">
        <v>0</v>
      </c>
      <c r="F18" s="231">
        <v>123</v>
      </c>
      <c r="G18" s="231">
        <v>19</v>
      </c>
      <c r="H18" s="231">
        <v>1</v>
      </c>
      <c r="I18" s="231">
        <v>89</v>
      </c>
      <c r="J18" s="231">
        <v>0</v>
      </c>
      <c r="K18" s="231">
        <v>300</v>
      </c>
    </row>
    <row r="19" spans="1:11" x14ac:dyDescent="0.25">
      <c r="A19" s="231" t="s">
        <v>812</v>
      </c>
      <c r="B19" s="231">
        <v>3</v>
      </c>
      <c r="C19" s="231">
        <v>2</v>
      </c>
      <c r="D19" s="231">
        <v>15</v>
      </c>
      <c r="E19" s="231">
        <v>0</v>
      </c>
      <c r="F19" s="231">
        <v>0</v>
      </c>
      <c r="G19" s="231">
        <v>0</v>
      </c>
      <c r="H19" s="231">
        <v>0</v>
      </c>
      <c r="I19" s="231">
        <v>0</v>
      </c>
      <c r="J19" s="231">
        <v>0</v>
      </c>
      <c r="K19" s="231">
        <v>0</v>
      </c>
    </row>
    <row r="20" spans="1:11" x14ac:dyDescent="0.25">
      <c r="A20" s="231" t="s">
        <v>813</v>
      </c>
      <c r="B20" s="231">
        <v>29</v>
      </c>
      <c r="C20" s="231">
        <v>21</v>
      </c>
      <c r="D20" s="231">
        <v>161</v>
      </c>
      <c r="E20" s="231">
        <v>0</v>
      </c>
      <c r="F20" s="231">
        <v>0</v>
      </c>
      <c r="G20" s="231">
        <v>12</v>
      </c>
      <c r="H20" s="231">
        <v>6</v>
      </c>
      <c r="I20" s="231">
        <v>39</v>
      </c>
      <c r="J20" s="231">
        <v>0</v>
      </c>
      <c r="K20" s="231">
        <v>0</v>
      </c>
    </row>
    <row r="21" spans="1:11" ht="15.75" thickBot="1" x14ac:dyDescent="0.3">
      <c r="A21" s="231" t="s">
        <v>816</v>
      </c>
      <c r="B21" s="231">
        <v>3</v>
      </c>
      <c r="C21" s="231">
        <v>3</v>
      </c>
      <c r="D21" s="231">
        <v>21</v>
      </c>
      <c r="E21" s="231">
        <v>0</v>
      </c>
      <c r="F21" s="231">
        <v>0</v>
      </c>
      <c r="G21" s="231">
        <v>1</v>
      </c>
      <c r="H21" s="231">
        <v>0</v>
      </c>
      <c r="I21" s="231">
        <v>7</v>
      </c>
      <c r="J21" s="231">
        <v>0</v>
      </c>
      <c r="K21" s="231">
        <v>0</v>
      </c>
    </row>
    <row r="22" spans="1:11" ht="15.75" thickBot="1" x14ac:dyDescent="0.3">
      <c r="A22" s="383" t="s">
        <v>55</v>
      </c>
      <c r="B22" s="351">
        <f>SUM(B16:B21)</f>
        <v>66</v>
      </c>
      <c r="C22" s="352">
        <f>SUM(C16:C21)</f>
        <v>47</v>
      </c>
      <c r="D22" s="352">
        <f t="shared" ref="D22:G22" si="1">SUM(D16:D21)</f>
        <v>318</v>
      </c>
      <c r="E22" s="352">
        <f t="shared" si="1"/>
        <v>0</v>
      </c>
      <c r="F22" s="353">
        <f t="shared" si="1"/>
        <v>123</v>
      </c>
      <c r="G22" s="351">
        <f t="shared" si="1"/>
        <v>46</v>
      </c>
      <c r="H22" s="352">
        <f>SUM(H16:H21)</f>
        <v>12</v>
      </c>
      <c r="I22" s="352">
        <f>SUM(I16:I21)</f>
        <v>262</v>
      </c>
      <c r="J22" s="352">
        <f>SUM(J16:J21)</f>
        <v>0</v>
      </c>
      <c r="K22" s="353">
        <f>SUM(K16:K21)</f>
        <v>300</v>
      </c>
    </row>
    <row r="23" spans="1:11" ht="15.75" thickBot="1" x14ac:dyDescent="0.3">
      <c r="A23" s="386"/>
      <c r="B23" s="385"/>
      <c r="C23" s="385"/>
      <c r="D23" s="385"/>
      <c r="E23" s="385"/>
      <c r="F23" s="385"/>
      <c r="G23" s="385"/>
      <c r="H23" s="385"/>
      <c r="I23" s="385"/>
      <c r="J23" s="385"/>
      <c r="K23" s="385"/>
    </row>
    <row r="24" spans="1:11" x14ac:dyDescent="0.25">
      <c r="A24" s="387" t="s">
        <v>4</v>
      </c>
      <c r="B24" s="358">
        <f t="shared" ref="B24:K24" si="2">+B11-B22</f>
        <v>46</v>
      </c>
      <c r="C24" s="359">
        <f t="shared" si="2"/>
        <v>25</v>
      </c>
      <c r="D24" s="359">
        <f t="shared" si="2"/>
        <v>22</v>
      </c>
      <c r="E24" s="359">
        <f t="shared" si="2"/>
        <v>31</v>
      </c>
      <c r="F24" s="360">
        <f t="shared" si="2"/>
        <v>315</v>
      </c>
      <c r="G24" s="358">
        <f t="shared" si="2"/>
        <v>42</v>
      </c>
      <c r="H24" s="359">
        <f t="shared" si="2"/>
        <v>31</v>
      </c>
      <c r="I24" s="359">
        <f t="shared" si="2"/>
        <v>145</v>
      </c>
      <c r="J24" s="359">
        <f t="shared" si="2"/>
        <v>323</v>
      </c>
      <c r="K24" s="360">
        <f t="shared" si="2"/>
        <v>-114</v>
      </c>
    </row>
    <row r="25" spans="1:11" ht="16.5" thickBot="1" x14ac:dyDescent="0.3">
      <c r="A25" s="186" t="s">
        <v>76</v>
      </c>
      <c r="B25" s="361">
        <f t="shared" ref="B25:K25" si="3">+IFERROR(B24/B22,0)*100</f>
        <v>69.696969696969703</v>
      </c>
      <c r="C25" s="362">
        <f t="shared" si="3"/>
        <v>53.191489361702125</v>
      </c>
      <c r="D25" s="362">
        <f t="shared" si="3"/>
        <v>6.9182389937106921</v>
      </c>
      <c r="E25" s="362">
        <f t="shared" si="3"/>
        <v>0</v>
      </c>
      <c r="F25" s="363">
        <f t="shared" si="3"/>
        <v>256.09756097560978</v>
      </c>
      <c r="G25" s="361">
        <f t="shared" si="3"/>
        <v>91.304347826086953</v>
      </c>
      <c r="H25" s="362">
        <f t="shared" si="3"/>
        <v>258.33333333333337</v>
      </c>
      <c r="I25" s="362">
        <f t="shared" si="3"/>
        <v>55.343511450381676</v>
      </c>
      <c r="J25" s="362">
        <f t="shared" si="3"/>
        <v>0</v>
      </c>
      <c r="K25" s="363">
        <f t="shared" si="3"/>
        <v>-38</v>
      </c>
    </row>
    <row r="34" spans="3:3" x14ac:dyDescent="0.25">
      <c r="C34" s="344" t="s">
        <v>814</v>
      </c>
    </row>
  </sheetData>
  <mergeCells count="15">
    <mergeCell ref="A1:K1"/>
    <mergeCell ref="A14:A15"/>
    <mergeCell ref="C14:C15"/>
    <mergeCell ref="D14:F14"/>
    <mergeCell ref="H14:H15"/>
    <mergeCell ref="I14:K14"/>
    <mergeCell ref="B14:B15"/>
    <mergeCell ref="G14:G15"/>
    <mergeCell ref="I3:K3"/>
    <mergeCell ref="A3:A4"/>
    <mergeCell ref="C3:C4"/>
    <mergeCell ref="D3:F3"/>
    <mergeCell ref="H3:H4"/>
    <mergeCell ref="B3:B4"/>
    <mergeCell ref="G3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2.625" customWidth="1"/>
    <col min="2" max="2" width="12.375" customWidth="1"/>
    <col min="3" max="3" width="12" customWidth="1"/>
    <col min="4" max="4" width="9.875" customWidth="1"/>
    <col min="5" max="5" width="11.625" customWidth="1"/>
    <col min="6" max="6" width="13" customWidth="1"/>
    <col min="7" max="7" width="9.875" customWidth="1"/>
    <col min="8" max="8" width="10.5" customWidth="1"/>
    <col min="9" max="9" width="9.75" customWidth="1"/>
    <col min="10" max="10" width="12.625" customWidth="1"/>
    <col min="11" max="11" width="11.375" customWidth="1"/>
  </cols>
  <sheetData>
    <row r="1" spans="1:12" ht="45" customHeight="1" x14ac:dyDescent="0.25">
      <c r="A1" s="515" t="s">
        <v>263</v>
      </c>
      <c r="B1" s="515"/>
      <c r="C1" s="515"/>
      <c r="D1" s="515"/>
      <c r="E1" s="515"/>
      <c r="F1" s="515"/>
      <c r="G1" s="515"/>
      <c r="H1" s="515"/>
      <c r="I1" s="515"/>
      <c r="J1" s="515"/>
      <c r="K1" s="515"/>
    </row>
    <row r="2" spans="1:12" ht="107.25" customHeight="1" x14ac:dyDescent="0.25">
      <c r="A2" s="19" t="s">
        <v>100</v>
      </c>
      <c r="B2" s="19" t="s">
        <v>101</v>
      </c>
      <c r="C2" s="19" t="s">
        <v>275</v>
      </c>
      <c r="D2" s="19" t="s">
        <v>274</v>
      </c>
      <c r="E2" s="19" t="s">
        <v>275</v>
      </c>
      <c r="F2" s="19" t="s">
        <v>154</v>
      </c>
      <c r="G2" s="19" t="s">
        <v>248</v>
      </c>
      <c r="H2" s="19" t="s">
        <v>155</v>
      </c>
      <c r="I2" s="19" t="s">
        <v>248</v>
      </c>
      <c r="J2" s="19" t="s">
        <v>156</v>
      </c>
      <c r="K2" s="19" t="s">
        <v>248</v>
      </c>
      <c r="L2" s="1"/>
    </row>
    <row r="3" spans="1:12" ht="21" customHeight="1" x14ac:dyDescent="0.25">
      <c r="A3" s="290" t="s">
        <v>174</v>
      </c>
      <c r="B3" s="43">
        <v>1824</v>
      </c>
      <c r="C3" s="43">
        <v>1467</v>
      </c>
      <c r="D3" s="43">
        <v>1680</v>
      </c>
      <c r="E3" s="43">
        <v>1344</v>
      </c>
      <c r="F3" s="43">
        <v>534</v>
      </c>
      <c r="G3" s="43">
        <v>114</v>
      </c>
      <c r="H3" s="43">
        <v>59</v>
      </c>
      <c r="I3" s="43">
        <v>14</v>
      </c>
      <c r="J3" s="43">
        <v>33</v>
      </c>
      <c r="K3" s="43">
        <v>11</v>
      </c>
    </row>
    <row r="4" spans="1:12" ht="24.75" customHeight="1" x14ac:dyDescent="0.25">
      <c r="A4" s="290" t="s">
        <v>175</v>
      </c>
      <c r="B4" s="43">
        <v>1781</v>
      </c>
      <c r="C4" s="43">
        <v>1244</v>
      </c>
      <c r="D4" s="43">
        <v>1711</v>
      </c>
      <c r="E4" s="43">
        <v>1214</v>
      </c>
      <c r="F4" s="43">
        <v>472</v>
      </c>
      <c r="G4" s="43">
        <v>101</v>
      </c>
      <c r="H4" s="43">
        <v>9</v>
      </c>
      <c r="I4" s="43">
        <v>2</v>
      </c>
      <c r="J4" s="43">
        <v>31</v>
      </c>
      <c r="K4" s="43">
        <v>16</v>
      </c>
    </row>
    <row r="5" spans="1:12" ht="19.5" customHeight="1" x14ac:dyDescent="0.25">
      <c r="A5" s="290" t="s">
        <v>176</v>
      </c>
      <c r="B5" s="43">
        <v>79</v>
      </c>
      <c r="C5" s="43">
        <v>39</v>
      </c>
      <c r="D5" s="43">
        <v>75</v>
      </c>
      <c r="E5" s="43">
        <v>56</v>
      </c>
      <c r="F5" s="43">
        <v>75</v>
      </c>
      <c r="G5" s="43">
        <v>39</v>
      </c>
      <c r="H5" s="43">
        <v>0</v>
      </c>
      <c r="I5" s="43">
        <v>0</v>
      </c>
      <c r="J5" s="43">
        <v>7</v>
      </c>
      <c r="K5" s="43">
        <v>3</v>
      </c>
    </row>
    <row r="6" spans="1:12" ht="21" customHeight="1" x14ac:dyDescent="0.25">
      <c r="A6" s="290" t="s">
        <v>177</v>
      </c>
      <c r="B6" s="43">
        <v>104</v>
      </c>
      <c r="C6" s="43">
        <v>81</v>
      </c>
      <c r="D6" s="43">
        <v>96</v>
      </c>
      <c r="E6" s="43">
        <v>68</v>
      </c>
      <c r="F6" s="43">
        <v>34</v>
      </c>
      <c r="G6" s="43">
        <v>21</v>
      </c>
      <c r="H6" s="43">
        <v>0</v>
      </c>
      <c r="I6" s="43">
        <v>0</v>
      </c>
      <c r="J6" s="43">
        <v>0</v>
      </c>
      <c r="K6" s="43">
        <v>0</v>
      </c>
    </row>
    <row r="7" spans="1:12" ht="18.75" customHeight="1" x14ac:dyDescent="0.25">
      <c r="A7" s="295" t="s">
        <v>55</v>
      </c>
      <c r="B7" s="43">
        <f t="shared" ref="B7:K7" si="0">SUM(B3:B6)</f>
        <v>3788</v>
      </c>
      <c r="C7" s="43">
        <f t="shared" si="0"/>
        <v>2831</v>
      </c>
      <c r="D7" s="43">
        <f t="shared" si="0"/>
        <v>3562</v>
      </c>
      <c r="E7" s="43">
        <f t="shared" si="0"/>
        <v>2682</v>
      </c>
      <c r="F7" s="43">
        <f t="shared" si="0"/>
        <v>1115</v>
      </c>
      <c r="G7" s="43">
        <f t="shared" si="0"/>
        <v>275</v>
      </c>
      <c r="H7" s="43">
        <f t="shared" si="0"/>
        <v>68</v>
      </c>
      <c r="I7" s="43">
        <f t="shared" si="0"/>
        <v>16</v>
      </c>
      <c r="J7" s="43">
        <f t="shared" si="0"/>
        <v>71</v>
      </c>
      <c r="K7" s="43">
        <f t="shared" si="0"/>
        <v>30</v>
      </c>
    </row>
    <row r="8" spans="1:12" x14ac:dyDescent="0.25">
      <c r="H8" s="17"/>
      <c r="I8" s="17"/>
      <c r="J8" s="17"/>
      <c r="K8" s="17"/>
    </row>
    <row r="9" spans="1:12" x14ac:dyDescent="0.25">
      <c r="A9" s="17"/>
    </row>
  </sheetData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7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zoomScaleSheetLayoutView="100" workbookViewId="0">
      <selection activeCell="K10" sqref="K10"/>
    </sheetView>
  </sheetViews>
  <sheetFormatPr defaultRowHeight="15.75" x14ac:dyDescent="0.25"/>
  <cols>
    <col min="1" max="2" width="10.625" customWidth="1"/>
    <col min="3" max="3" width="12" customWidth="1"/>
    <col min="4" max="11" width="10.625" customWidth="1"/>
  </cols>
  <sheetData>
    <row r="1" spans="1:11" ht="32.25" customHeight="1" x14ac:dyDescent="0.25">
      <c r="A1" s="516" t="s">
        <v>264</v>
      </c>
      <c r="B1" s="517"/>
      <c r="C1" s="517"/>
      <c r="D1" s="517"/>
      <c r="E1" s="517"/>
      <c r="F1" s="517"/>
      <c r="G1" s="517"/>
      <c r="H1" s="517"/>
      <c r="I1" s="517"/>
      <c r="J1" s="517"/>
      <c r="K1" s="517"/>
    </row>
    <row r="2" spans="1:11" ht="17.25" customHeight="1" thickBot="1" x14ac:dyDescent="0.3">
      <c r="A2" s="66" t="s">
        <v>265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81.75" customHeight="1" thickBot="1" x14ac:dyDescent="0.3">
      <c r="A3" s="110" t="s">
        <v>102</v>
      </c>
      <c r="B3" s="111" t="s">
        <v>5</v>
      </c>
      <c r="C3" s="111" t="s">
        <v>6</v>
      </c>
      <c r="D3" s="112" t="s">
        <v>7</v>
      </c>
      <c r="E3" s="111" t="s">
        <v>8</v>
      </c>
      <c r="F3" s="111" t="s">
        <v>9</v>
      </c>
      <c r="G3" s="111" t="s">
        <v>10</v>
      </c>
      <c r="H3" s="173" t="s">
        <v>214</v>
      </c>
      <c r="I3" s="173" t="s">
        <v>215</v>
      </c>
      <c r="J3" s="113" t="s">
        <v>103</v>
      </c>
      <c r="K3" s="114" t="s">
        <v>55</v>
      </c>
    </row>
    <row r="4" spans="1:11" x14ac:dyDescent="0.25">
      <c r="A4" s="67" t="s">
        <v>281</v>
      </c>
      <c r="B4" s="67">
        <v>4</v>
      </c>
      <c r="C4" s="67">
        <v>8</v>
      </c>
      <c r="D4" s="67">
        <v>5</v>
      </c>
      <c r="E4" s="67">
        <v>36</v>
      </c>
      <c r="F4" s="67">
        <v>6</v>
      </c>
      <c r="G4" s="67">
        <v>0</v>
      </c>
      <c r="H4" s="67">
        <v>31</v>
      </c>
      <c r="I4" s="67">
        <v>0</v>
      </c>
      <c r="J4" s="67">
        <v>239</v>
      </c>
      <c r="K4" s="67">
        <f>SUM(B4:J4)</f>
        <v>329</v>
      </c>
    </row>
    <row r="5" spans="1:11" x14ac:dyDescent="0.25">
      <c r="A5" s="43" t="s">
        <v>282</v>
      </c>
      <c r="B5" s="43">
        <v>6</v>
      </c>
      <c r="C5" s="43">
        <v>6</v>
      </c>
      <c r="D5" s="43">
        <v>6</v>
      </c>
      <c r="E5" s="43">
        <v>4</v>
      </c>
      <c r="F5" s="43">
        <v>2</v>
      </c>
      <c r="G5" s="43">
        <v>0</v>
      </c>
      <c r="H5" s="43">
        <v>1</v>
      </c>
      <c r="I5" s="43">
        <v>0</v>
      </c>
      <c r="J5" s="43">
        <v>113</v>
      </c>
      <c r="K5" s="67">
        <f t="shared" ref="K5:K8" si="0">SUM(B5:J5)</f>
        <v>138</v>
      </c>
    </row>
    <row r="6" spans="1:11" x14ac:dyDescent="0.25">
      <c r="A6" s="43" t="s">
        <v>283</v>
      </c>
      <c r="B6" s="43">
        <v>3</v>
      </c>
      <c r="C6" s="43">
        <v>13</v>
      </c>
      <c r="D6" s="43">
        <v>12</v>
      </c>
      <c r="E6" s="43">
        <v>3</v>
      </c>
      <c r="F6" s="43">
        <v>0</v>
      </c>
      <c r="G6" s="43">
        <v>0</v>
      </c>
      <c r="H6" s="43">
        <v>8</v>
      </c>
      <c r="I6" s="43">
        <v>0</v>
      </c>
      <c r="J6" s="43">
        <v>129</v>
      </c>
      <c r="K6" s="67">
        <f t="shared" si="0"/>
        <v>168</v>
      </c>
    </row>
    <row r="7" spans="1:11" x14ac:dyDescent="0.25">
      <c r="A7" s="43" t="s">
        <v>284</v>
      </c>
      <c r="B7" s="43">
        <v>25</v>
      </c>
      <c r="C7" s="43">
        <v>51</v>
      </c>
      <c r="D7" s="43">
        <v>23</v>
      </c>
      <c r="E7" s="43">
        <v>2</v>
      </c>
      <c r="F7" s="43">
        <v>7</v>
      </c>
      <c r="G7" s="43">
        <v>0</v>
      </c>
      <c r="H7" s="43">
        <v>15</v>
      </c>
      <c r="I7" s="43">
        <v>0</v>
      </c>
      <c r="J7" s="43">
        <v>648</v>
      </c>
      <c r="K7" s="67">
        <f t="shared" si="0"/>
        <v>771</v>
      </c>
    </row>
    <row r="8" spans="1:11" x14ac:dyDescent="0.25">
      <c r="A8" s="43" t="s">
        <v>285</v>
      </c>
      <c r="B8" s="43">
        <v>8</v>
      </c>
      <c r="C8" s="43">
        <v>13</v>
      </c>
      <c r="D8" s="43">
        <v>12</v>
      </c>
      <c r="E8" s="43">
        <v>1</v>
      </c>
      <c r="F8" s="43">
        <v>0</v>
      </c>
      <c r="G8" s="43">
        <v>0</v>
      </c>
      <c r="H8" s="43">
        <v>8</v>
      </c>
      <c r="I8" s="43">
        <v>0</v>
      </c>
      <c r="J8" s="43">
        <v>281</v>
      </c>
      <c r="K8" s="67">
        <f t="shared" si="0"/>
        <v>323</v>
      </c>
    </row>
    <row r="9" spans="1:11" x14ac:dyDescent="0.25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1" x14ac:dyDescent="0.25">
      <c r="A10" s="49" t="s">
        <v>55</v>
      </c>
      <c r="B10" s="49">
        <v>44</v>
      </c>
      <c r="C10" s="49">
        <f t="shared" ref="C10:I10" si="1">SUM(C4:C9)</f>
        <v>91</v>
      </c>
      <c r="D10" s="49">
        <v>57</v>
      </c>
      <c r="E10" s="49">
        <v>45</v>
      </c>
      <c r="F10" s="49">
        <f t="shared" si="1"/>
        <v>15</v>
      </c>
      <c r="G10" s="49">
        <f t="shared" si="1"/>
        <v>0</v>
      </c>
      <c r="H10" s="49">
        <v>61</v>
      </c>
      <c r="I10" s="49">
        <f t="shared" si="1"/>
        <v>0</v>
      </c>
      <c r="J10" s="49">
        <v>1407</v>
      </c>
      <c r="K10" s="49">
        <f>SUM(B10:J10)</f>
        <v>1720</v>
      </c>
    </row>
    <row r="11" spans="1:11" ht="9.75" customHeight="1" x14ac:dyDescent="0.25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</row>
    <row r="12" spans="1:11" ht="16.5" thickBot="1" x14ac:dyDescent="0.3">
      <c r="A12" s="66" t="s">
        <v>249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</row>
    <row r="13" spans="1:11" ht="79.5" thickBot="1" x14ac:dyDescent="0.3">
      <c r="A13" s="110" t="s">
        <v>102</v>
      </c>
      <c r="B13" s="111" t="s">
        <v>5</v>
      </c>
      <c r="C13" s="111" t="s">
        <v>6</v>
      </c>
      <c r="D13" s="112" t="s">
        <v>7</v>
      </c>
      <c r="E13" s="111" t="s">
        <v>8</v>
      </c>
      <c r="F13" s="111" t="s">
        <v>9</v>
      </c>
      <c r="G13" s="111" t="s">
        <v>10</v>
      </c>
      <c r="H13" s="111" t="s">
        <v>214</v>
      </c>
      <c r="I13" s="111" t="s">
        <v>215</v>
      </c>
      <c r="J13" s="113" t="s">
        <v>103</v>
      </c>
      <c r="K13" s="114" t="s">
        <v>55</v>
      </c>
    </row>
    <row r="14" spans="1:11" x14ac:dyDescent="0.25">
      <c r="A14" s="67" t="s">
        <v>281</v>
      </c>
      <c r="B14" s="67">
        <v>10</v>
      </c>
      <c r="C14" s="67">
        <v>23</v>
      </c>
      <c r="D14" s="67">
        <v>8</v>
      </c>
      <c r="E14" s="67">
        <v>38</v>
      </c>
      <c r="F14" s="67">
        <v>1</v>
      </c>
      <c r="G14" s="67"/>
      <c r="H14" s="67">
        <v>19</v>
      </c>
      <c r="I14" s="67">
        <v>0</v>
      </c>
      <c r="J14" s="67">
        <v>346</v>
      </c>
      <c r="K14" s="67">
        <f>SUM(B14:J14)</f>
        <v>445</v>
      </c>
    </row>
    <row r="15" spans="1:11" x14ac:dyDescent="0.25">
      <c r="A15" s="43" t="s">
        <v>282</v>
      </c>
      <c r="B15" s="43">
        <v>6</v>
      </c>
      <c r="C15" s="43">
        <v>5</v>
      </c>
      <c r="D15" s="43">
        <v>4</v>
      </c>
      <c r="E15" s="43">
        <v>4</v>
      </c>
      <c r="F15" s="43">
        <v>1</v>
      </c>
      <c r="G15" s="43"/>
      <c r="H15" s="43">
        <v>10</v>
      </c>
      <c r="I15" s="43">
        <v>0</v>
      </c>
      <c r="J15" s="43">
        <v>132</v>
      </c>
      <c r="K15" s="67">
        <f t="shared" ref="K15:K18" si="2">SUM(B15:J15)</f>
        <v>162</v>
      </c>
    </row>
    <row r="16" spans="1:11" x14ac:dyDescent="0.25">
      <c r="A16" s="43" t="s">
        <v>283</v>
      </c>
      <c r="B16" s="43">
        <v>5</v>
      </c>
      <c r="C16" s="43">
        <v>6</v>
      </c>
      <c r="D16" s="43">
        <v>11</v>
      </c>
      <c r="E16" s="43">
        <v>6</v>
      </c>
      <c r="F16" s="43">
        <v>3</v>
      </c>
      <c r="G16" s="43"/>
      <c r="H16" s="43">
        <v>3</v>
      </c>
      <c r="I16" s="43">
        <v>0</v>
      </c>
      <c r="J16" s="43">
        <v>121</v>
      </c>
      <c r="K16" s="67">
        <f t="shared" si="2"/>
        <v>155</v>
      </c>
    </row>
    <row r="17" spans="1:11" x14ac:dyDescent="0.25">
      <c r="A17" s="43" t="s">
        <v>284</v>
      </c>
      <c r="B17" s="43">
        <v>47</v>
      </c>
      <c r="C17" s="43">
        <v>64</v>
      </c>
      <c r="D17" s="43">
        <v>39</v>
      </c>
      <c r="E17" s="43">
        <v>3</v>
      </c>
      <c r="F17" s="43">
        <v>6</v>
      </c>
      <c r="G17" s="43"/>
      <c r="H17" s="43">
        <v>15</v>
      </c>
      <c r="I17" s="43">
        <v>1</v>
      </c>
      <c r="J17" s="43">
        <v>642</v>
      </c>
      <c r="K17" s="67">
        <f t="shared" si="2"/>
        <v>817</v>
      </c>
    </row>
    <row r="18" spans="1:11" x14ac:dyDescent="0.25">
      <c r="A18" s="43" t="s">
        <v>285</v>
      </c>
      <c r="B18" s="43">
        <v>18</v>
      </c>
      <c r="C18" s="43">
        <v>23</v>
      </c>
      <c r="D18" s="43">
        <v>10</v>
      </c>
      <c r="E18" s="43">
        <v>0</v>
      </c>
      <c r="F18" s="43">
        <v>0</v>
      </c>
      <c r="G18" s="43"/>
      <c r="H18" s="43">
        <v>6</v>
      </c>
      <c r="I18" s="43">
        <v>0</v>
      </c>
      <c r="J18" s="43">
        <v>261</v>
      </c>
      <c r="K18" s="67">
        <f t="shared" si="2"/>
        <v>318</v>
      </c>
    </row>
    <row r="19" spans="1:11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</row>
    <row r="20" spans="1:11" x14ac:dyDescent="0.25">
      <c r="A20" s="49" t="s">
        <v>55</v>
      </c>
      <c r="B20" s="49">
        <v>85</v>
      </c>
      <c r="C20" s="49">
        <v>115</v>
      </c>
      <c r="D20" s="49">
        <f t="shared" ref="D20:G20" si="3">SUM(D14:D19)</f>
        <v>72</v>
      </c>
      <c r="E20" s="49">
        <f t="shared" si="3"/>
        <v>51</v>
      </c>
      <c r="F20" s="49">
        <f t="shared" si="3"/>
        <v>11</v>
      </c>
      <c r="G20" s="49">
        <f t="shared" si="3"/>
        <v>0</v>
      </c>
      <c r="H20" s="49">
        <v>50</v>
      </c>
      <c r="I20" s="49">
        <f>SUM(I14:I18)</f>
        <v>1</v>
      </c>
      <c r="J20" s="49">
        <v>1483</v>
      </c>
      <c r="K20" s="49">
        <f>SUM(B20:J20)</f>
        <v>1868</v>
      </c>
    </row>
    <row r="21" spans="1:11" ht="6" customHeight="1" x14ac:dyDescent="0.2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</row>
    <row r="22" spans="1:11" ht="17.25" customHeight="1" x14ac:dyDescent="0.25">
      <c r="A22" s="49" t="s">
        <v>178</v>
      </c>
      <c r="B22" s="49">
        <f>+B10-B20</f>
        <v>-41</v>
      </c>
      <c r="C22" s="49">
        <f t="shared" ref="C22:K22" si="4">+C10-C20</f>
        <v>-24</v>
      </c>
      <c r="D22" s="49">
        <f t="shared" si="4"/>
        <v>-15</v>
      </c>
      <c r="E22" s="49">
        <f t="shared" si="4"/>
        <v>-6</v>
      </c>
      <c r="F22" s="49">
        <f t="shared" si="4"/>
        <v>4</v>
      </c>
      <c r="G22" s="49">
        <f t="shared" si="4"/>
        <v>0</v>
      </c>
      <c r="H22" s="49">
        <f t="shared" si="4"/>
        <v>11</v>
      </c>
      <c r="I22" s="49">
        <f t="shared" si="4"/>
        <v>-1</v>
      </c>
      <c r="J22" s="49">
        <f t="shared" si="4"/>
        <v>-76</v>
      </c>
      <c r="K22" s="49">
        <f t="shared" si="4"/>
        <v>-148</v>
      </c>
    </row>
    <row r="23" spans="1:11" ht="18" customHeight="1" x14ac:dyDescent="0.25">
      <c r="A23" s="68" t="s">
        <v>173</v>
      </c>
      <c r="B23" s="126">
        <f t="shared" ref="B23:K23" si="5">+IFERROR(B22/B20,0)*100</f>
        <v>-48.235294117647058</v>
      </c>
      <c r="C23" s="126">
        <f t="shared" si="5"/>
        <v>-20.869565217391305</v>
      </c>
      <c r="D23" s="126">
        <f t="shared" si="5"/>
        <v>-20.833333333333336</v>
      </c>
      <c r="E23" s="126">
        <f t="shared" si="5"/>
        <v>-11.76470588235294</v>
      </c>
      <c r="F23" s="126">
        <f t="shared" si="5"/>
        <v>36.363636363636367</v>
      </c>
      <c r="G23" s="126">
        <f t="shared" si="5"/>
        <v>0</v>
      </c>
      <c r="H23" s="126">
        <f t="shared" si="5"/>
        <v>22</v>
      </c>
      <c r="I23" s="126">
        <f t="shared" si="5"/>
        <v>-100</v>
      </c>
      <c r="J23" s="126">
        <f t="shared" si="5"/>
        <v>-5.1247471341874578</v>
      </c>
      <c r="K23" s="126">
        <f t="shared" si="5"/>
        <v>-7.9229122055674521</v>
      </c>
    </row>
    <row r="24" spans="1:11" x14ac:dyDescent="0.25">
      <c r="J24" s="17"/>
      <c r="K24" s="17"/>
    </row>
  </sheetData>
  <mergeCells count="1">
    <mergeCell ref="A1:K1"/>
  </mergeCells>
  <phoneticPr fontId="2" type="noConversion"/>
  <pageMargins left="0.75" right="0.75" top="1" bottom="1" header="0.4921259845" footer="0.4921259845"/>
  <pageSetup paperSize="9" scale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Normal="100" zoomScaleSheetLayoutView="100" workbookViewId="0">
      <pane xSplit="18840" topLeftCell="O1"/>
      <selection activeCell="H22" sqref="H22"/>
      <selection pane="topRight" activeCell="A10" sqref="A10"/>
    </sheetView>
  </sheetViews>
  <sheetFormatPr defaultRowHeight="15.75" x14ac:dyDescent="0.25"/>
  <cols>
    <col min="1" max="1" width="22.5" customWidth="1"/>
    <col min="2" max="4" width="12.625" customWidth="1"/>
  </cols>
  <sheetData>
    <row r="1" spans="1:11" ht="38.25" customHeight="1" x14ac:dyDescent="0.3">
      <c r="A1" s="518" t="s">
        <v>266</v>
      </c>
      <c r="B1" s="518"/>
      <c r="C1" s="518"/>
      <c r="D1" s="518"/>
      <c r="E1" s="22"/>
      <c r="F1" s="22"/>
      <c r="G1" s="22"/>
      <c r="H1" s="22"/>
      <c r="I1" s="22"/>
    </row>
    <row r="2" spans="1:11" ht="19.5" thickBot="1" x14ac:dyDescent="0.35">
      <c r="A2" s="47" t="s">
        <v>265</v>
      </c>
      <c r="B2" s="22"/>
      <c r="C2" s="22"/>
      <c r="D2" s="22"/>
      <c r="E2" s="22"/>
      <c r="F2" s="22"/>
      <c r="G2" s="22"/>
      <c r="H2" s="22"/>
      <c r="I2" s="22"/>
    </row>
    <row r="3" spans="1:11" ht="16.5" thickBot="1" x14ac:dyDescent="0.3">
      <c r="A3" s="115" t="s">
        <v>104</v>
      </c>
      <c r="B3" s="84" t="s">
        <v>11</v>
      </c>
      <c r="C3" s="84" t="s">
        <v>13</v>
      </c>
      <c r="D3" s="107" t="s">
        <v>12</v>
      </c>
      <c r="E3" s="10"/>
      <c r="F3" s="10"/>
      <c r="G3" s="10"/>
      <c r="H3" s="11"/>
      <c r="I3" s="11"/>
      <c r="K3" s="7"/>
    </row>
    <row r="4" spans="1:11" x14ac:dyDescent="0.25">
      <c r="A4" s="71" t="s">
        <v>281</v>
      </c>
      <c r="B4" s="71">
        <v>0</v>
      </c>
      <c r="C4" s="71">
        <v>0</v>
      </c>
      <c r="D4" s="71">
        <v>0</v>
      </c>
      <c r="E4" s="7"/>
      <c r="F4" s="7"/>
      <c r="G4" s="7"/>
      <c r="H4" s="7"/>
      <c r="I4" s="7"/>
      <c r="K4" s="7"/>
    </row>
    <row r="5" spans="1:11" x14ac:dyDescent="0.25">
      <c r="A5" s="2" t="s">
        <v>282</v>
      </c>
      <c r="B5" s="2">
        <v>0</v>
      </c>
      <c r="C5" s="2">
        <v>1</v>
      </c>
      <c r="D5" s="2">
        <v>0</v>
      </c>
      <c r="E5" s="7"/>
      <c r="F5" s="7"/>
      <c r="G5" s="7"/>
      <c r="H5" s="7"/>
      <c r="I5" s="7"/>
      <c r="K5" s="8"/>
    </row>
    <row r="6" spans="1:11" x14ac:dyDescent="0.25">
      <c r="A6" s="2" t="s">
        <v>283</v>
      </c>
      <c r="B6" s="2">
        <v>8</v>
      </c>
      <c r="C6" s="2">
        <v>9</v>
      </c>
      <c r="D6" s="2">
        <v>0</v>
      </c>
      <c r="E6" s="7"/>
      <c r="F6" s="7"/>
      <c r="G6" s="7"/>
      <c r="H6" s="7"/>
      <c r="I6" s="7"/>
      <c r="K6" s="8"/>
    </row>
    <row r="7" spans="1:11" x14ac:dyDescent="0.25">
      <c r="A7" s="2" t="s">
        <v>284</v>
      </c>
      <c r="B7" s="2">
        <v>6</v>
      </c>
      <c r="C7" s="2">
        <v>12</v>
      </c>
      <c r="D7" s="2">
        <v>2</v>
      </c>
      <c r="E7" s="7"/>
      <c r="F7" s="7"/>
      <c r="G7" s="7"/>
      <c r="H7" s="7"/>
      <c r="I7" s="7"/>
      <c r="K7" s="8"/>
    </row>
    <row r="8" spans="1:11" x14ac:dyDescent="0.25">
      <c r="A8" s="2" t="s">
        <v>285</v>
      </c>
      <c r="B8" s="2">
        <v>77</v>
      </c>
      <c r="C8" s="2">
        <v>15</v>
      </c>
      <c r="D8" s="2">
        <v>6</v>
      </c>
      <c r="E8" s="7"/>
      <c r="F8" s="7"/>
      <c r="G8" s="7"/>
      <c r="H8" s="7"/>
      <c r="I8" s="7"/>
      <c r="K8" s="8"/>
    </row>
    <row r="9" spans="1:11" x14ac:dyDescent="0.25">
      <c r="A9" s="2"/>
      <c r="B9" s="2"/>
      <c r="C9" s="2"/>
      <c r="D9" s="2"/>
      <c r="E9" s="7"/>
      <c r="F9" s="7"/>
      <c r="G9" s="7"/>
      <c r="H9" s="7"/>
      <c r="I9" s="7"/>
      <c r="K9" s="8"/>
    </row>
    <row r="10" spans="1:11" x14ac:dyDescent="0.25">
      <c r="A10" s="49" t="s">
        <v>55</v>
      </c>
      <c r="B10" s="49">
        <f>SUM(B4:B9)</f>
        <v>91</v>
      </c>
      <c r="C10" s="49">
        <f>SUM(C4:C9)</f>
        <v>37</v>
      </c>
      <c r="D10" s="49">
        <f>SUM(D4:D9)</f>
        <v>8</v>
      </c>
      <c r="E10" s="7"/>
      <c r="F10" s="7"/>
      <c r="G10" s="7"/>
      <c r="H10" s="7"/>
      <c r="I10" s="7"/>
      <c r="K10" s="8"/>
    </row>
    <row r="11" spans="1:11" x14ac:dyDescent="0.25">
      <c r="A11" s="7"/>
      <c r="B11" s="7"/>
      <c r="C11" s="7"/>
      <c r="D11" s="7"/>
      <c r="E11" s="7"/>
      <c r="F11" s="7"/>
      <c r="G11" s="7"/>
      <c r="H11" s="7"/>
      <c r="I11" s="7"/>
      <c r="K11" s="8"/>
    </row>
    <row r="12" spans="1:11" ht="16.5" thickBot="1" x14ac:dyDescent="0.3">
      <c r="A12" s="47" t="s">
        <v>249</v>
      </c>
      <c r="B12" s="7"/>
      <c r="C12" s="7"/>
      <c r="D12" s="7"/>
      <c r="E12" s="7"/>
      <c r="F12" s="7"/>
      <c r="G12" s="7"/>
      <c r="H12" s="7"/>
      <c r="I12" s="7"/>
      <c r="K12" s="8"/>
    </row>
    <row r="13" spans="1:11" ht="16.5" thickBot="1" x14ac:dyDescent="0.3">
      <c r="A13" s="115" t="s">
        <v>104</v>
      </c>
      <c r="B13" s="84" t="s">
        <v>11</v>
      </c>
      <c r="C13" s="84" t="s">
        <v>13</v>
      </c>
      <c r="D13" s="107" t="s">
        <v>12</v>
      </c>
      <c r="E13" s="7"/>
      <c r="F13" s="7"/>
      <c r="G13" s="7"/>
      <c r="H13" s="7"/>
      <c r="I13" s="7"/>
      <c r="K13" s="8"/>
    </row>
    <row r="14" spans="1:11" x14ac:dyDescent="0.25">
      <c r="A14" s="71" t="s">
        <v>281</v>
      </c>
      <c r="B14" s="71">
        <v>0</v>
      </c>
      <c r="C14" s="71">
        <v>0</v>
      </c>
      <c r="D14" s="71">
        <v>0</v>
      </c>
      <c r="E14" s="7"/>
      <c r="F14" s="7"/>
      <c r="G14" s="7"/>
      <c r="H14" s="7"/>
      <c r="I14" s="7"/>
      <c r="K14" s="8"/>
    </row>
    <row r="15" spans="1:11" x14ac:dyDescent="0.25">
      <c r="A15" s="2" t="s">
        <v>282</v>
      </c>
      <c r="B15" s="2">
        <v>0</v>
      </c>
      <c r="C15" s="2">
        <v>0</v>
      </c>
      <c r="D15" s="2">
        <v>0</v>
      </c>
      <c r="E15" s="7"/>
      <c r="F15" s="7"/>
      <c r="G15" s="7"/>
      <c r="H15" s="7"/>
      <c r="I15" s="7"/>
      <c r="K15" s="8"/>
    </row>
    <row r="16" spans="1:11" x14ac:dyDescent="0.25">
      <c r="A16" s="2" t="s">
        <v>283</v>
      </c>
      <c r="B16" s="2">
        <v>26</v>
      </c>
      <c r="C16" s="2">
        <v>9</v>
      </c>
      <c r="D16" s="2">
        <v>1</v>
      </c>
      <c r="E16" s="7"/>
      <c r="F16" s="7"/>
      <c r="G16" s="7"/>
      <c r="H16" s="7"/>
      <c r="I16" s="7"/>
      <c r="K16" s="8"/>
    </row>
    <row r="17" spans="1:11" x14ac:dyDescent="0.25">
      <c r="A17" s="2" t="s">
        <v>284</v>
      </c>
      <c r="B17" s="2">
        <v>28</v>
      </c>
      <c r="C17" s="2">
        <v>17</v>
      </c>
      <c r="D17" s="2">
        <v>14</v>
      </c>
      <c r="E17" s="7"/>
      <c r="F17" s="7"/>
      <c r="G17" s="7"/>
      <c r="H17" s="7"/>
      <c r="I17" s="7"/>
      <c r="K17" s="8"/>
    </row>
    <row r="18" spans="1:11" x14ac:dyDescent="0.25">
      <c r="A18" s="2" t="s">
        <v>285</v>
      </c>
      <c r="B18" s="2">
        <v>57</v>
      </c>
      <c r="C18" s="2">
        <v>43</v>
      </c>
      <c r="D18" s="2">
        <v>2</v>
      </c>
      <c r="E18" s="7"/>
      <c r="F18" s="7"/>
      <c r="G18" s="7"/>
      <c r="H18" s="7"/>
      <c r="I18" s="7"/>
      <c r="K18" s="8"/>
    </row>
    <row r="19" spans="1:11" x14ac:dyDescent="0.25">
      <c r="A19" s="2"/>
      <c r="B19" s="2"/>
      <c r="C19" s="2"/>
      <c r="D19" s="2"/>
      <c r="E19" s="7"/>
      <c r="F19" s="7"/>
      <c r="G19" s="7"/>
      <c r="H19" s="7"/>
      <c r="I19" s="7"/>
      <c r="K19" s="8"/>
    </row>
    <row r="20" spans="1:11" x14ac:dyDescent="0.25">
      <c r="A20" s="49" t="s">
        <v>55</v>
      </c>
      <c r="B20" s="49">
        <f>SUM(B14:B19)</f>
        <v>111</v>
      </c>
      <c r="C20" s="49">
        <f>SUM(C14:C19)</f>
        <v>69</v>
      </c>
      <c r="D20" s="49">
        <f>SUM(D14:D19)</f>
        <v>17</v>
      </c>
      <c r="E20" s="7"/>
      <c r="F20" s="7"/>
      <c r="G20" s="7"/>
      <c r="H20" s="7"/>
      <c r="I20" s="7"/>
      <c r="K20" s="8"/>
    </row>
    <row r="21" spans="1:11" x14ac:dyDescent="0.25">
      <c r="B21" s="7"/>
      <c r="C21" s="7"/>
      <c r="D21" s="7"/>
      <c r="E21" s="7"/>
      <c r="F21" s="7"/>
      <c r="G21" s="7"/>
      <c r="H21" s="7"/>
      <c r="I21" s="7"/>
      <c r="K21" s="8"/>
    </row>
    <row r="22" spans="1:11" x14ac:dyDescent="0.25">
      <c r="A22" s="49" t="s">
        <v>178</v>
      </c>
      <c r="B22" s="49">
        <f>+B10-B20</f>
        <v>-20</v>
      </c>
      <c r="C22" s="49">
        <f>+C10-C20</f>
        <v>-32</v>
      </c>
      <c r="D22" s="49">
        <f>+D10-D20</f>
        <v>-9</v>
      </c>
      <c r="E22" s="7"/>
      <c r="F22" s="7"/>
      <c r="G22" s="7"/>
      <c r="H22" s="7"/>
      <c r="I22" s="7"/>
      <c r="K22" s="8"/>
    </row>
    <row r="23" spans="1:11" x14ac:dyDescent="0.25">
      <c r="A23" s="68" t="s">
        <v>173</v>
      </c>
      <c r="B23" s="126">
        <f>+IFERROR(B22/B20,0)*100</f>
        <v>-18.018018018018019</v>
      </c>
      <c r="C23" s="126">
        <f>+IFERROR(C22/C20,0)*100</f>
        <v>-46.376811594202898</v>
      </c>
      <c r="D23" s="126">
        <f>+IFERROR(D22/D20,0)*100</f>
        <v>-52.941176470588239</v>
      </c>
      <c r="E23" s="7"/>
      <c r="F23" s="7"/>
      <c r="G23" s="7"/>
      <c r="H23" s="7"/>
      <c r="I23" s="7"/>
      <c r="K23" s="8"/>
    </row>
    <row r="24" spans="1:11" x14ac:dyDescent="0.25">
      <c r="K24" s="8"/>
    </row>
    <row r="25" spans="1:11" x14ac:dyDescent="0.25">
      <c r="K25" s="8"/>
    </row>
    <row r="26" spans="1:11" x14ac:dyDescent="0.25">
      <c r="K26" s="8"/>
    </row>
    <row r="27" spans="1:11" x14ac:dyDescent="0.25">
      <c r="K27" s="8"/>
    </row>
    <row r="28" spans="1:11" x14ac:dyDescent="0.25">
      <c r="K28" s="8"/>
    </row>
    <row r="29" spans="1:11" x14ac:dyDescent="0.25">
      <c r="K29" s="8"/>
    </row>
    <row r="30" spans="1:11" x14ac:dyDescent="0.25">
      <c r="K30" s="8"/>
    </row>
    <row r="31" spans="1:11" x14ac:dyDescent="0.25">
      <c r="K31" s="8"/>
    </row>
    <row r="32" spans="1:11" x14ac:dyDescent="0.25">
      <c r="K32" s="8"/>
    </row>
    <row r="33" spans="11:11" x14ac:dyDescent="0.25">
      <c r="K33" s="8"/>
    </row>
    <row r="34" spans="11:11" x14ac:dyDescent="0.25">
      <c r="K34" s="8"/>
    </row>
    <row r="35" spans="11:11" x14ac:dyDescent="0.25">
      <c r="K35" s="8"/>
    </row>
    <row r="36" spans="11:11" x14ac:dyDescent="0.25">
      <c r="K36" s="8"/>
    </row>
    <row r="37" spans="11:11" x14ac:dyDescent="0.25">
      <c r="K37" s="8"/>
    </row>
    <row r="38" spans="11:11" x14ac:dyDescent="0.25">
      <c r="K38" s="9"/>
    </row>
    <row r="39" spans="11:11" x14ac:dyDescent="0.25">
      <c r="K39" s="7"/>
    </row>
  </sheetData>
  <mergeCells count="1">
    <mergeCell ref="A1:D1"/>
  </mergeCells>
  <phoneticPr fontId="2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view="pageBreakPreview" zoomScaleNormal="100" zoomScaleSheetLayoutView="100" workbookViewId="0">
      <selection sqref="A1:F1"/>
    </sheetView>
  </sheetViews>
  <sheetFormatPr defaultRowHeight="15.75" x14ac:dyDescent="0.25"/>
  <cols>
    <col min="1" max="1" width="21.5" customWidth="1"/>
    <col min="2" max="2" width="38.625" customWidth="1"/>
    <col min="3" max="3" width="33.375" customWidth="1"/>
    <col min="4" max="4" width="12.25" customWidth="1"/>
    <col min="5" max="5" width="7.125" customWidth="1"/>
  </cols>
  <sheetData>
    <row r="1" spans="1:6" ht="41.25" customHeight="1" x14ac:dyDescent="0.25">
      <c r="A1" s="488" t="s">
        <v>267</v>
      </c>
      <c r="B1" s="488"/>
      <c r="C1" s="488"/>
      <c r="D1" s="488"/>
      <c r="E1" s="488"/>
      <c r="F1" s="488"/>
    </row>
    <row r="2" spans="1:6" ht="16.5" thickBot="1" x14ac:dyDescent="0.3">
      <c r="A2" s="108" t="s">
        <v>48</v>
      </c>
    </row>
    <row r="3" spans="1:6" ht="32.25" thickBot="1" x14ac:dyDescent="0.3">
      <c r="A3" s="72" t="s">
        <v>51</v>
      </c>
      <c r="B3" s="88" t="s">
        <v>78</v>
      </c>
      <c r="C3" s="88" t="s">
        <v>130</v>
      </c>
      <c r="D3" s="88" t="s">
        <v>126</v>
      </c>
      <c r="E3" s="88" t="s">
        <v>105</v>
      </c>
      <c r="F3" s="89" t="s">
        <v>106</v>
      </c>
    </row>
    <row r="4" spans="1:6" x14ac:dyDescent="0.25">
      <c r="A4" s="259" t="s">
        <v>817</v>
      </c>
      <c r="B4" s="179" t="s">
        <v>818</v>
      </c>
      <c r="C4" s="179" t="s">
        <v>819</v>
      </c>
      <c r="D4" s="259" t="s">
        <v>336</v>
      </c>
      <c r="E4" s="179" t="s">
        <v>820</v>
      </c>
      <c r="F4" s="179" t="s">
        <v>821</v>
      </c>
    </row>
    <row r="5" spans="1:6" x14ac:dyDescent="0.25">
      <c r="A5" s="259" t="s">
        <v>817</v>
      </c>
      <c r="B5" s="179" t="s">
        <v>818</v>
      </c>
      <c r="C5" s="179" t="s">
        <v>822</v>
      </c>
      <c r="D5" s="259" t="s">
        <v>336</v>
      </c>
      <c r="E5" s="179" t="s">
        <v>820</v>
      </c>
      <c r="F5" s="179" t="s">
        <v>821</v>
      </c>
    </row>
    <row r="6" spans="1:6" x14ac:dyDescent="0.25">
      <c r="A6" s="259" t="s">
        <v>817</v>
      </c>
      <c r="B6" s="179" t="s">
        <v>818</v>
      </c>
      <c r="C6" s="179" t="s">
        <v>823</v>
      </c>
      <c r="D6" s="259" t="s">
        <v>336</v>
      </c>
      <c r="E6" s="179" t="s">
        <v>820</v>
      </c>
      <c r="F6" s="179" t="s">
        <v>821</v>
      </c>
    </row>
    <row r="7" spans="1:6" x14ac:dyDescent="0.25">
      <c r="A7" s="259" t="s">
        <v>817</v>
      </c>
      <c r="B7" s="179" t="s">
        <v>818</v>
      </c>
      <c r="C7" s="179" t="s">
        <v>824</v>
      </c>
      <c r="D7" s="259" t="s">
        <v>336</v>
      </c>
      <c r="E7" s="179" t="s">
        <v>820</v>
      </c>
      <c r="F7" s="179" t="s">
        <v>821</v>
      </c>
    </row>
    <row r="8" spans="1:6" x14ac:dyDescent="0.25">
      <c r="A8" s="259" t="s">
        <v>817</v>
      </c>
      <c r="B8" s="179" t="s">
        <v>818</v>
      </c>
      <c r="C8" s="259" t="s">
        <v>825</v>
      </c>
      <c r="D8" s="179" t="s">
        <v>826</v>
      </c>
      <c r="E8" s="179" t="s">
        <v>820</v>
      </c>
      <c r="F8" s="179" t="s">
        <v>821</v>
      </c>
    </row>
    <row r="9" spans="1:6" x14ac:dyDescent="0.25">
      <c r="A9" s="259" t="s">
        <v>817</v>
      </c>
      <c r="B9" s="179" t="s">
        <v>818</v>
      </c>
      <c r="C9" s="179" t="s">
        <v>827</v>
      </c>
      <c r="D9" s="259" t="s">
        <v>336</v>
      </c>
      <c r="E9" s="179" t="s">
        <v>820</v>
      </c>
      <c r="F9" s="179" t="s">
        <v>821</v>
      </c>
    </row>
    <row r="10" spans="1:6" x14ac:dyDescent="0.25">
      <c r="A10" s="259" t="s">
        <v>817</v>
      </c>
      <c r="B10" s="179" t="s">
        <v>818</v>
      </c>
      <c r="C10" s="179" t="s">
        <v>828</v>
      </c>
      <c r="D10" s="259" t="s">
        <v>336</v>
      </c>
      <c r="E10" s="179" t="s">
        <v>820</v>
      </c>
      <c r="F10" s="179" t="s">
        <v>821</v>
      </c>
    </row>
    <row r="11" spans="1:6" x14ac:dyDescent="0.25">
      <c r="A11" s="259" t="s">
        <v>817</v>
      </c>
      <c r="B11" s="179" t="s">
        <v>829</v>
      </c>
      <c r="C11" s="179" t="s">
        <v>830</v>
      </c>
      <c r="D11" s="179" t="s">
        <v>826</v>
      </c>
      <c r="E11" s="179" t="s">
        <v>820</v>
      </c>
      <c r="F11" s="179" t="s">
        <v>821</v>
      </c>
    </row>
    <row r="12" spans="1:6" x14ac:dyDescent="0.25">
      <c r="A12" s="259" t="s">
        <v>817</v>
      </c>
      <c r="B12" s="179" t="s">
        <v>831</v>
      </c>
      <c r="C12" s="179" t="s">
        <v>832</v>
      </c>
      <c r="D12" s="179" t="s">
        <v>826</v>
      </c>
      <c r="E12" s="179" t="s">
        <v>820</v>
      </c>
      <c r="F12" s="179" t="s">
        <v>821</v>
      </c>
    </row>
    <row r="13" spans="1:6" x14ac:dyDescent="0.25">
      <c r="A13" s="259" t="s">
        <v>817</v>
      </c>
      <c r="B13" s="179" t="s">
        <v>833</v>
      </c>
      <c r="C13" s="179" t="s">
        <v>834</v>
      </c>
      <c r="D13" s="179" t="s">
        <v>826</v>
      </c>
      <c r="E13" s="179" t="s">
        <v>820</v>
      </c>
      <c r="F13" s="179" t="s">
        <v>821</v>
      </c>
    </row>
    <row r="14" spans="1:6" x14ac:dyDescent="0.25">
      <c r="A14" s="259" t="s">
        <v>817</v>
      </c>
      <c r="B14" s="179" t="s">
        <v>835</v>
      </c>
      <c r="C14" s="179" t="s">
        <v>836</v>
      </c>
      <c r="D14" s="179" t="s">
        <v>826</v>
      </c>
      <c r="E14" s="179" t="s">
        <v>820</v>
      </c>
      <c r="F14" s="179" t="s">
        <v>821</v>
      </c>
    </row>
    <row r="15" spans="1:6" x14ac:dyDescent="0.25">
      <c r="A15" s="259" t="s">
        <v>817</v>
      </c>
      <c r="B15" s="179" t="s">
        <v>837</v>
      </c>
      <c r="C15" s="179" t="s">
        <v>838</v>
      </c>
      <c r="D15" s="179" t="s">
        <v>826</v>
      </c>
      <c r="E15" s="179" t="s">
        <v>820</v>
      </c>
      <c r="F15" s="179" t="s">
        <v>821</v>
      </c>
    </row>
    <row r="16" spans="1:6" x14ac:dyDescent="0.25">
      <c r="A16" s="259" t="s">
        <v>817</v>
      </c>
      <c r="B16" s="179" t="s">
        <v>839</v>
      </c>
      <c r="C16" s="179" t="s">
        <v>840</v>
      </c>
      <c r="D16" s="179" t="s">
        <v>826</v>
      </c>
      <c r="E16" s="179" t="s">
        <v>820</v>
      </c>
      <c r="F16" s="179" t="s">
        <v>821</v>
      </c>
    </row>
    <row r="17" spans="1:6" ht="31.5" x14ac:dyDescent="0.25">
      <c r="A17" s="259" t="s">
        <v>817</v>
      </c>
      <c r="B17" s="179" t="s">
        <v>841</v>
      </c>
      <c r="C17" s="179" t="s">
        <v>842</v>
      </c>
      <c r="D17" s="179" t="s">
        <v>826</v>
      </c>
      <c r="E17" s="179" t="s">
        <v>820</v>
      </c>
      <c r="F17" s="179" t="s">
        <v>821</v>
      </c>
    </row>
    <row r="18" spans="1:6" ht="48" customHeight="1" x14ac:dyDescent="0.25">
      <c r="A18" s="259" t="s">
        <v>817</v>
      </c>
      <c r="B18" s="179" t="s">
        <v>843</v>
      </c>
      <c r="C18" s="179" t="s">
        <v>844</v>
      </c>
      <c r="D18" s="179" t="s">
        <v>826</v>
      </c>
      <c r="E18" s="179" t="s">
        <v>820</v>
      </c>
      <c r="F18" s="179" t="s">
        <v>821</v>
      </c>
    </row>
    <row r="19" spans="1:6" x14ac:dyDescent="0.25">
      <c r="A19" s="259" t="s">
        <v>817</v>
      </c>
      <c r="B19" s="179" t="s">
        <v>839</v>
      </c>
      <c r="C19" s="179" t="s">
        <v>845</v>
      </c>
      <c r="D19" s="179" t="s">
        <v>826</v>
      </c>
      <c r="E19" s="179" t="s">
        <v>820</v>
      </c>
      <c r="F19" s="179" t="s">
        <v>821</v>
      </c>
    </row>
    <row r="20" spans="1:6" x14ac:dyDescent="0.25">
      <c r="A20" s="259" t="s">
        <v>817</v>
      </c>
      <c r="B20" s="179" t="s">
        <v>846</v>
      </c>
      <c r="C20" s="179" t="s">
        <v>847</v>
      </c>
      <c r="D20" s="179" t="s">
        <v>336</v>
      </c>
      <c r="E20" s="179" t="s">
        <v>820</v>
      </c>
      <c r="F20" s="179" t="s">
        <v>821</v>
      </c>
    </row>
    <row r="21" spans="1:6" x14ac:dyDescent="0.25">
      <c r="A21" s="259" t="s">
        <v>817</v>
      </c>
      <c r="B21" s="179" t="s">
        <v>848</v>
      </c>
      <c r="C21" s="179" t="s">
        <v>849</v>
      </c>
      <c r="D21" s="179" t="s">
        <v>826</v>
      </c>
      <c r="E21" s="179" t="s">
        <v>820</v>
      </c>
      <c r="F21" s="179" t="s">
        <v>821</v>
      </c>
    </row>
    <row r="22" spans="1:6" ht="31.5" x14ac:dyDescent="0.25">
      <c r="A22" s="259" t="s">
        <v>817</v>
      </c>
      <c r="B22" s="259" t="s">
        <v>850</v>
      </c>
      <c r="C22" s="259" t="s">
        <v>851</v>
      </c>
      <c r="D22" s="259" t="s">
        <v>336</v>
      </c>
      <c r="E22" s="259" t="s">
        <v>820</v>
      </c>
      <c r="F22" s="259" t="s">
        <v>821</v>
      </c>
    </row>
    <row r="23" spans="1:6" ht="31.5" x14ac:dyDescent="0.25">
      <c r="A23" s="259" t="s">
        <v>852</v>
      </c>
      <c r="B23" s="179" t="s">
        <v>853</v>
      </c>
      <c r="C23" s="179" t="s">
        <v>854</v>
      </c>
      <c r="D23" s="179" t="s">
        <v>336</v>
      </c>
      <c r="E23" s="259" t="s">
        <v>820</v>
      </c>
      <c r="F23" s="259" t="s">
        <v>821</v>
      </c>
    </row>
    <row r="24" spans="1:6" ht="31.5" x14ac:dyDescent="0.25">
      <c r="A24" s="259" t="s">
        <v>852</v>
      </c>
      <c r="B24" s="179" t="s">
        <v>855</v>
      </c>
      <c r="C24" s="179" t="s">
        <v>856</v>
      </c>
      <c r="D24" s="179" t="s">
        <v>826</v>
      </c>
      <c r="E24" s="259" t="s">
        <v>820</v>
      </c>
      <c r="F24" s="259" t="s">
        <v>821</v>
      </c>
    </row>
    <row r="25" spans="1:6" ht="31.5" x14ac:dyDescent="0.25">
      <c r="A25" s="259" t="s">
        <v>852</v>
      </c>
      <c r="B25" s="179" t="s">
        <v>857</v>
      </c>
      <c r="C25" s="179" t="s">
        <v>858</v>
      </c>
      <c r="D25" s="259" t="s">
        <v>336</v>
      </c>
      <c r="E25" s="259" t="s">
        <v>820</v>
      </c>
      <c r="F25" s="259" t="s">
        <v>821</v>
      </c>
    </row>
    <row r="26" spans="1:6" ht="31.5" x14ac:dyDescent="0.25">
      <c r="A26" s="259" t="s">
        <v>852</v>
      </c>
      <c r="B26" s="179" t="s">
        <v>859</v>
      </c>
      <c r="C26" s="259" t="s">
        <v>860</v>
      </c>
      <c r="D26" s="179" t="s">
        <v>826</v>
      </c>
      <c r="E26" s="259" t="s">
        <v>820</v>
      </c>
      <c r="F26" s="259" t="s">
        <v>821</v>
      </c>
    </row>
    <row r="27" spans="1:6" ht="31.5" x14ac:dyDescent="0.25">
      <c r="A27" s="259" t="s">
        <v>852</v>
      </c>
      <c r="B27" s="179" t="s">
        <v>861</v>
      </c>
      <c r="C27" s="179" t="s">
        <v>862</v>
      </c>
      <c r="D27" s="259" t="s">
        <v>826</v>
      </c>
      <c r="E27" s="259" t="s">
        <v>820</v>
      </c>
      <c r="F27" s="259" t="s">
        <v>821</v>
      </c>
    </row>
    <row r="28" spans="1:6" ht="31.5" x14ac:dyDescent="0.25">
      <c r="A28" s="259" t="s">
        <v>863</v>
      </c>
      <c r="B28" s="179" t="s">
        <v>818</v>
      </c>
      <c r="C28" s="179" t="s">
        <v>864</v>
      </c>
      <c r="D28" s="259" t="s">
        <v>336</v>
      </c>
      <c r="E28" s="259" t="s">
        <v>865</v>
      </c>
      <c r="F28" s="179" t="s">
        <v>821</v>
      </c>
    </row>
    <row r="29" spans="1:6" ht="31.5" x14ac:dyDescent="0.25">
      <c r="A29" s="259" t="s">
        <v>863</v>
      </c>
      <c r="B29" s="179" t="s">
        <v>866</v>
      </c>
      <c r="C29" s="64" t="s">
        <v>867</v>
      </c>
      <c r="D29" s="292" t="s">
        <v>336</v>
      </c>
      <c r="E29" s="292" t="s">
        <v>865</v>
      </c>
      <c r="F29" s="179" t="s">
        <v>821</v>
      </c>
    </row>
    <row r="30" spans="1:6" ht="31.5" x14ac:dyDescent="0.25">
      <c r="A30" s="259" t="s">
        <v>863</v>
      </c>
      <c r="B30" s="179" t="s">
        <v>868</v>
      </c>
      <c r="C30" s="179" t="s">
        <v>869</v>
      </c>
      <c r="D30" s="179" t="s">
        <v>336</v>
      </c>
      <c r="E30" s="292" t="s">
        <v>865</v>
      </c>
      <c r="F30" s="179" t="s">
        <v>821</v>
      </c>
    </row>
    <row r="31" spans="1:6" ht="31.5" x14ac:dyDescent="0.25">
      <c r="A31" s="259" t="s">
        <v>863</v>
      </c>
      <c r="B31" s="179" t="s">
        <v>870</v>
      </c>
      <c r="C31" s="179" t="s">
        <v>871</v>
      </c>
      <c r="D31" s="259" t="s">
        <v>336</v>
      </c>
      <c r="E31" s="292" t="s">
        <v>820</v>
      </c>
      <c r="F31" s="179" t="s">
        <v>821</v>
      </c>
    </row>
    <row r="32" spans="1:6" ht="47.25" x14ac:dyDescent="0.25">
      <c r="A32" s="259" t="s">
        <v>863</v>
      </c>
      <c r="B32" s="259" t="s">
        <v>870</v>
      </c>
      <c r="C32" s="259" t="s">
        <v>872</v>
      </c>
      <c r="D32" s="259" t="s">
        <v>336</v>
      </c>
      <c r="E32" s="292" t="s">
        <v>873</v>
      </c>
      <c r="F32" s="259" t="s">
        <v>821</v>
      </c>
    </row>
    <row r="33" spans="1:6" ht="31.5" x14ac:dyDescent="0.25">
      <c r="A33" s="259" t="s">
        <v>863</v>
      </c>
      <c r="B33" s="259" t="s">
        <v>870</v>
      </c>
      <c r="C33" s="259" t="s">
        <v>874</v>
      </c>
      <c r="D33" s="259" t="s">
        <v>336</v>
      </c>
      <c r="E33" s="292" t="s">
        <v>865</v>
      </c>
      <c r="F33" s="259" t="s">
        <v>821</v>
      </c>
    </row>
    <row r="34" spans="1:6" ht="31.5" x14ac:dyDescent="0.25">
      <c r="A34" s="259" t="s">
        <v>863</v>
      </c>
      <c r="B34" s="259" t="s">
        <v>875</v>
      </c>
      <c r="C34" s="259" t="s">
        <v>876</v>
      </c>
      <c r="D34" s="259" t="s">
        <v>336</v>
      </c>
      <c r="E34" s="292" t="s">
        <v>820</v>
      </c>
      <c r="F34" s="259" t="s">
        <v>821</v>
      </c>
    </row>
    <row r="35" spans="1:6" ht="31.5" x14ac:dyDescent="0.25">
      <c r="A35" s="259" t="s">
        <v>811</v>
      </c>
      <c r="B35" s="179" t="s">
        <v>818</v>
      </c>
      <c r="C35" s="179" t="s">
        <v>877</v>
      </c>
      <c r="D35" s="179" t="s">
        <v>826</v>
      </c>
      <c r="E35" s="179" t="s">
        <v>820</v>
      </c>
      <c r="F35" s="179" t="s">
        <v>821</v>
      </c>
    </row>
    <row r="36" spans="1:6" ht="31.5" x14ac:dyDescent="0.25">
      <c r="A36" s="259" t="s">
        <v>811</v>
      </c>
      <c r="B36" s="179" t="s">
        <v>818</v>
      </c>
      <c r="C36" s="179" t="s">
        <v>878</v>
      </c>
      <c r="D36" s="179" t="s">
        <v>826</v>
      </c>
      <c r="E36" s="179" t="s">
        <v>820</v>
      </c>
      <c r="F36" s="179" t="s">
        <v>821</v>
      </c>
    </row>
    <row r="37" spans="1:6" ht="31.5" x14ac:dyDescent="0.25">
      <c r="A37" s="259" t="s">
        <v>811</v>
      </c>
      <c r="B37" s="179" t="s">
        <v>818</v>
      </c>
      <c r="C37" s="179" t="s">
        <v>879</v>
      </c>
      <c r="D37" s="259" t="s">
        <v>336</v>
      </c>
      <c r="E37" s="259" t="s">
        <v>880</v>
      </c>
      <c r="F37" s="179" t="s">
        <v>821</v>
      </c>
    </row>
    <row r="38" spans="1:6" ht="31.5" x14ac:dyDescent="0.25">
      <c r="A38" s="259" t="s">
        <v>811</v>
      </c>
      <c r="B38" s="179" t="s">
        <v>818</v>
      </c>
      <c r="C38" s="179" t="s">
        <v>881</v>
      </c>
      <c r="D38" s="259" t="s">
        <v>336</v>
      </c>
      <c r="E38" s="259" t="s">
        <v>882</v>
      </c>
      <c r="F38" s="179" t="s">
        <v>821</v>
      </c>
    </row>
    <row r="39" spans="1:6" ht="31.5" x14ac:dyDescent="0.25">
      <c r="A39" s="259" t="s">
        <v>811</v>
      </c>
      <c r="B39" s="179" t="s">
        <v>818</v>
      </c>
      <c r="C39" s="179" t="s">
        <v>883</v>
      </c>
      <c r="D39" s="179" t="s">
        <v>826</v>
      </c>
      <c r="E39" s="259" t="s">
        <v>884</v>
      </c>
      <c r="F39" s="179" t="s">
        <v>821</v>
      </c>
    </row>
    <row r="40" spans="1:6" ht="31.5" x14ac:dyDescent="0.25">
      <c r="A40" s="259" t="s">
        <v>811</v>
      </c>
      <c r="B40" s="179" t="s">
        <v>818</v>
      </c>
      <c r="C40" s="179" t="s">
        <v>885</v>
      </c>
      <c r="D40" s="259" t="s">
        <v>336</v>
      </c>
      <c r="E40" s="259" t="s">
        <v>886</v>
      </c>
      <c r="F40" s="179" t="s">
        <v>821</v>
      </c>
    </row>
    <row r="41" spans="1:6" ht="31.5" x14ac:dyDescent="0.25">
      <c r="A41" s="259" t="s">
        <v>811</v>
      </c>
      <c r="B41" s="179" t="s">
        <v>818</v>
      </c>
      <c r="C41" s="179" t="s">
        <v>887</v>
      </c>
      <c r="D41" s="259" t="s">
        <v>336</v>
      </c>
      <c r="E41" s="259" t="s">
        <v>888</v>
      </c>
      <c r="F41" s="179" t="s">
        <v>821</v>
      </c>
    </row>
    <row r="42" spans="1:6" x14ac:dyDescent="0.25">
      <c r="A42" s="259" t="s">
        <v>811</v>
      </c>
      <c r="B42" s="179" t="s">
        <v>818</v>
      </c>
      <c r="C42" s="179" t="s">
        <v>889</v>
      </c>
      <c r="D42" s="179" t="s">
        <v>826</v>
      </c>
      <c r="E42" s="179" t="s">
        <v>820</v>
      </c>
      <c r="F42" s="179" t="s">
        <v>821</v>
      </c>
    </row>
    <row r="43" spans="1:6" ht="31.5" x14ac:dyDescent="0.25">
      <c r="A43" s="259" t="s">
        <v>811</v>
      </c>
      <c r="B43" s="179" t="s">
        <v>818</v>
      </c>
      <c r="C43" s="179" t="s">
        <v>890</v>
      </c>
      <c r="D43" s="259" t="s">
        <v>336</v>
      </c>
      <c r="E43" s="259" t="s">
        <v>891</v>
      </c>
      <c r="F43" s="179" t="s">
        <v>821</v>
      </c>
    </row>
    <row r="44" spans="1:6" ht="31.5" x14ac:dyDescent="0.25">
      <c r="A44" s="259" t="s">
        <v>811</v>
      </c>
      <c r="B44" s="179" t="s">
        <v>892</v>
      </c>
      <c r="C44" s="179" t="s">
        <v>893</v>
      </c>
      <c r="D44" s="179" t="s">
        <v>826</v>
      </c>
      <c r="E44" s="179" t="s">
        <v>820</v>
      </c>
      <c r="F44" s="179" t="s">
        <v>821</v>
      </c>
    </row>
    <row r="45" spans="1:6" ht="31.5" x14ac:dyDescent="0.25">
      <c r="A45" s="259" t="s">
        <v>811</v>
      </c>
      <c r="B45" s="179" t="s">
        <v>892</v>
      </c>
      <c r="C45" s="179" t="s">
        <v>894</v>
      </c>
      <c r="D45" s="259" t="s">
        <v>336</v>
      </c>
      <c r="E45" s="179" t="s">
        <v>820</v>
      </c>
      <c r="F45" s="179" t="s">
        <v>821</v>
      </c>
    </row>
    <row r="46" spans="1:6" ht="31.5" x14ac:dyDescent="0.25">
      <c r="A46" s="259" t="s">
        <v>811</v>
      </c>
      <c r="B46" s="179" t="s">
        <v>892</v>
      </c>
      <c r="C46" s="179" t="s">
        <v>895</v>
      </c>
      <c r="D46" s="259" t="s">
        <v>336</v>
      </c>
      <c r="E46" s="179" t="s">
        <v>820</v>
      </c>
      <c r="F46" s="179" t="s">
        <v>821</v>
      </c>
    </row>
    <row r="47" spans="1:6" x14ac:dyDescent="0.25">
      <c r="A47" s="259" t="s">
        <v>811</v>
      </c>
      <c r="B47" s="179" t="s">
        <v>896</v>
      </c>
      <c r="C47" s="179" t="s">
        <v>897</v>
      </c>
      <c r="D47" s="259" t="s">
        <v>336</v>
      </c>
      <c r="E47" s="179" t="s">
        <v>820</v>
      </c>
      <c r="F47" s="179" t="s">
        <v>821</v>
      </c>
    </row>
    <row r="48" spans="1:6" x14ac:dyDescent="0.25">
      <c r="A48" s="259" t="s">
        <v>811</v>
      </c>
      <c r="B48" s="179" t="s">
        <v>898</v>
      </c>
      <c r="C48" s="179" t="s">
        <v>899</v>
      </c>
      <c r="D48" s="259" t="s">
        <v>336</v>
      </c>
      <c r="E48" s="179" t="s">
        <v>820</v>
      </c>
      <c r="F48" s="179" t="s">
        <v>821</v>
      </c>
    </row>
    <row r="49" spans="1:6" ht="31.5" x14ac:dyDescent="0.25">
      <c r="A49" s="259" t="s">
        <v>811</v>
      </c>
      <c r="B49" s="179" t="s">
        <v>898</v>
      </c>
      <c r="C49" s="179" t="s">
        <v>900</v>
      </c>
      <c r="D49" s="179" t="s">
        <v>826</v>
      </c>
      <c r="E49" s="179" t="s">
        <v>820</v>
      </c>
      <c r="F49" s="179" t="s">
        <v>821</v>
      </c>
    </row>
    <row r="50" spans="1:6" x14ac:dyDescent="0.25">
      <c r="A50" s="259" t="s">
        <v>811</v>
      </c>
      <c r="B50" s="179" t="s">
        <v>901</v>
      </c>
      <c r="C50" s="179" t="s">
        <v>902</v>
      </c>
      <c r="D50" s="259" t="s">
        <v>336</v>
      </c>
      <c r="E50" s="179" t="s">
        <v>820</v>
      </c>
      <c r="F50" s="179" t="s">
        <v>821</v>
      </c>
    </row>
    <row r="51" spans="1:6" x14ac:dyDescent="0.25">
      <c r="A51" s="259" t="s">
        <v>811</v>
      </c>
      <c r="B51" s="179" t="s">
        <v>903</v>
      </c>
      <c r="C51" s="179" t="s">
        <v>904</v>
      </c>
      <c r="D51" s="179" t="s">
        <v>826</v>
      </c>
      <c r="E51" s="179" t="s">
        <v>820</v>
      </c>
      <c r="F51" s="179" t="s">
        <v>821</v>
      </c>
    </row>
    <row r="52" spans="1:6" x14ac:dyDescent="0.25">
      <c r="A52" s="259" t="s">
        <v>811</v>
      </c>
      <c r="B52" s="179" t="s">
        <v>870</v>
      </c>
      <c r="C52" s="179" t="s">
        <v>905</v>
      </c>
      <c r="D52" s="179" t="s">
        <v>826</v>
      </c>
      <c r="E52" s="259" t="s">
        <v>886</v>
      </c>
      <c r="F52" s="179" t="s">
        <v>821</v>
      </c>
    </row>
    <row r="53" spans="1:6" x14ac:dyDescent="0.25">
      <c r="A53" s="259" t="s">
        <v>811</v>
      </c>
      <c r="B53" s="179" t="s">
        <v>868</v>
      </c>
      <c r="C53" s="179" t="s">
        <v>906</v>
      </c>
      <c r="D53" s="259" t="s">
        <v>336</v>
      </c>
      <c r="E53" s="259" t="s">
        <v>882</v>
      </c>
      <c r="F53" s="179" t="s">
        <v>821</v>
      </c>
    </row>
    <row r="54" spans="1:6" x14ac:dyDescent="0.25">
      <c r="A54" s="259" t="s">
        <v>811</v>
      </c>
      <c r="B54" s="179" t="s">
        <v>868</v>
      </c>
      <c r="C54" s="259" t="s">
        <v>907</v>
      </c>
      <c r="D54" s="259" t="s">
        <v>336</v>
      </c>
      <c r="E54" s="259" t="s">
        <v>884</v>
      </c>
      <c r="F54" s="179" t="s">
        <v>821</v>
      </c>
    </row>
    <row r="55" spans="1:6" x14ac:dyDescent="0.25">
      <c r="A55" s="259" t="s">
        <v>811</v>
      </c>
      <c r="B55" s="179" t="s">
        <v>868</v>
      </c>
      <c r="C55" s="259" t="s">
        <v>908</v>
      </c>
      <c r="D55" s="259" t="s">
        <v>336</v>
      </c>
      <c r="E55" s="259" t="s">
        <v>880</v>
      </c>
      <c r="F55" s="179" t="s">
        <v>821</v>
      </c>
    </row>
    <row r="56" spans="1:6" x14ac:dyDescent="0.25">
      <c r="A56" s="259" t="s">
        <v>811</v>
      </c>
      <c r="B56" s="179" t="s">
        <v>909</v>
      </c>
      <c r="C56" s="179" t="s">
        <v>910</v>
      </c>
      <c r="D56" s="179" t="s">
        <v>826</v>
      </c>
      <c r="E56" s="179" t="s">
        <v>820</v>
      </c>
      <c r="F56" s="179" t="s">
        <v>821</v>
      </c>
    </row>
    <row r="57" spans="1:6" x14ac:dyDescent="0.25">
      <c r="A57" s="259" t="s">
        <v>811</v>
      </c>
      <c r="B57" s="179" t="s">
        <v>911</v>
      </c>
      <c r="C57" s="179" t="s">
        <v>912</v>
      </c>
      <c r="D57" s="179" t="s">
        <v>826</v>
      </c>
      <c r="E57" s="179" t="s">
        <v>820</v>
      </c>
      <c r="F57" s="179" t="s">
        <v>821</v>
      </c>
    </row>
    <row r="58" spans="1:6" x14ac:dyDescent="0.25">
      <c r="A58" s="259" t="s">
        <v>811</v>
      </c>
      <c r="B58" s="179" t="s">
        <v>913</v>
      </c>
      <c r="C58" s="179" t="s">
        <v>914</v>
      </c>
      <c r="D58" s="179" t="s">
        <v>826</v>
      </c>
      <c r="E58" s="179" t="s">
        <v>820</v>
      </c>
      <c r="F58" s="179" t="s">
        <v>821</v>
      </c>
    </row>
    <row r="59" spans="1:6" x14ac:dyDescent="0.25">
      <c r="A59" s="259" t="s">
        <v>811</v>
      </c>
      <c r="B59" s="179" t="s">
        <v>915</v>
      </c>
      <c r="C59" s="179" t="s">
        <v>916</v>
      </c>
      <c r="D59" s="259" t="s">
        <v>336</v>
      </c>
      <c r="E59" s="179" t="s">
        <v>820</v>
      </c>
      <c r="F59" s="179" t="s">
        <v>821</v>
      </c>
    </row>
    <row r="60" spans="1:6" x14ac:dyDescent="0.25">
      <c r="A60" s="259" t="s">
        <v>811</v>
      </c>
      <c r="B60" s="179" t="s">
        <v>917</v>
      </c>
      <c r="C60" s="179" t="s">
        <v>918</v>
      </c>
      <c r="D60" s="179" t="s">
        <v>336</v>
      </c>
      <c r="E60" s="179" t="s">
        <v>820</v>
      </c>
      <c r="F60" s="179" t="s">
        <v>821</v>
      </c>
    </row>
    <row r="61" spans="1:6" x14ac:dyDescent="0.25">
      <c r="A61" s="259" t="s">
        <v>811</v>
      </c>
      <c r="B61" s="179" t="s">
        <v>919</v>
      </c>
      <c r="C61" s="179" t="s">
        <v>920</v>
      </c>
      <c r="D61" s="259" t="s">
        <v>336</v>
      </c>
      <c r="E61" s="179" t="s">
        <v>820</v>
      </c>
      <c r="F61" s="179" t="s">
        <v>821</v>
      </c>
    </row>
    <row r="62" spans="1:6" x14ac:dyDescent="0.25">
      <c r="A62" s="259" t="s">
        <v>811</v>
      </c>
      <c r="B62" s="179" t="s">
        <v>921</v>
      </c>
      <c r="C62" s="179" t="s">
        <v>922</v>
      </c>
      <c r="D62" s="179" t="s">
        <v>336</v>
      </c>
      <c r="E62" s="179" t="s">
        <v>820</v>
      </c>
      <c r="F62" s="179" t="s">
        <v>821</v>
      </c>
    </row>
    <row r="63" spans="1:6" x14ac:dyDescent="0.25">
      <c r="A63" s="259" t="s">
        <v>811</v>
      </c>
      <c r="B63" s="179" t="s">
        <v>923</v>
      </c>
      <c r="C63" s="179" t="s">
        <v>924</v>
      </c>
      <c r="D63" s="179" t="s">
        <v>826</v>
      </c>
      <c r="E63" s="179" t="s">
        <v>820</v>
      </c>
      <c r="F63" s="179" t="s">
        <v>821</v>
      </c>
    </row>
    <row r="64" spans="1:6" x14ac:dyDescent="0.25">
      <c r="A64" s="259" t="s">
        <v>811</v>
      </c>
      <c r="B64" s="179" t="s">
        <v>923</v>
      </c>
      <c r="C64" s="179" t="s">
        <v>925</v>
      </c>
      <c r="D64" s="179" t="s">
        <v>826</v>
      </c>
      <c r="E64" s="179" t="s">
        <v>820</v>
      </c>
      <c r="F64" s="179" t="s">
        <v>821</v>
      </c>
    </row>
    <row r="65" spans="1:6" x14ac:dyDescent="0.25">
      <c r="A65" s="259" t="s">
        <v>811</v>
      </c>
      <c r="B65" s="179" t="s">
        <v>923</v>
      </c>
      <c r="C65" s="179" t="s">
        <v>926</v>
      </c>
      <c r="D65" s="259" t="s">
        <v>336</v>
      </c>
      <c r="E65" s="179" t="s">
        <v>820</v>
      </c>
      <c r="F65" s="179" t="s">
        <v>821</v>
      </c>
    </row>
    <row r="66" spans="1:6" x14ac:dyDescent="0.25">
      <c r="A66" s="259" t="s">
        <v>811</v>
      </c>
      <c r="B66" s="179" t="s">
        <v>927</v>
      </c>
      <c r="C66" s="179" t="s">
        <v>928</v>
      </c>
      <c r="D66" s="179" t="s">
        <v>826</v>
      </c>
      <c r="E66" s="179" t="s">
        <v>820</v>
      </c>
      <c r="F66" s="179" t="s">
        <v>821</v>
      </c>
    </row>
    <row r="67" spans="1:6" x14ac:dyDescent="0.25">
      <c r="A67" s="259" t="s">
        <v>811</v>
      </c>
      <c r="B67" s="179" t="s">
        <v>927</v>
      </c>
      <c r="C67" s="179" t="s">
        <v>929</v>
      </c>
      <c r="D67" s="179" t="s">
        <v>826</v>
      </c>
      <c r="E67" s="179" t="s">
        <v>820</v>
      </c>
      <c r="F67" s="179" t="s">
        <v>821</v>
      </c>
    </row>
    <row r="68" spans="1:6" x14ac:dyDescent="0.25">
      <c r="A68" s="259" t="s">
        <v>811</v>
      </c>
      <c r="B68" s="179" t="s">
        <v>930</v>
      </c>
      <c r="C68" s="179" t="s">
        <v>931</v>
      </c>
      <c r="D68" s="259" t="s">
        <v>336</v>
      </c>
      <c r="E68" s="179" t="s">
        <v>820</v>
      </c>
      <c r="F68" s="179" t="s">
        <v>821</v>
      </c>
    </row>
    <row r="69" spans="1:6" x14ac:dyDescent="0.25">
      <c r="A69" s="259" t="s">
        <v>811</v>
      </c>
      <c r="B69" s="179" t="s">
        <v>932</v>
      </c>
      <c r="C69" s="179" t="s">
        <v>933</v>
      </c>
      <c r="D69" s="179" t="s">
        <v>826</v>
      </c>
      <c r="E69" s="179" t="s">
        <v>820</v>
      </c>
      <c r="F69" s="179" t="s">
        <v>821</v>
      </c>
    </row>
    <row r="70" spans="1:6" x14ac:dyDescent="0.25">
      <c r="A70" s="259" t="s">
        <v>811</v>
      </c>
      <c r="B70" s="179" t="s">
        <v>870</v>
      </c>
      <c r="C70" s="179" t="s">
        <v>934</v>
      </c>
      <c r="D70" s="179" t="s">
        <v>336</v>
      </c>
      <c r="E70" s="179" t="s">
        <v>820</v>
      </c>
      <c r="F70" s="179" t="s">
        <v>821</v>
      </c>
    </row>
    <row r="71" spans="1:6" ht="31.5" x14ac:dyDescent="0.25">
      <c r="A71" s="259" t="s">
        <v>811</v>
      </c>
      <c r="B71" s="179" t="s">
        <v>911</v>
      </c>
      <c r="C71" s="64" t="s">
        <v>935</v>
      </c>
      <c r="D71" s="179" t="s">
        <v>336</v>
      </c>
      <c r="E71" s="292" t="s">
        <v>888</v>
      </c>
      <c r="F71" s="179" t="s">
        <v>821</v>
      </c>
    </row>
    <row r="72" spans="1:6" x14ac:dyDescent="0.25">
      <c r="A72" s="259" t="s">
        <v>811</v>
      </c>
      <c r="B72" s="179" t="s">
        <v>936</v>
      </c>
      <c r="C72" s="179" t="s">
        <v>937</v>
      </c>
      <c r="D72" s="259" t="s">
        <v>336</v>
      </c>
      <c r="E72" s="179" t="s">
        <v>820</v>
      </c>
      <c r="F72" s="179" t="s">
        <v>821</v>
      </c>
    </row>
    <row r="73" spans="1:6" x14ac:dyDescent="0.25">
      <c r="A73" s="259" t="s">
        <v>811</v>
      </c>
      <c r="B73" s="259" t="s">
        <v>930</v>
      </c>
      <c r="C73" s="259" t="s">
        <v>938</v>
      </c>
      <c r="D73" s="259" t="s">
        <v>939</v>
      </c>
      <c r="E73" s="259" t="s">
        <v>888</v>
      </c>
      <c r="F73" s="259" t="s">
        <v>821</v>
      </c>
    </row>
    <row r="74" spans="1:6" x14ac:dyDescent="0.25">
      <c r="A74" s="259" t="s">
        <v>811</v>
      </c>
      <c r="B74" s="259" t="s">
        <v>940</v>
      </c>
      <c r="C74" s="259" t="s">
        <v>941</v>
      </c>
      <c r="D74" s="259" t="s">
        <v>826</v>
      </c>
      <c r="E74" s="259" t="s">
        <v>882</v>
      </c>
      <c r="F74" s="259" t="s">
        <v>821</v>
      </c>
    </row>
    <row r="75" spans="1:6" ht="31.5" x14ac:dyDescent="0.25">
      <c r="A75" s="259" t="s">
        <v>811</v>
      </c>
      <c r="B75" s="259" t="s">
        <v>942</v>
      </c>
      <c r="C75" s="259" t="s">
        <v>943</v>
      </c>
      <c r="D75" s="259" t="s">
        <v>826</v>
      </c>
      <c r="E75" s="259" t="s">
        <v>880</v>
      </c>
      <c r="F75" s="259" t="s">
        <v>821</v>
      </c>
    </row>
    <row r="76" spans="1:6" ht="31.5" x14ac:dyDescent="0.25">
      <c r="A76" s="259" t="s">
        <v>944</v>
      </c>
      <c r="B76" s="259" t="s">
        <v>923</v>
      </c>
      <c r="C76" s="259" t="s">
        <v>945</v>
      </c>
      <c r="D76" s="259" t="s">
        <v>946</v>
      </c>
      <c r="E76" s="259" t="s">
        <v>820</v>
      </c>
      <c r="F76" s="259" t="s">
        <v>821</v>
      </c>
    </row>
    <row r="77" spans="1:6" ht="31.5" x14ac:dyDescent="0.25">
      <c r="A77" s="259" t="s">
        <v>947</v>
      </c>
      <c r="B77" s="259" t="s">
        <v>898</v>
      </c>
      <c r="C77" s="259" t="s">
        <v>948</v>
      </c>
      <c r="D77" s="259" t="s">
        <v>946</v>
      </c>
      <c r="E77" s="259" t="s">
        <v>820</v>
      </c>
      <c r="F77" s="259" t="s">
        <v>821</v>
      </c>
    </row>
    <row r="78" spans="1:6" x14ac:dyDescent="0.25">
      <c r="A78" s="259" t="s">
        <v>949</v>
      </c>
      <c r="B78" s="259" t="s">
        <v>870</v>
      </c>
      <c r="C78" s="259" t="s">
        <v>950</v>
      </c>
      <c r="D78" s="259" t="s">
        <v>826</v>
      </c>
      <c r="E78" s="259" t="s">
        <v>884</v>
      </c>
      <c r="F78" s="259" t="s">
        <v>821</v>
      </c>
    </row>
    <row r="79" spans="1:6" x14ac:dyDescent="0.25">
      <c r="A79" s="259" t="s">
        <v>813</v>
      </c>
      <c r="B79" s="179" t="s">
        <v>818</v>
      </c>
      <c r="C79" s="179" t="s">
        <v>951</v>
      </c>
      <c r="D79" s="179" t="s">
        <v>336</v>
      </c>
      <c r="E79" s="179" t="s">
        <v>820</v>
      </c>
      <c r="F79" s="179" t="s">
        <v>821</v>
      </c>
    </row>
    <row r="80" spans="1:6" x14ac:dyDescent="0.25">
      <c r="A80" s="259" t="s">
        <v>813</v>
      </c>
      <c r="B80" s="179" t="s">
        <v>818</v>
      </c>
      <c r="C80" s="179" t="s">
        <v>952</v>
      </c>
      <c r="D80" s="179" t="s">
        <v>826</v>
      </c>
      <c r="E80" s="259" t="s">
        <v>882</v>
      </c>
      <c r="F80" s="179" t="s">
        <v>821</v>
      </c>
    </row>
    <row r="81" spans="1:6" x14ac:dyDescent="0.25">
      <c r="A81" s="259" t="s">
        <v>813</v>
      </c>
      <c r="B81" s="179" t="s">
        <v>818</v>
      </c>
      <c r="C81" s="179" t="s">
        <v>953</v>
      </c>
      <c r="D81" s="259" t="s">
        <v>336</v>
      </c>
      <c r="E81" s="179" t="s">
        <v>820</v>
      </c>
      <c r="F81" s="179" t="s">
        <v>821</v>
      </c>
    </row>
    <row r="82" spans="1:6" ht="31.5" x14ac:dyDescent="0.25">
      <c r="A82" s="259" t="s">
        <v>813</v>
      </c>
      <c r="B82" s="179" t="s">
        <v>850</v>
      </c>
      <c r="C82" s="179" t="s">
        <v>954</v>
      </c>
      <c r="D82" s="259" t="s">
        <v>336</v>
      </c>
      <c r="E82" s="179" t="s">
        <v>820</v>
      </c>
      <c r="F82" s="179" t="s">
        <v>821</v>
      </c>
    </row>
    <row r="83" spans="1:6" ht="31.5" x14ac:dyDescent="0.25">
      <c r="A83" s="259" t="s">
        <v>813</v>
      </c>
      <c r="B83" s="179" t="s">
        <v>850</v>
      </c>
      <c r="C83" s="179" t="s">
        <v>955</v>
      </c>
      <c r="D83" s="179" t="s">
        <v>946</v>
      </c>
      <c r="E83" s="179" t="s">
        <v>820</v>
      </c>
      <c r="F83" s="179" t="s">
        <v>821</v>
      </c>
    </row>
    <row r="84" spans="1:6" ht="31.5" x14ac:dyDescent="0.25">
      <c r="A84" s="259" t="s">
        <v>813</v>
      </c>
      <c r="B84" s="179" t="s">
        <v>850</v>
      </c>
      <c r="C84" s="179" t="s">
        <v>956</v>
      </c>
      <c r="D84" s="179" t="s">
        <v>336</v>
      </c>
      <c r="E84" s="179" t="s">
        <v>820</v>
      </c>
      <c r="F84" s="179" t="s">
        <v>821</v>
      </c>
    </row>
    <row r="85" spans="1:6" ht="31.5" x14ac:dyDescent="0.25">
      <c r="A85" s="259" t="s">
        <v>813</v>
      </c>
      <c r="B85" s="179" t="s">
        <v>892</v>
      </c>
      <c r="C85" s="179" t="s">
        <v>957</v>
      </c>
      <c r="D85" s="259" t="s">
        <v>336</v>
      </c>
      <c r="E85" s="179" t="s">
        <v>820</v>
      </c>
      <c r="F85" s="179" t="s">
        <v>821</v>
      </c>
    </row>
    <row r="86" spans="1:6" ht="31.5" x14ac:dyDescent="0.25">
      <c r="A86" s="259" t="s">
        <v>813</v>
      </c>
      <c r="B86" s="179" t="s">
        <v>892</v>
      </c>
      <c r="C86" s="179" t="s">
        <v>958</v>
      </c>
      <c r="D86" s="179" t="s">
        <v>826</v>
      </c>
      <c r="E86" s="179" t="s">
        <v>820</v>
      </c>
      <c r="F86" s="179" t="s">
        <v>821</v>
      </c>
    </row>
    <row r="87" spans="1:6" ht="31.5" x14ac:dyDescent="0.25">
      <c r="A87" s="259" t="s">
        <v>813</v>
      </c>
      <c r="B87" s="179" t="s">
        <v>892</v>
      </c>
      <c r="C87" s="179" t="s">
        <v>959</v>
      </c>
      <c r="D87" s="259" t="s">
        <v>336</v>
      </c>
      <c r="E87" s="179" t="s">
        <v>820</v>
      </c>
      <c r="F87" s="179" t="s">
        <v>821</v>
      </c>
    </row>
    <row r="88" spans="1:6" ht="31.5" x14ac:dyDescent="0.25">
      <c r="A88" s="259" t="s">
        <v>813</v>
      </c>
      <c r="B88" s="179" t="s">
        <v>892</v>
      </c>
      <c r="C88" s="179" t="s">
        <v>960</v>
      </c>
      <c r="D88" s="259" t="s">
        <v>336</v>
      </c>
      <c r="E88" s="179" t="s">
        <v>820</v>
      </c>
      <c r="F88" s="179" t="s">
        <v>821</v>
      </c>
    </row>
    <row r="89" spans="1:6" ht="31.5" x14ac:dyDescent="0.25">
      <c r="A89" s="259" t="s">
        <v>813</v>
      </c>
      <c r="B89" s="179" t="s">
        <v>892</v>
      </c>
      <c r="C89" s="179" t="s">
        <v>961</v>
      </c>
      <c r="D89" s="179" t="s">
        <v>336</v>
      </c>
      <c r="E89" s="179" t="s">
        <v>820</v>
      </c>
      <c r="F89" s="179" t="s">
        <v>821</v>
      </c>
    </row>
    <row r="90" spans="1:6" x14ac:dyDescent="0.25">
      <c r="A90" s="259" t="s">
        <v>813</v>
      </c>
      <c r="B90" s="179" t="s">
        <v>962</v>
      </c>
      <c r="C90" s="259" t="s">
        <v>963</v>
      </c>
      <c r="D90" s="179" t="s">
        <v>826</v>
      </c>
      <c r="E90" s="179" t="s">
        <v>820</v>
      </c>
      <c r="F90" s="179" t="s">
        <v>821</v>
      </c>
    </row>
    <row r="91" spans="1:6" x14ac:dyDescent="0.25">
      <c r="A91" s="259" t="s">
        <v>813</v>
      </c>
      <c r="B91" s="179" t="s">
        <v>964</v>
      </c>
      <c r="C91" s="179" t="s">
        <v>965</v>
      </c>
      <c r="D91" s="179" t="s">
        <v>826</v>
      </c>
      <c r="E91" s="179" t="s">
        <v>820</v>
      </c>
      <c r="F91" s="179" t="s">
        <v>821</v>
      </c>
    </row>
    <row r="92" spans="1:6" x14ac:dyDescent="0.25">
      <c r="A92" s="259" t="s">
        <v>813</v>
      </c>
      <c r="B92" s="179" t="s">
        <v>966</v>
      </c>
      <c r="C92" s="179" t="s">
        <v>967</v>
      </c>
      <c r="D92" s="179" t="s">
        <v>826</v>
      </c>
      <c r="E92" s="179" t="s">
        <v>820</v>
      </c>
      <c r="F92" s="179" t="s">
        <v>821</v>
      </c>
    </row>
    <row r="93" spans="1:6" x14ac:dyDescent="0.25">
      <c r="A93" s="259" t="s">
        <v>813</v>
      </c>
      <c r="B93" s="179" t="s">
        <v>870</v>
      </c>
      <c r="C93" s="179" t="s">
        <v>968</v>
      </c>
      <c r="D93" s="259" t="s">
        <v>336</v>
      </c>
      <c r="E93" s="259" t="s">
        <v>882</v>
      </c>
      <c r="F93" s="179" t="s">
        <v>821</v>
      </c>
    </row>
    <row r="94" spans="1:6" x14ac:dyDescent="0.25">
      <c r="A94" s="259" t="s">
        <v>813</v>
      </c>
      <c r="B94" s="179" t="s">
        <v>969</v>
      </c>
      <c r="C94" s="179" t="s">
        <v>970</v>
      </c>
      <c r="D94" s="179" t="s">
        <v>826</v>
      </c>
      <c r="E94" s="179" t="s">
        <v>820</v>
      </c>
      <c r="F94" s="179" t="s">
        <v>821</v>
      </c>
    </row>
    <row r="95" spans="1:6" x14ac:dyDescent="0.25">
      <c r="A95" s="259" t="s">
        <v>813</v>
      </c>
      <c r="B95" s="259" t="s">
        <v>971</v>
      </c>
      <c r="C95" s="259" t="s">
        <v>972</v>
      </c>
      <c r="D95" s="259" t="s">
        <v>336</v>
      </c>
      <c r="E95" s="259" t="s">
        <v>820</v>
      </c>
      <c r="F95" s="259" t="s">
        <v>821</v>
      </c>
    </row>
    <row r="97" spans="1:6" ht="16.5" thickBot="1" x14ac:dyDescent="0.3">
      <c r="A97" s="108" t="s">
        <v>49</v>
      </c>
    </row>
    <row r="98" spans="1:6" ht="32.25" thickBot="1" x14ac:dyDescent="0.3">
      <c r="A98" s="72" t="s">
        <v>51</v>
      </c>
      <c r="B98" s="88" t="s">
        <v>78</v>
      </c>
      <c r="C98" s="88" t="s">
        <v>130</v>
      </c>
      <c r="D98" s="88" t="s">
        <v>126</v>
      </c>
      <c r="E98" s="88" t="s">
        <v>105</v>
      </c>
      <c r="F98" s="89" t="s">
        <v>106</v>
      </c>
    </row>
    <row r="99" spans="1:6" x14ac:dyDescent="0.25">
      <c r="A99" s="259" t="s">
        <v>817</v>
      </c>
      <c r="B99" s="179" t="s">
        <v>818</v>
      </c>
      <c r="C99" s="259" t="s">
        <v>973</v>
      </c>
      <c r="D99" s="259" t="s">
        <v>336</v>
      </c>
      <c r="E99" s="259" t="s">
        <v>820</v>
      </c>
      <c r="F99" s="259" t="s">
        <v>974</v>
      </c>
    </row>
    <row r="100" spans="1:6" x14ac:dyDescent="0.25">
      <c r="A100" s="259" t="s">
        <v>817</v>
      </c>
      <c r="B100" s="179" t="s">
        <v>818</v>
      </c>
      <c r="C100" s="259" t="s">
        <v>822</v>
      </c>
      <c r="D100" s="259" t="s">
        <v>336</v>
      </c>
      <c r="E100" s="259" t="s">
        <v>820</v>
      </c>
      <c r="F100" s="259" t="s">
        <v>974</v>
      </c>
    </row>
    <row r="101" spans="1:6" x14ac:dyDescent="0.25">
      <c r="A101" s="259" t="s">
        <v>817</v>
      </c>
      <c r="B101" s="179" t="s">
        <v>818</v>
      </c>
      <c r="C101" s="259" t="s">
        <v>823</v>
      </c>
      <c r="D101" s="259" t="s">
        <v>336</v>
      </c>
      <c r="E101" s="259" t="s">
        <v>820</v>
      </c>
      <c r="F101" s="259" t="s">
        <v>974</v>
      </c>
    </row>
    <row r="102" spans="1:6" x14ac:dyDescent="0.25">
      <c r="A102" s="259" t="s">
        <v>817</v>
      </c>
      <c r="B102" s="179" t="s">
        <v>818</v>
      </c>
      <c r="C102" s="259" t="s">
        <v>975</v>
      </c>
      <c r="D102" s="259" t="s">
        <v>336</v>
      </c>
      <c r="E102" s="259" t="s">
        <v>820</v>
      </c>
      <c r="F102" s="259" t="s">
        <v>974</v>
      </c>
    </row>
    <row r="103" spans="1:6" x14ac:dyDescent="0.25">
      <c r="A103" s="259" t="s">
        <v>817</v>
      </c>
      <c r="B103" s="179" t="s">
        <v>818</v>
      </c>
      <c r="C103" s="259" t="s">
        <v>825</v>
      </c>
      <c r="D103" s="259" t="s">
        <v>336</v>
      </c>
      <c r="E103" s="259" t="s">
        <v>820</v>
      </c>
      <c r="F103" s="259" t="s">
        <v>974</v>
      </c>
    </row>
    <row r="104" spans="1:6" x14ac:dyDescent="0.25">
      <c r="A104" s="259" t="s">
        <v>817</v>
      </c>
      <c r="B104" s="179" t="s">
        <v>818</v>
      </c>
      <c r="C104" s="259" t="s">
        <v>827</v>
      </c>
      <c r="D104" s="259" t="s">
        <v>336</v>
      </c>
      <c r="E104" s="259" t="s">
        <v>820</v>
      </c>
      <c r="F104" s="259" t="s">
        <v>974</v>
      </c>
    </row>
    <row r="105" spans="1:6" x14ac:dyDescent="0.25">
      <c r="A105" s="259" t="s">
        <v>817</v>
      </c>
      <c r="B105" s="179" t="s">
        <v>818</v>
      </c>
      <c r="C105" s="259" t="s">
        <v>828</v>
      </c>
      <c r="D105" s="259" t="s">
        <v>336</v>
      </c>
      <c r="E105" s="259" t="s">
        <v>820</v>
      </c>
      <c r="F105" s="259" t="s">
        <v>974</v>
      </c>
    </row>
    <row r="106" spans="1:6" x14ac:dyDescent="0.25">
      <c r="A106" s="259" t="s">
        <v>817</v>
      </c>
      <c r="B106" s="179" t="s">
        <v>829</v>
      </c>
      <c r="C106" s="259" t="s">
        <v>830</v>
      </c>
      <c r="D106" s="179" t="s">
        <v>826</v>
      </c>
      <c r="E106" s="259" t="s">
        <v>820</v>
      </c>
      <c r="F106" s="259" t="s">
        <v>974</v>
      </c>
    </row>
    <row r="107" spans="1:6" x14ac:dyDescent="0.25">
      <c r="A107" s="259" t="s">
        <v>817</v>
      </c>
      <c r="B107" s="179" t="s">
        <v>835</v>
      </c>
      <c r="C107" s="259" t="s">
        <v>836</v>
      </c>
      <c r="D107" s="179" t="s">
        <v>826</v>
      </c>
      <c r="E107" s="259" t="s">
        <v>820</v>
      </c>
      <c r="F107" s="259" t="s">
        <v>974</v>
      </c>
    </row>
    <row r="108" spans="1:6" x14ac:dyDescent="0.25">
      <c r="A108" s="259" t="s">
        <v>817</v>
      </c>
      <c r="B108" s="179" t="s">
        <v>837</v>
      </c>
      <c r="C108" s="259" t="s">
        <v>838</v>
      </c>
      <c r="D108" s="179" t="s">
        <v>826</v>
      </c>
      <c r="E108" s="259" t="s">
        <v>820</v>
      </c>
      <c r="F108" s="259" t="s">
        <v>974</v>
      </c>
    </row>
    <row r="109" spans="1:6" x14ac:dyDescent="0.25">
      <c r="A109" s="259" t="s">
        <v>817</v>
      </c>
      <c r="B109" s="179" t="s">
        <v>839</v>
      </c>
      <c r="C109" s="259" t="s">
        <v>840</v>
      </c>
      <c r="D109" s="179" t="s">
        <v>826</v>
      </c>
      <c r="E109" s="259" t="s">
        <v>820</v>
      </c>
      <c r="F109" s="259" t="s">
        <v>974</v>
      </c>
    </row>
    <row r="110" spans="1:6" x14ac:dyDescent="0.25">
      <c r="A110" s="259" t="s">
        <v>817</v>
      </c>
      <c r="B110" s="179" t="s">
        <v>976</v>
      </c>
      <c r="C110" s="259" t="s">
        <v>832</v>
      </c>
      <c r="D110" s="179" t="s">
        <v>336</v>
      </c>
      <c r="E110" s="259" t="s">
        <v>820</v>
      </c>
      <c r="F110" s="259" t="s">
        <v>974</v>
      </c>
    </row>
    <row r="111" spans="1:6" ht="47.25" x14ac:dyDescent="0.25">
      <c r="A111" s="259" t="s">
        <v>817</v>
      </c>
      <c r="B111" s="179" t="s">
        <v>846</v>
      </c>
      <c r="C111" s="259" t="s">
        <v>977</v>
      </c>
      <c r="D111" s="259" t="s">
        <v>826</v>
      </c>
      <c r="E111" s="259" t="s">
        <v>820</v>
      </c>
      <c r="F111" s="259" t="s">
        <v>974</v>
      </c>
    </row>
    <row r="112" spans="1:6" ht="31.5" x14ac:dyDescent="0.25">
      <c r="A112" s="259" t="s">
        <v>852</v>
      </c>
      <c r="B112" s="179" t="s">
        <v>853</v>
      </c>
      <c r="C112" s="259" t="s">
        <v>854</v>
      </c>
      <c r="D112" s="179" t="s">
        <v>336</v>
      </c>
      <c r="E112" s="259" t="s">
        <v>820</v>
      </c>
      <c r="F112" s="259" t="s">
        <v>974</v>
      </c>
    </row>
    <row r="113" spans="1:6" ht="31.5" x14ac:dyDescent="0.25">
      <c r="A113" s="259" t="s">
        <v>852</v>
      </c>
      <c r="B113" s="179" t="s">
        <v>855</v>
      </c>
      <c r="C113" s="259" t="s">
        <v>978</v>
      </c>
      <c r="D113" s="179" t="s">
        <v>826</v>
      </c>
      <c r="E113" s="259" t="s">
        <v>820</v>
      </c>
      <c r="F113" s="259" t="s">
        <v>974</v>
      </c>
    </row>
    <row r="114" spans="1:6" ht="31.5" x14ac:dyDescent="0.25">
      <c r="A114" s="259" t="s">
        <v>852</v>
      </c>
      <c r="B114" s="179" t="s">
        <v>861</v>
      </c>
      <c r="C114" s="259" t="s">
        <v>862</v>
      </c>
      <c r="D114" s="179" t="s">
        <v>826</v>
      </c>
      <c r="E114" s="259" t="s">
        <v>820</v>
      </c>
      <c r="F114" s="259" t="s">
        <v>974</v>
      </c>
    </row>
    <row r="115" spans="1:6" ht="31.5" x14ac:dyDescent="0.25">
      <c r="A115" s="259" t="s">
        <v>863</v>
      </c>
      <c r="B115" s="179" t="s">
        <v>818</v>
      </c>
      <c r="C115" s="259" t="s">
        <v>979</v>
      </c>
      <c r="D115" s="259" t="s">
        <v>336</v>
      </c>
      <c r="E115" s="259" t="s">
        <v>865</v>
      </c>
      <c r="F115" s="259" t="s">
        <v>974</v>
      </c>
    </row>
    <row r="116" spans="1:6" ht="31.5" x14ac:dyDescent="0.25">
      <c r="A116" s="259" t="s">
        <v>863</v>
      </c>
      <c r="B116" s="179" t="s">
        <v>866</v>
      </c>
      <c r="C116" s="259" t="s">
        <v>980</v>
      </c>
      <c r="D116" s="179" t="s">
        <v>826</v>
      </c>
      <c r="E116" s="259" t="s">
        <v>865</v>
      </c>
      <c r="F116" s="259" t="s">
        <v>974</v>
      </c>
    </row>
    <row r="117" spans="1:6" ht="31.5" x14ac:dyDescent="0.25">
      <c r="A117" s="259" t="s">
        <v>863</v>
      </c>
      <c r="B117" s="179" t="s">
        <v>981</v>
      </c>
      <c r="C117" s="259" t="s">
        <v>982</v>
      </c>
      <c r="D117" s="259" t="s">
        <v>336</v>
      </c>
      <c r="E117" s="259" t="s">
        <v>865</v>
      </c>
      <c r="F117" s="259" t="s">
        <v>974</v>
      </c>
    </row>
    <row r="118" spans="1:6" ht="31.5" x14ac:dyDescent="0.25">
      <c r="A118" s="259" t="s">
        <v>863</v>
      </c>
      <c r="B118" s="179" t="s">
        <v>870</v>
      </c>
      <c r="C118" s="259" t="s">
        <v>871</v>
      </c>
      <c r="D118" s="259" t="s">
        <v>336</v>
      </c>
      <c r="E118" s="259" t="s">
        <v>820</v>
      </c>
      <c r="F118" s="259" t="s">
        <v>974</v>
      </c>
    </row>
    <row r="119" spans="1:6" ht="31.5" x14ac:dyDescent="0.25">
      <c r="A119" s="259" t="s">
        <v>863</v>
      </c>
      <c r="B119" s="179" t="s">
        <v>868</v>
      </c>
      <c r="C119" s="259" t="s">
        <v>869</v>
      </c>
      <c r="D119" s="259" t="s">
        <v>336</v>
      </c>
      <c r="E119" s="259" t="s">
        <v>865</v>
      </c>
      <c r="F119" s="259" t="s">
        <v>974</v>
      </c>
    </row>
    <row r="120" spans="1:6" ht="31.5" x14ac:dyDescent="0.25">
      <c r="A120" s="259" t="s">
        <v>949</v>
      </c>
      <c r="B120" s="179" t="s">
        <v>818</v>
      </c>
      <c r="C120" s="259" t="s">
        <v>983</v>
      </c>
      <c r="D120" s="259" t="s">
        <v>826</v>
      </c>
      <c r="E120" s="259" t="s">
        <v>820</v>
      </c>
      <c r="F120" s="259" t="s">
        <v>974</v>
      </c>
    </row>
    <row r="121" spans="1:6" ht="31.5" x14ac:dyDescent="0.25">
      <c r="A121" s="259" t="s">
        <v>949</v>
      </c>
      <c r="B121" s="179" t="s">
        <v>818</v>
      </c>
      <c r="C121" s="259" t="s">
        <v>878</v>
      </c>
      <c r="D121" s="259" t="s">
        <v>826</v>
      </c>
      <c r="E121" s="259" t="s">
        <v>820</v>
      </c>
      <c r="F121" s="259" t="s">
        <v>974</v>
      </c>
    </row>
    <row r="122" spans="1:6" ht="31.5" x14ac:dyDescent="0.25">
      <c r="A122" s="259" t="s">
        <v>949</v>
      </c>
      <c r="B122" s="179" t="s">
        <v>818</v>
      </c>
      <c r="C122" s="259" t="s">
        <v>879</v>
      </c>
      <c r="D122" s="259" t="s">
        <v>336</v>
      </c>
      <c r="E122" s="259" t="s">
        <v>880</v>
      </c>
      <c r="F122" s="259" t="s">
        <v>974</v>
      </c>
    </row>
    <row r="123" spans="1:6" ht="31.5" x14ac:dyDescent="0.25">
      <c r="A123" s="259" t="s">
        <v>949</v>
      </c>
      <c r="B123" s="179" t="s">
        <v>818</v>
      </c>
      <c r="C123" s="259" t="s">
        <v>881</v>
      </c>
      <c r="D123" s="259" t="s">
        <v>336</v>
      </c>
      <c r="E123" s="259" t="s">
        <v>882</v>
      </c>
      <c r="F123" s="259" t="s">
        <v>974</v>
      </c>
    </row>
    <row r="124" spans="1:6" ht="31.5" x14ac:dyDescent="0.25">
      <c r="A124" s="259" t="s">
        <v>949</v>
      </c>
      <c r="B124" s="179" t="s">
        <v>818</v>
      </c>
      <c r="C124" s="259" t="s">
        <v>984</v>
      </c>
      <c r="D124" s="259" t="s">
        <v>826</v>
      </c>
      <c r="E124" s="259" t="s">
        <v>884</v>
      </c>
      <c r="F124" s="259" t="s">
        <v>974</v>
      </c>
    </row>
    <row r="125" spans="1:6" ht="31.5" x14ac:dyDescent="0.25">
      <c r="A125" s="259" t="s">
        <v>949</v>
      </c>
      <c r="B125" s="179" t="s">
        <v>818</v>
      </c>
      <c r="C125" s="259" t="s">
        <v>985</v>
      </c>
      <c r="D125" s="259" t="s">
        <v>336</v>
      </c>
      <c r="E125" s="259" t="s">
        <v>886</v>
      </c>
      <c r="F125" s="259" t="s">
        <v>974</v>
      </c>
    </row>
    <row r="126" spans="1:6" ht="31.5" x14ac:dyDescent="0.25">
      <c r="A126" s="259" t="s">
        <v>949</v>
      </c>
      <c r="B126" s="179" t="s">
        <v>818</v>
      </c>
      <c r="C126" s="259" t="s">
        <v>887</v>
      </c>
      <c r="D126" s="259" t="s">
        <v>336</v>
      </c>
      <c r="E126" s="259" t="s">
        <v>888</v>
      </c>
      <c r="F126" s="259" t="s">
        <v>974</v>
      </c>
    </row>
    <row r="127" spans="1:6" x14ac:dyDescent="0.25">
      <c r="A127" s="259" t="s">
        <v>949</v>
      </c>
      <c r="B127" s="179" t="s">
        <v>818</v>
      </c>
      <c r="C127" s="259" t="s">
        <v>889</v>
      </c>
      <c r="D127" s="259" t="s">
        <v>826</v>
      </c>
      <c r="E127" s="259" t="s">
        <v>820</v>
      </c>
      <c r="F127" s="259" t="s">
        <v>974</v>
      </c>
    </row>
    <row r="128" spans="1:6" ht="31.5" x14ac:dyDescent="0.25">
      <c r="A128" s="259" t="s">
        <v>949</v>
      </c>
      <c r="B128" s="179" t="s">
        <v>818</v>
      </c>
      <c r="C128" s="259" t="s">
        <v>890</v>
      </c>
      <c r="D128" s="259" t="s">
        <v>336</v>
      </c>
      <c r="E128" s="259" t="s">
        <v>891</v>
      </c>
      <c r="F128" s="259" t="s">
        <v>974</v>
      </c>
    </row>
    <row r="129" spans="1:6" ht="31.5" x14ac:dyDescent="0.25">
      <c r="A129" s="259" t="s">
        <v>949</v>
      </c>
      <c r="B129" s="179" t="s">
        <v>892</v>
      </c>
      <c r="C129" s="259" t="s">
        <v>893</v>
      </c>
      <c r="D129" s="259" t="s">
        <v>826</v>
      </c>
      <c r="E129" s="259" t="s">
        <v>820</v>
      </c>
      <c r="F129" s="259" t="s">
        <v>974</v>
      </c>
    </row>
    <row r="130" spans="1:6" ht="31.5" x14ac:dyDescent="0.25">
      <c r="A130" s="259" t="s">
        <v>949</v>
      </c>
      <c r="B130" s="179" t="s">
        <v>892</v>
      </c>
      <c r="C130" s="259" t="s">
        <v>894</v>
      </c>
      <c r="D130" s="259" t="s">
        <v>336</v>
      </c>
      <c r="E130" s="259" t="s">
        <v>820</v>
      </c>
      <c r="F130" s="259" t="s">
        <v>974</v>
      </c>
    </row>
    <row r="131" spans="1:6" ht="31.5" x14ac:dyDescent="0.25">
      <c r="A131" s="259" t="s">
        <v>949</v>
      </c>
      <c r="B131" s="179" t="s">
        <v>892</v>
      </c>
      <c r="C131" s="259" t="s">
        <v>895</v>
      </c>
      <c r="D131" s="259" t="s">
        <v>336</v>
      </c>
      <c r="E131" s="259" t="s">
        <v>820</v>
      </c>
      <c r="F131" s="259" t="s">
        <v>974</v>
      </c>
    </row>
    <row r="132" spans="1:6" x14ac:dyDescent="0.25">
      <c r="A132" s="259" t="s">
        <v>949</v>
      </c>
      <c r="B132" s="179" t="s">
        <v>896</v>
      </c>
      <c r="C132" s="259" t="s">
        <v>897</v>
      </c>
      <c r="D132" s="259" t="s">
        <v>336</v>
      </c>
      <c r="E132" s="259" t="s">
        <v>820</v>
      </c>
      <c r="F132" s="259" t="s">
        <v>974</v>
      </c>
    </row>
    <row r="133" spans="1:6" ht="31.5" x14ac:dyDescent="0.25">
      <c r="A133" s="259" t="s">
        <v>949</v>
      </c>
      <c r="B133" s="179" t="s">
        <v>898</v>
      </c>
      <c r="C133" s="259" t="s">
        <v>986</v>
      </c>
      <c r="D133" s="259" t="s">
        <v>826</v>
      </c>
      <c r="E133" s="259" t="s">
        <v>820</v>
      </c>
      <c r="F133" s="259" t="s">
        <v>974</v>
      </c>
    </row>
    <row r="134" spans="1:6" x14ac:dyDescent="0.25">
      <c r="A134" s="259" t="s">
        <v>949</v>
      </c>
      <c r="B134" s="179" t="s">
        <v>901</v>
      </c>
      <c r="C134" s="259" t="s">
        <v>902</v>
      </c>
      <c r="D134" s="259" t="s">
        <v>336</v>
      </c>
      <c r="E134" s="259" t="s">
        <v>820</v>
      </c>
      <c r="F134" s="259" t="s">
        <v>974</v>
      </c>
    </row>
    <row r="135" spans="1:6" x14ac:dyDescent="0.25">
      <c r="A135" s="259" t="s">
        <v>949</v>
      </c>
      <c r="B135" s="179" t="s">
        <v>903</v>
      </c>
      <c r="C135" s="259" t="s">
        <v>904</v>
      </c>
      <c r="D135" s="259" t="s">
        <v>826</v>
      </c>
      <c r="E135" s="259" t="s">
        <v>820</v>
      </c>
      <c r="F135" s="259" t="s">
        <v>974</v>
      </c>
    </row>
    <row r="136" spans="1:6" x14ac:dyDescent="0.25">
      <c r="A136" s="259" t="s">
        <v>949</v>
      </c>
      <c r="B136" s="179" t="s">
        <v>870</v>
      </c>
      <c r="C136" s="259" t="s">
        <v>905</v>
      </c>
      <c r="D136" s="259" t="s">
        <v>826</v>
      </c>
      <c r="E136" s="259" t="s">
        <v>886</v>
      </c>
      <c r="F136" s="259" t="s">
        <v>974</v>
      </c>
    </row>
    <row r="137" spans="1:6" x14ac:dyDescent="0.25">
      <c r="A137" s="259" t="s">
        <v>949</v>
      </c>
      <c r="B137" s="179" t="s">
        <v>868</v>
      </c>
      <c r="C137" s="259" t="s">
        <v>906</v>
      </c>
      <c r="D137" s="259" t="s">
        <v>336</v>
      </c>
      <c r="E137" s="259" t="s">
        <v>882</v>
      </c>
      <c r="F137" s="259" t="s">
        <v>974</v>
      </c>
    </row>
    <row r="138" spans="1:6" x14ac:dyDescent="0.25">
      <c r="A138" s="259" t="s">
        <v>949</v>
      </c>
      <c r="B138" s="179" t="s">
        <v>868</v>
      </c>
      <c r="C138" s="259" t="s">
        <v>907</v>
      </c>
      <c r="D138" s="259" t="s">
        <v>336</v>
      </c>
      <c r="E138" s="259" t="s">
        <v>884</v>
      </c>
      <c r="F138" s="259" t="s">
        <v>974</v>
      </c>
    </row>
    <row r="139" spans="1:6" x14ac:dyDescent="0.25">
      <c r="A139" s="259" t="s">
        <v>949</v>
      </c>
      <c r="B139" s="179" t="s">
        <v>868</v>
      </c>
      <c r="C139" s="259" t="s">
        <v>908</v>
      </c>
      <c r="D139" s="259" t="s">
        <v>336</v>
      </c>
      <c r="E139" s="259" t="s">
        <v>880</v>
      </c>
      <c r="F139" s="259" t="s">
        <v>974</v>
      </c>
    </row>
    <row r="140" spans="1:6" x14ac:dyDescent="0.25">
      <c r="A140" s="259" t="s">
        <v>949</v>
      </c>
      <c r="B140" s="179" t="s">
        <v>909</v>
      </c>
      <c r="C140" s="259" t="s">
        <v>910</v>
      </c>
      <c r="D140" s="259" t="s">
        <v>826</v>
      </c>
      <c r="E140" s="259" t="s">
        <v>820</v>
      </c>
      <c r="F140" s="259" t="s">
        <v>974</v>
      </c>
    </row>
    <row r="141" spans="1:6" x14ac:dyDescent="0.25">
      <c r="A141" s="259" t="s">
        <v>949</v>
      </c>
      <c r="B141" s="179" t="s">
        <v>911</v>
      </c>
      <c r="C141" s="259" t="s">
        <v>912</v>
      </c>
      <c r="D141" s="259" t="s">
        <v>826</v>
      </c>
      <c r="E141" s="259" t="s">
        <v>820</v>
      </c>
      <c r="F141" s="259" t="s">
        <v>974</v>
      </c>
    </row>
    <row r="142" spans="1:6" x14ac:dyDescent="0.25">
      <c r="A142" s="259" t="s">
        <v>949</v>
      </c>
      <c r="B142" s="179" t="s">
        <v>913</v>
      </c>
      <c r="C142" s="259" t="s">
        <v>914</v>
      </c>
      <c r="D142" s="259" t="s">
        <v>826</v>
      </c>
      <c r="E142" s="259" t="s">
        <v>820</v>
      </c>
      <c r="F142" s="259" t="s">
        <v>974</v>
      </c>
    </row>
    <row r="143" spans="1:6" x14ac:dyDescent="0.25">
      <c r="A143" s="259" t="s">
        <v>949</v>
      </c>
      <c r="B143" s="179" t="s">
        <v>915</v>
      </c>
      <c r="C143" s="259" t="s">
        <v>916</v>
      </c>
      <c r="D143" s="259" t="s">
        <v>826</v>
      </c>
      <c r="E143" s="259" t="s">
        <v>820</v>
      </c>
      <c r="F143" s="259" t="s">
        <v>974</v>
      </c>
    </row>
    <row r="144" spans="1:6" x14ac:dyDescent="0.25">
      <c r="A144" s="259" t="s">
        <v>949</v>
      </c>
      <c r="B144" s="179" t="s">
        <v>917</v>
      </c>
      <c r="C144" s="259" t="s">
        <v>918</v>
      </c>
      <c r="D144" s="259" t="s">
        <v>336</v>
      </c>
      <c r="E144" s="259" t="s">
        <v>820</v>
      </c>
      <c r="F144" s="259" t="s">
        <v>974</v>
      </c>
    </row>
    <row r="145" spans="1:6" x14ac:dyDescent="0.25">
      <c r="A145" s="259" t="s">
        <v>949</v>
      </c>
      <c r="B145" s="179" t="s">
        <v>919</v>
      </c>
      <c r="C145" s="259" t="s">
        <v>920</v>
      </c>
      <c r="D145" s="259" t="s">
        <v>336</v>
      </c>
      <c r="E145" s="259" t="s">
        <v>820</v>
      </c>
      <c r="F145" s="259" t="s">
        <v>974</v>
      </c>
    </row>
    <row r="146" spans="1:6" x14ac:dyDescent="0.25">
      <c r="A146" s="259" t="s">
        <v>949</v>
      </c>
      <c r="B146" s="179" t="s">
        <v>921</v>
      </c>
      <c r="C146" s="259" t="s">
        <v>922</v>
      </c>
      <c r="D146" s="259" t="s">
        <v>336</v>
      </c>
      <c r="E146" s="259" t="s">
        <v>820</v>
      </c>
      <c r="F146" s="259" t="s">
        <v>974</v>
      </c>
    </row>
    <row r="147" spans="1:6" x14ac:dyDescent="0.25">
      <c r="A147" s="259" t="s">
        <v>949</v>
      </c>
      <c r="B147" s="179" t="s">
        <v>923</v>
      </c>
      <c r="C147" s="259" t="s">
        <v>924</v>
      </c>
      <c r="D147" s="259" t="s">
        <v>826</v>
      </c>
      <c r="E147" s="259" t="s">
        <v>820</v>
      </c>
      <c r="F147" s="259" t="s">
        <v>974</v>
      </c>
    </row>
    <row r="148" spans="1:6" x14ac:dyDescent="0.25">
      <c r="A148" s="259" t="s">
        <v>949</v>
      </c>
      <c r="B148" s="179" t="s">
        <v>923</v>
      </c>
      <c r="C148" s="259" t="s">
        <v>925</v>
      </c>
      <c r="D148" s="259" t="s">
        <v>826</v>
      </c>
      <c r="E148" s="259" t="s">
        <v>820</v>
      </c>
      <c r="F148" s="259" t="s">
        <v>974</v>
      </c>
    </row>
    <row r="149" spans="1:6" x14ac:dyDescent="0.25">
      <c r="A149" s="259" t="s">
        <v>949</v>
      </c>
      <c r="B149" s="179" t="s">
        <v>927</v>
      </c>
      <c r="C149" s="259" t="s">
        <v>928</v>
      </c>
      <c r="D149" s="259" t="s">
        <v>826</v>
      </c>
      <c r="E149" s="259" t="s">
        <v>820</v>
      </c>
      <c r="F149" s="259" t="s">
        <v>974</v>
      </c>
    </row>
    <row r="150" spans="1:6" x14ac:dyDescent="0.25">
      <c r="A150" s="259" t="s">
        <v>949</v>
      </c>
      <c r="B150" s="179" t="s">
        <v>987</v>
      </c>
      <c r="C150" s="259" t="s">
        <v>988</v>
      </c>
      <c r="D150" s="259" t="s">
        <v>826</v>
      </c>
      <c r="E150" s="259" t="s">
        <v>882</v>
      </c>
      <c r="F150" s="259" t="s">
        <v>974</v>
      </c>
    </row>
    <row r="151" spans="1:6" x14ac:dyDescent="0.25">
      <c r="A151" s="259" t="s">
        <v>949</v>
      </c>
      <c r="B151" s="179" t="s">
        <v>930</v>
      </c>
      <c r="C151" s="259" t="s">
        <v>931</v>
      </c>
      <c r="D151" s="259" t="s">
        <v>336</v>
      </c>
      <c r="E151" s="259" t="s">
        <v>820</v>
      </c>
      <c r="F151" s="259" t="s">
        <v>974</v>
      </c>
    </row>
    <row r="152" spans="1:6" ht="31.5" x14ac:dyDescent="0.25">
      <c r="A152" s="259" t="s">
        <v>949</v>
      </c>
      <c r="B152" s="179" t="s">
        <v>989</v>
      </c>
      <c r="C152" s="259" t="s">
        <v>943</v>
      </c>
      <c r="D152" s="259" t="s">
        <v>336</v>
      </c>
      <c r="E152" s="259" t="s">
        <v>880</v>
      </c>
      <c r="F152" s="259" t="s">
        <v>974</v>
      </c>
    </row>
    <row r="153" spans="1:6" x14ac:dyDescent="0.25">
      <c r="A153" s="259" t="s">
        <v>949</v>
      </c>
      <c r="B153" s="179" t="s">
        <v>903</v>
      </c>
      <c r="C153" s="259" t="s">
        <v>933</v>
      </c>
      <c r="D153" s="259" t="s">
        <v>826</v>
      </c>
      <c r="E153" s="259" t="s">
        <v>820</v>
      </c>
      <c r="F153" s="259" t="s">
        <v>974</v>
      </c>
    </row>
    <row r="154" spans="1:6" x14ac:dyDescent="0.25">
      <c r="A154" s="259" t="s">
        <v>949</v>
      </c>
      <c r="B154" s="179" t="s">
        <v>930</v>
      </c>
      <c r="C154" s="259" t="s">
        <v>938</v>
      </c>
      <c r="D154" s="259" t="s">
        <v>336</v>
      </c>
      <c r="E154" s="259" t="s">
        <v>888</v>
      </c>
      <c r="F154" s="259" t="s">
        <v>974</v>
      </c>
    </row>
    <row r="155" spans="1:6" x14ac:dyDescent="0.25">
      <c r="A155" s="259" t="s">
        <v>813</v>
      </c>
      <c r="B155" s="179" t="s">
        <v>818</v>
      </c>
      <c r="C155" s="259" t="s">
        <v>951</v>
      </c>
      <c r="D155" s="259" t="s">
        <v>336</v>
      </c>
      <c r="E155" s="259" t="s">
        <v>820</v>
      </c>
      <c r="F155" s="259" t="s">
        <v>974</v>
      </c>
    </row>
    <row r="156" spans="1:6" x14ac:dyDescent="0.25">
      <c r="A156" s="259" t="s">
        <v>813</v>
      </c>
      <c r="B156" s="179" t="s">
        <v>818</v>
      </c>
      <c r="C156" s="259" t="s">
        <v>990</v>
      </c>
      <c r="D156" s="259" t="s">
        <v>336</v>
      </c>
      <c r="E156" s="259" t="s">
        <v>882</v>
      </c>
      <c r="F156" s="259" t="s">
        <v>974</v>
      </c>
    </row>
    <row r="157" spans="1:6" x14ac:dyDescent="0.25">
      <c r="A157" s="259" t="s">
        <v>813</v>
      </c>
      <c r="B157" s="179" t="s">
        <v>818</v>
      </c>
      <c r="C157" s="259" t="s">
        <v>953</v>
      </c>
      <c r="D157" s="259" t="s">
        <v>336</v>
      </c>
      <c r="E157" s="259" t="s">
        <v>820</v>
      </c>
      <c r="F157" s="259" t="s">
        <v>974</v>
      </c>
    </row>
    <row r="158" spans="1:6" ht="31.5" x14ac:dyDescent="0.25">
      <c r="A158" s="259" t="s">
        <v>813</v>
      </c>
      <c r="B158" s="179" t="s">
        <v>850</v>
      </c>
      <c r="C158" s="259" t="s">
        <v>991</v>
      </c>
      <c r="D158" s="259" t="s">
        <v>826</v>
      </c>
      <c r="E158" s="259" t="s">
        <v>820</v>
      </c>
      <c r="F158" s="259" t="s">
        <v>974</v>
      </c>
    </row>
    <row r="159" spans="1:6" ht="31.5" x14ac:dyDescent="0.25">
      <c r="A159" s="259" t="s">
        <v>813</v>
      </c>
      <c r="B159" s="179" t="s">
        <v>850</v>
      </c>
      <c r="C159" s="259" t="s">
        <v>992</v>
      </c>
      <c r="D159" s="259" t="s">
        <v>336</v>
      </c>
      <c r="E159" s="259" t="s">
        <v>820</v>
      </c>
      <c r="F159" s="259" t="s">
        <v>974</v>
      </c>
    </row>
    <row r="160" spans="1:6" ht="31.5" x14ac:dyDescent="0.25">
      <c r="A160" s="259" t="s">
        <v>813</v>
      </c>
      <c r="B160" s="179" t="s">
        <v>892</v>
      </c>
      <c r="C160" s="259" t="s">
        <v>993</v>
      </c>
      <c r="D160" s="259" t="s">
        <v>336</v>
      </c>
      <c r="E160" s="259" t="s">
        <v>820</v>
      </c>
      <c r="F160" s="259" t="s">
        <v>974</v>
      </c>
    </row>
    <row r="161" spans="1:6" ht="31.5" x14ac:dyDescent="0.25">
      <c r="A161" s="259" t="s">
        <v>813</v>
      </c>
      <c r="B161" s="179" t="s">
        <v>892</v>
      </c>
      <c r="C161" s="259" t="s">
        <v>958</v>
      </c>
      <c r="D161" s="259" t="s">
        <v>336</v>
      </c>
      <c r="E161" s="259" t="s">
        <v>820</v>
      </c>
      <c r="F161" s="259" t="s">
        <v>974</v>
      </c>
    </row>
    <row r="162" spans="1:6" ht="31.5" x14ac:dyDescent="0.25">
      <c r="A162" s="259" t="s">
        <v>813</v>
      </c>
      <c r="B162" s="179" t="s">
        <v>892</v>
      </c>
      <c r="C162" s="259" t="s">
        <v>959</v>
      </c>
      <c r="D162" s="259" t="s">
        <v>336</v>
      </c>
      <c r="E162" s="259" t="s">
        <v>820</v>
      </c>
      <c r="F162" s="259" t="s">
        <v>974</v>
      </c>
    </row>
    <row r="163" spans="1:6" ht="31.5" x14ac:dyDescent="0.25">
      <c r="A163" s="259" t="s">
        <v>813</v>
      </c>
      <c r="B163" s="179" t="s">
        <v>892</v>
      </c>
      <c r="C163" s="259" t="s">
        <v>960</v>
      </c>
      <c r="D163" s="259" t="s">
        <v>336</v>
      </c>
      <c r="E163" s="259" t="s">
        <v>820</v>
      </c>
      <c r="F163" s="259" t="s">
        <v>974</v>
      </c>
    </row>
    <row r="164" spans="1:6" ht="31.5" x14ac:dyDescent="0.25">
      <c r="A164" s="259" t="s">
        <v>813</v>
      </c>
      <c r="B164" s="179" t="s">
        <v>892</v>
      </c>
      <c r="C164" s="259" t="s">
        <v>994</v>
      </c>
      <c r="D164" s="259" t="s">
        <v>336</v>
      </c>
      <c r="E164" s="259" t="s">
        <v>820</v>
      </c>
      <c r="F164" s="259" t="s">
        <v>974</v>
      </c>
    </row>
    <row r="165" spans="1:6" x14ac:dyDescent="0.25">
      <c r="A165" s="259" t="s">
        <v>813</v>
      </c>
      <c r="B165" s="179" t="s">
        <v>962</v>
      </c>
      <c r="C165" s="259" t="s">
        <v>963</v>
      </c>
      <c r="D165" s="259" t="s">
        <v>826</v>
      </c>
      <c r="E165" s="259" t="s">
        <v>820</v>
      </c>
      <c r="F165" s="259" t="s">
        <v>974</v>
      </c>
    </row>
    <row r="166" spans="1:6" x14ac:dyDescent="0.25">
      <c r="A166" s="259" t="s">
        <v>813</v>
      </c>
      <c r="B166" s="179" t="s">
        <v>964</v>
      </c>
      <c r="C166" s="259" t="s">
        <v>995</v>
      </c>
      <c r="D166" s="259" t="s">
        <v>826</v>
      </c>
      <c r="E166" s="259" t="s">
        <v>820</v>
      </c>
      <c r="F166" s="259" t="s">
        <v>974</v>
      </c>
    </row>
    <row r="167" spans="1:6" x14ac:dyDescent="0.25">
      <c r="A167" s="259" t="s">
        <v>813</v>
      </c>
      <c r="B167" s="179" t="s">
        <v>870</v>
      </c>
      <c r="C167" s="259" t="s">
        <v>968</v>
      </c>
      <c r="D167" s="259" t="s">
        <v>336</v>
      </c>
      <c r="E167" s="259" t="s">
        <v>820</v>
      </c>
      <c r="F167" s="259" t="s">
        <v>974</v>
      </c>
    </row>
    <row r="168" spans="1:6" x14ac:dyDescent="0.25">
      <c r="A168" s="259" t="s">
        <v>813</v>
      </c>
      <c r="B168" s="259" t="s">
        <v>969</v>
      </c>
      <c r="C168" s="259" t="s">
        <v>970</v>
      </c>
      <c r="D168" s="259" t="s">
        <v>826</v>
      </c>
      <c r="E168" s="259" t="s">
        <v>820</v>
      </c>
      <c r="F168" s="259" t="s">
        <v>974</v>
      </c>
    </row>
    <row r="169" spans="1:6" x14ac:dyDescent="0.25">
      <c r="A169" s="259" t="s">
        <v>813</v>
      </c>
      <c r="B169" s="259" t="s">
        <v>971</v>
      </c>
      <c r="C169" s="259" t="s">
        <v>996</v>
      </c>
      <c r="D169" s="259" t="s">
        <v>336</v>
      </c>
      <c r="E169" s="259" t="s">
        <v>820</v>
      </c>
      <c r="F169" s="259" t="s">
        <v>974</v>
      </c>
    </row>
    <row r="171" spans="1:6" ht="16.5" thickBot="1" x14ac:dyDescent="0.3">
      <c r="A171" s="47" t="s">
        <v>107</v>
      </c>
      <c r="B171" s="7"/>
      <c r="C171" s="7"/>
      <c r="D171" s="7"/>
      <c r="E171" s="7"/>
      <c r="F171" s="7"/>
    </row>
    <row r="172" spans="1:6" ht="32.25" thickBot="1" x14ac:dyDescent="0.3">
      <c r="A172" s="72" t="s">
        <v>51</v>
      </c>
      <c r="B172" s="88" t="s">
        <v>78</v>
      </c>
      <c r="C172" s="88" t="s">
        <v>130</v>
      </c>
      <c r="D172" s="88" t="s">
        <v>126</v>
      </c>
      <c r="E172" s="88" t="s">
        <v>105</v>
      </c>
      <c r="F172" s="89" t="s">
        <v>106</v>
      </c>
    </row>
    <row r="173" spans="1:6" x14ac:dyDescent="0.25">
      <c r="A173" s="71"/>
      <c r="B173" s="71"/>
      <c r="C173" s="71"/>
      <c r="D173" s="71"/>
      <c r="E173" s="71"/>
      <c r="F173" s="71"/>
    </row>
    <row r="174" spans="1:6" x14ac:dyDescent="0.25">
      <c r="A174" s="2"/>
      <c r="B174" s="2"/>
      <c r="C174" s="2"/>
      <c r="D174" s="2"/>
      <c r="E174" s="2"/>
      <c r="F174" s="2"/>
    </row>
    <row r="175" spans="1:6" x14ac:dyDescent="0.25">
      <c r="A175" s="2"/>
      <c r="B175" s="2"/>
      <c r="C175" s="2"/>
      <c r="D175" s="2"/>
      <c r="E175" s="2"/>
      <c r="F175" s="2"/>
    </row>
    <row r="176" spans="1:6" x14ac:dyDescent="0.25">
      <c r="A176" s="2"/>
      <c r="B176" s="2"/>
      <c r="C176" s="2"/>
      <c r="D176" s="2"/>
      <c r="E176" s="2"/>
      <c r="F176" s="2"/>
    </row>
    <row r="177" spans="1:6" x14ac:dyDescent="0.25">
      <c r="A177" s="2"/>
      <c r="B177" s="2"/>
      <c r="C177" s="2"/>
      <c r="D177" s="2"/>
      <c r="E177" s="2"/>
      <c r="F177" s="2"/>
    </row>
    <row r="178" spans="1:6" x14ac:dyDescent="0.25">
      <c r="A178" s="2"/>
      <c r="B178" s="2"/>
      <c r="C178" s="2"/>
      <c r="D178" s="2"/>
      <c r="E178" s="2"/>
      <c r="F178" s="2"/>
    </row>
    <row r="180" spans="1:6" ht="16.5" thickBot="1" x14ac:dyDescent="0.3">
      <c r="A180" s="108" t="s">
        <v>50</v>
      </c>
    </row>
    <row r="181" spans="1:6" ht="32.25" thickBot="1" x14ac:dyDescent="0.3">
      <c r="A181" s="72" t="s">
        <v>51</v>
      </c>
      <c r="B181" s="88" t="s">
        <v>78</v>
      </c>
      <c r="C181" s="88" t="s">
        <v>130</v>
      </c>
      <c r="D181" s="88" t="s">
        <v>126</v>
      </c>
      <c r="E181" s="88" t="s">
        <v>105</v>
      </c>
      <c r="F181" s="89" t="s">
        <v>106</v>
      </c>
    </row>
    <row r="182" spans="1:6" ht="31.5" x14ac:dyDescent="0.25">
      <c r="A182" s="259" t="s">
        <v>817</v>
      </c>
      <c r="B182" s="388" t="s">
        <v>997</v>
      </c>
      <c r="C182" s="259" t="s">
        <v>998</v>
      </c>
      <c r="D182" s="38" t="s">
        <v>826</v>
      </c>
      <c r="E182" s="259" t="s">
        <v>820</v>
      </c>
      <c r="F182" s="259" t="s">
        <v>999</v>
      </c>
    </row>
    <row r="183" spans="1:6" x14ac:dyDescent="0.25">
      <c r="A183" s="259" t="s">
        <v>817</v>
      </c>
      <c r="B183" s="179" t="s">
        <v>835</v>
      </c>
      <c r="C183" s="259" t="s">
        <v>836</v>
      </c>
      <c r="D183" s="38" t="s">
        <v>826</v>
      </c>
      <c r="E183" s="259" t="s">
        <v>820</v>
      </c>
      <c r="F183" s="259" t="s">
        <v>999</v>
      </c>
    </row>
    <row r="184" spans="1:6" x14ac:dyDescent="0.25">
      <c r="A184" s="259" t="s">
        <v>817</v>
      </c>
      <c r="B184" s="179" t="s">
        <v>1000</v>
      </c>
      <c r="C184" s="259" t="s">
        <v>838</v>
      </c>
      <c r="D184" s="38" t="s">
        <v>826</v>
      </c>
      <c r="E184" s="259" t="s">
        <v>820</v>
      </c>
      <c r="F184" s="259" t="s">
        <v>999</v>
      </c>
    </row>
    <row r="185" spans="1:6" x14ac:dyDescent="0.25">
      <c r="A185" s="259" t="s">
        <v>817</v>
      </c>
      <c r="B185" s="179" t="s">
        <v>1001</v>
      </c>
      <c r="C185" s="259" t="s">
        <v>1002</v>
      </c>
      <c r="D185" s="38" t="s">
        <v>826</v>
      </c>
      <c r="E185" s="259" t="s">
        <v>820</v>
      </c>
      <c r="F185" s="259" t="s">
        <v>999</v>
      </c>
    </row>
    <row r="186" spans="1:6" x14ac:dyDescent="0.25">
      <c r="A186" s="259" t="s">
        <v>817</v>
      </c>
      <c r="B186" s="179" t="s">
        <v>1003</v>
      </c>
      <c r="C186" s="259" t="s">
        <v>1004</v>
      </c>
      <c r="D186" s="38" t="s">
        <v>826</v>
      </c>
      <c r="E186" s="259" t="s">
        <v>820</v>
      </c>
      <c r="F186" s="259" t="s">
        <v>999</v>
      </c>
    </row>
    <row r="187" spans="1:6" ht="31.5" x14ac:dyDescent="0.25">
      <c r="A187" s="259" t="s">
        <v>1005</v>
      </c>
      <c r="B187" s="179" t="s">
        <v>1006</v>
      </c>
      <c r="C187" s="259" t="s">
        <v>1007</v>
      </c>
      <c r="D187" s="38" t="s">
        <v>826</v>
      </c>
      <c r="E187" s="259" t="s">
        <v>820</v>
      </c>
      <c r="F187" s="259" t="s">
        <v>999</v>
      </c>
    </row>
    <row r="188" spans="1:6" ht="31.5" x14ac:dyDescent="0.25">
      <c r="A188" s="259" t="s">
        <v>1005</v>
      </c>
      <c r="B188" s="179" t="s">
        <v>855</v>
      </c>
      <c r="C188" s="259" t="s">
        <v>1008</v>
      </c>
      <c r="D188" s="38" t="s">
        <v>826</v>
      </c>
      <c r="E188" s="259" t="s">
        <v>820</v>
      </c>
      <c r="F188" s="259" t="s">
        <v>999</v>
      </c>
    </row>
    <row r="189" spans="1:6" ht="31.5" x14ac:dyDescent="0.25">
      <c r="A189" s="259" t="s">
        <v>1005</v>
      </c>
      <c r="B189" s="179" t="s">
        <v>861</v>
      </c>
      <c r="C189" s="259" t="s">
        <v>862</v>
      </c>
      <c r="D189" s="38" t="s">
        <v>826</v>
      </c>
      <c r="E189" s="259" t="s">
        <v>820</v>
      </c>
      <c r="F189" s="259" t="s">
        <v>999</v>
      </c>
    </row>
    <row r="190" spans="1:6" ht="31.5" x14ac:dyDescent="0.25">
      <c r="A190" s="259" t="s">
        <v>1009</v>
      </c>
      <c r="B190" s="179" t="s">
        <v>1010</v>
      </c>
      <c r="C190" s="259" t="s">
        <v>1011</v>
      </c>
      <c r="D190" s="38" t="s">
        <v>826</v>
      </c>
      <c r="E190" s="259" t="s">
        <v>865</v>
      </c>
      <c r="F190" s="259" t="s">
        <v>999</v>
      </c>
    </row>
    <row r="191" spans="1:6" ht="31.5" x14ac:dyDescent="0.25">
      <c r="A191" s="259" t="s">
        <v>1009</v>
      </c>
      <c r="B191" s="179" t="s">
        <v>940</v>
      </c>
      <c r="C191" s="259" t="s">
        <v>982</v>
      </c>
      <c r="D191" s="38" t="s">
        <v>826</v>
      </c>
      <c r="E191" s="259" t="s">
        <v>865</v>
      </c>
      <c r="F191" s="259" t="s">
        <v>999</v>
      </c>
    </row>
    <row r="192" spans="1:6" x14ac:dyDescent="0.25">
      <c r="A192" s="259" t="s">
        <v>811</v>
      </c>
      <c r="B192" s="179" t="s">
        <v>1012</v>
      </c>
      <c r="C192" s="259" t="s">
        <v>1013</v>
      </c>
      <c r="D192" s="38" t="s">
        <v>826</v>
      </c>
      <c r="E192" s="259" t="s">
        <v>820</v>
      </c>
      <c r="F192" s="259" t="s">
        <v>999</v>
      </c>
    </row>
    <row r="193" spans="1:6" x14ac:dyDescent="0.25">
      <c r="A193" s="259" t="s">
        <v>811</v>
      </c>
      <c r="B193" s="179" t="s">
        <v>898</v>
      </c>
      <c r="C193" s="259" t="s">
        <v>899</v>
      </c>
      <c r="D193" s="38" t="s">
        <v>826</v>
      </c>
      <c r="E193" s="259" t="s">
        <v>820</v>
      </c>
      <c r="F193" s="259" t="s">
        <v>999</v>
      </c>
    </row>
    <row r="194" spans="1:6" x14ac:dyDescent="0.25">
      <c r="A194" s="259" t="s">
        <v>811</v>
      </c>
      <c r="B194" s="179" t="s">
        <v>901</v>
      </c>
      <c r="C194" s="259" t="s">
        <v>902</v>
      </c>
      <c r="D194" s="38" t="s">
        <v>826</v>
      </c>
      <c r="E194" s="259" t="s">
        <v>820</v>
      </c>
      <c r="F194" s="259" t="s">
        <v>999</v>
      </c>
    </row>
    <row r="195" spans="1:6" ht="31.5" x14ac:dyDescent="0.25">
      <c r="A195" s="259" t="s">
        <v>811</v>
      </c>
      <c r="B195" s="179" t="s">
        <v>1014</v>
      </c>
      <c r="C195" s="259" t="s">
        <v>1015</v>
      </c>
      <c r="D195" s="38" t="s">
        <v>826</v>
      </c>
      <c r="E195" s="259" t="s">
        <v>820</v>
      </c>
      <c r="F195" s="259" t="s">
        <v>999</v>
      </c>
    </row>
    <row r="196" spans="1:6" ht="31.5" x14ac:dyDescent="0.25">
      <c r="A196" s="259" t="s">
        <v>811</v>
      </c>
      <c r="B196" s="179" t="s">
        <v>1014</v>
      </c>
      <c r="C196" s="259" t="s">
        <v>1016</v>
      </c>
      <c r="D196" s="38" t="s">
        <v>826</v>
      </c>
      <c r="E196" s="259" t="s">
        <v>820</v>
      </c>
      <c r="F196" s="259" t="s">
        <v>999</v>
      </c>
    </row>
    <row r="197" spans="1:6" x14ac:dyDescent="0.25">
      <c r="A197" s="259" t="s">
        <v>811</v>
      </c>
      <c r="B197" s="179" t="s">
        <v>903</v>
      </c>
      <c r="C197" s="259" t="s">
        <v>904</v>
      </c>
      <c r="D197" s="38" t="s">
        <v>826</v>
      </c>
      <c r="E197" s="259" t="s">
        <v>820</v>
      </c>
      <c r="F197" s="259" t="s">
        <v>999</v>
      </c>
    </row>
    <row r="198" spans="1:6" x14ac:dyDescent="0.25">
      <c r="A198" s="259" t="s">
        <v>811</v>
      </c>
      <c r="B198" s="179" t="s">
        <v>942</v>
      </c>
      <c r="C198" s="259" t="s">
        <v>1017</v>
      </c>
      <c r="D198" s="38" t="s">
        <v>826</v>
      </c>
      <c r="E198" s="259" t="s">
        <v>880</v>
      </c>
      <c r="F198" s="259" t="s">
        <v>999</v>
      </c>
    </row>
    <row r="199" spans="1:6" x14ac:dyDescent="0.25">
      <c r="A199" s="259" t="s">
        <v>811</v>
      </c>
      <c r="B199" s="179" t="s">
        <v>868</v>
      </c>
      <c r="C199" s="259" t="s">
        <v>1018</v>
      </c>
      <c r="D199" s="38" t="s">
        <v>826</v>
      </c>
      <c r="E199" s="259" t="s">
        <v>820</v>
      </c>
      <c r="F199" s="259" t="s">
        <v>999</v>
      </c>
    </row>
    <row r="200" spans="1:6" x14ac:dyDescent="0.25">
      <c r="A200" s="259" t="s">
        <v>811</v>
      </c>
      <c r="B200" s="179" t="s">
        <v>911</v>
      </c>
      <c r="C200" s="259" t="s">
        <v>912</v>
      </c>
      <c r="D200" s="38" t="s">
        <v>826</v>
      </c>
      <c r="E200" s="259" t="s">
        <v>820</v>
      </c>
      <c r="F200" s="259" t="s">
        <v>999</v>
      </c>
    </row>
    <row r="201" spans="1:6" x14ac:dyDescent="0.25">
      <c r="A201" s="259" t="s">
        <v>811</v>
      </c>
      <c r="B201" s="179" t="s">
        <v>1019</v>
      </c>
      <c r="C201" s="259" t="s">
        <v>1020</v>
      </c>
      <c r="D201" s="38" t="s">
        <v>826</v>
      </c>
      <c r="E201" s="259" t="s">
        <v>820</v>
      </c>
      <c r="F201" s="259" t="s">
        <v>999</v>
      </c>
    </row>
    <row r="202" spans="1:6" x14ac:dyDescent="0.25">
      <c r="A202" s="259" t="s">
        <v>811</v>
      </c>
      <c r="B202" s="179" t="s">
        <v>917</v>
      </c>
      <c r="C202" s="259" t="s">
        <v>918</v>
      </c>
      <c r="D202" s="38" t="s">
        <v>826</v>
      </c>
      <c r="E202" s="259" t="s">
        <v>820</v>
      </c>
      <c r="F202" s="259" t="s">
        <v>999</v>
      </c>
    </row>
    <row r="203" spans="1:6" x14ac:dyDescent="0.25">
      <c r="A203" s="259" t="s">
        <v>811</v>
      </c>
      <c r="B203" s="179" t="s">
        <v>919</v>
      </c>
      <c r="C203" s="259" t="s">
        <v>920</v>
      </c>
      <c r="D203" s="38" t="s">
        <v>826</v>
      </c>
      <c r="E203" s="259" t="s">
        <v>820</v>
      </c>
      <c r="F203" s="259" t="s">
        <v>999</v>
      </c>
    </row>
    <row r="204" spans="1:6" x14ac:dyDescent="0.25">
      <c r="A204" s="259" t="s">
        <v>811</v>
      </c>
      <c r="B204" s="179" t="s">
        <v>923</v>
      </c>
      <c r="C204" s="259" t="s">
        <v>924</v>
      </c>
      <c r="D204" s="38" t="s">
        <v>826</v>
      </c>
      <c r="E204" s="259" t="s">
        <v>820</v>
      </c>
      <c r="F204" s="259" t="s">
        <v>999</v>
      </c>
    </row>
    <row r="205" spans="1:6" x14ac:dyDescent="0.25">
      <c r="A205" s="259" t="s">
        <v>811</v>
      </c>
      <c r="B205" s="179" t="s">
        <v>987</v>
      </c>
      <c r="C205" s="259" t="s">
        <v>941</v>
      </c>
      <c r="D205" s="38" t="s">
        <v>826</v>
      </c>
      <c r="E205" s="259" t="s">
        <v>882</v>
      </c>
      <c r="F205" s="259" t="s">
        <v>999</v>
      </c>
    </row>
    <row r="206" spans="1:6" x14ac:dyDescent="0.25">
      <c r="A206" s="259" t="s">
        <v>811</v>
      </c>
      <c r="B206" s="179" t="s">
        <v>1021</v>
      </c>
      <c r="C206" s="259" t="s">
        <v>928</v>
      </c>
      <c r="D206" s="38" t="s">
        <v>826</v>
      </c>
      <c r="E206" s="259" t="s">
        <v>820</v>
      </c>
      <c r="F206" s="259" t="s">
        <v>999</v>
      </c>
    </row>
    <row r="207" spans="1:6" x14ac:dyDescent="0.25">
      <c r="A207" s="259" t="s">
        <v>813</v>
      </c>
      <c r="B207" s="179" t="s">
        <v>962</v>
      </c>
      <c r="C207" s="259" t="s">
        <v>963</v>
      </c>
      <c r="D207" s="38" t="s">
        <v>826</v>
      </c>
      <c r="E207" s="259" t="s">
        <v>820</v>
      </c>
      <c r="F207" s="259" t="s">
        <v>999</v>
      </c>
    </row>
    <row r="208" spans="1:6" x14ac:dyDescent="0.25">
      <c r="A208" s="259" t="s">
        <v>813</v>
      </c>
      <c r="B208" s="179" t="s">
        <v>1010</v>
      </c>
      <c r="C208" s="259" t="s">
        <v>1022</v>
      </c>
      <c r="D208" s="38" t="s">
        <v>826</v>
      </c>
      <c r="E208" s="259" t="s">
        <v>820</v>
      </c>
      <c r="F208" s="259" t="s">
        <v>999</v>
      </c>
    </row>
    <row r="209" spans="1:6" ht="31.5" x14ac:dyDescent="0.25">
      <c r="A209" s="259" t="s">
        <v>813</v>
      </c>
      <c r="B209" s="179" t="s">
        <v>1010</v>
      </c>
      <c r="C209" s="259" t="s">
        <v>1023</v>
      </c>
      <c r="D209" s="38" t="s">
        <v>826</v>
      </c>
      <c r="E209" s="259" t="s">
        <v>820</v>
      </c>
      <c r="F209" s="259" t="s">
        <v>999</v>
      </c>
    </row>
    <row r="210" spans="1:6" x14ac:dyDescent="0.25">
      <c r="A210" s="259" t="s">
        <v>813</v>
      </c>
      <c r="B210" s="179" t="s">
        <v>1010</v>
      </c>
      <c r="C210" s="259" t="s">
        <v>1024</v>
      </c>
      <c r="D210" s="38" t="s">
        <v>826</v>
      </c>
      <c r="E210" s="259" t="s">
        <v>882</v>
      </c>
      <c r="F210" s="259" t="s">
        <v>999</v>
      </c>
    </row>
    <row r="211" spans="1:6" x14ac:dyDescent="0.25">
      <c r="A211" s="259" t="s">
        <v>813</v>
      </c>
      <c r="B211" s="179" t="s">
        <v>1025</v>
      </c>
      <c r="C211" s="259" t="s">
        <v>1026</v>
      </c>
      <c r="D211" s="38" t="s">
        <v>826</v>
      </c>
      <c r="E211" s="259" t="s">
        <v>820</v>
      </c>
      <c r="F211" s="259" t="s">
        <v>999</v>
      </c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r:id="rId1"/>
  <headerFooter alignWithMargins="0"/>
  <rowBreaks count="1" manualBreakCount="1">
    <brk id="1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view="pageBreakPreview" zoomScaleNormal="130" zoomScaleSheetLayoutView="100" workbookViewId="0">
      <selection sqref="A1:H1"/>
    </sheetView>
  </sheetViews>
  <sheetFormatPr defaultRowHeight="15.75" x14ac:dyDescent="0.25"/>
  <cols>
    <col min="1" max="1" width="19.375" style="394" customWidth="1"/>
    <col min="2" max="2" width="8.5" style="394" customWidth="1"/>
    <col min="3" max="3" width="26.625" style="394" customWidth="1"/>
    <col min="4" max="4" width="26.375" style="394" customWidth="1"/>
    <col min="5" max="5" width="7.75" style="394" customWidth="1"/>
    <col min="6" max="6" width="8.125" style="394" customWidth="1"/>
    <col min="7" max="7" width="12" style="394" customWidth="1"/>
    <col min="8" max="8" width="12.875" style="394" customWidth="1"/>
    <col min="9" max="9" width="10.875" customWidth="1"/>
  </cols>
  <sheetData>
    <row r="1" spans="1:9" ht="45" customHeight="1" x14ac:dyDescent="0.3">
      <c r="A1" s="519" t="s">
        <v>268</v>
      </c>
      <c r="B1" s="519"/>
      <c r="C1" s="519"/>
      <c r="D1" s="519"/>
      <c r="E1" s="519"/>
      <c r="F1" s="519"/>
      <c r="G1" s="519"/>
      <c r="H1" s="519"/>
      <c r="I1" s="37"/>
    </row>
    <row r="2" spans="1:9" ht="29.25" customHeight="1" thickBot="1" x14ac:dyDescent="0.35">
      <c r="A2" s="117" t="s">
        <v>108</v>
      </c>
      <c r="B2" s="389"/>
      <c r="C2" s="389"/>
      <c r="D2" s="389"/>
      <c r="E2" s="389"/>
      <c r="F2" s="389"/>
      <c r="G2" s="389"/>
      <c r="H2" s="389"/>
      <c r="I2" s="308"/>
    </row>
    <row r="3" spans="1:9" ht="32.25" thickBot="1" x14ac:dyDescent="0.3">
      <c r="A3" s="390" t="s">
        <v>51</v>
      </c>
      <c r="B3" s="391" t="s">
        <v>47</v>
      </c>
      <c r="C3" s="391" t="s">
        <v>78</v>
      </c>
      <c r="D3" s="391" t="s">
        <v>130</v>
      </c>
      <c r="E3" s="391" t="s">
        <v>126</v>
      </c>
      <c r="F3" s="391" t="s">
        <v>105</v>
      </c>
      <c r="G3" s="391" t="s">
        <v>106</v>
      </c>
      <c r="H3" s="392" t="s">
        <v>109</v>
      </c>
      <c r="I3" s="35"/>
    </row>
    <row r="4" spans="1:9" x14ac:dyDescent="0.25">
      <c r="A4" s="314" t="s">
        <v>811</v>
      </c>
      <c r="B4" s="314" t="s">
        <v>1027</v>
      </c>
      <c r="C4" s="314" t="s">
        <v>1028</v>
      </c>
      <c r="D4" s="314" t="s">
        <v>1029</v>
      </c>
      <c r="E4" s="314" t="s">
        <v>805</v>
      </c>
      <c r="F4" s="314" t="s">
        <v>820</v>
      </c>
      <c r="G4" s="314" t="s">
        <v>1030</v>
      </c>
      <c r="H4" s="393">
        <v>42319</v>
      </c>
      <c r="I4" s="35"/>
    </row>
    <row r="5" spans="1:9" x14ac:dyDescent="0.25">
      <c r="A5" s="314" t="s">
        <v>811</v>
      </c>
      <c r="B5" s="314" t="s">
        <v>1031</v>
      </c>
      <c r="C5" s="314" t="s">
        <v>1028</v>
      </c>
      <c r="D5" s="314" t="s">
        <v>1029</v>
      </c>
      <c r="E5" s="314" t="s">
        <v>805</v>
      </c>
      <c r="F5" s="314" t="s">
        <v>820</v>
      </c>
      <c r="G5" s="314" t="s">
        <v>974</v>
      </c>
      <c r="H5" s="393">
        <v>42319</v>
      </c>
      <c r="I5" s="35"/>
    </row>
    <row r="6" spans="1:9" ht="31.5" x14ac:dyDescent="0.25">
      <c r="A6" s="314" t="s">
        <v>811</v>
      </c>
      <c r="B6" s="314" t="s">
        <v>1032</v>
      </c>
      <c r="C6" s="314" t="s">
        <v>1033</v>
      </c>
      <c r="D6" s="314" t="s">
        <v>1034</v>
      </c>
      <c r="E6" s="314" t="s">
        <v>805</v>
      </c>
      <c r="F6" s="314" t="s">
        <v>882</v>
      </c>
      <c r="G6" s="314" t="s">
        <v>999</v>
      </c>
      <c r="H6" s="393">
        <v>42319</v>
      </c>
      <c r="I6" s="35"/>
    </row>
    <row r="7" spans="1:9" ht="31.5" x14ac:dyDescent="0.25">
      <c r="A7" s="314" t="s">
        <v>811</v>
      </c>
      <c r="B7" s="314" t="s">
        <v>1032</v>
      </c>
      <c r="C7" s="314" t="s">
        <v>1035</v>
      </c>
      <c r="D7" s="314" t="s">
        <v>1036</v>
      </c>
      <c r="E7" s="314" t="s">
        <v>805</v>
      </c>
      <c r="F7" s="314" t="s">
        <v>820</v>
      </c>
      <c r="G7" s="314" t="s">
        <v>999</v>
      </c>
      <c r="H7" s="393">
        <v>42319</v>
      </c>
      <c r="I7" s="35"/>
    </row>
    <row r="8" spans="1:9" x14ac:dyDescent="0.25">
      <c r="I8" s="7"/>
    </row>
    <row r="9" spans="1:9" x14ac:dyDescent="0.25">
      <c r="I9" s="7"/>
    </row>
    <row r="10" spans="1:9" ht="24.75" customHeight="1" thickBot="1" x14ac:dyDescent="0.3">
      <c r="A10" s="395" t="s">
        <v>147</v>
      </c>
      <c r="B10" s="396"/>
      <c r="C10" s="396"/>
      <c r="D10" s="396"/>
      <c r="E10" s="396"/>
      <c r="F10" s="396"/>
      <c r="G10" s="396"/>
      <c r="H10" s="396"/>
      <c r="I10" s="7"/>
    </row>
    <row r="11" spans="1:9" ht="63.75" thickBot="1" x14ac:dyDescent="0.3">
      <c r="A11" s="390" t="s">
        <v>51</v>
      </c>
      <c r="B11" s="391" t="s">
        <v>47</v>
      </c>
      <c r="C11" s="391" t="s">
        <v>78</v>
      </c>
      <c r="D11" s="391" t="s">
        <v>130</v>
      </c>
      <c r="E11" s="391" t="s">
        <v>126</v>
      </c>
      <c r="F11" s="391" t="s">
        <v>105</v>
      </c>
      <c r="G11" s="391" t="s">
        <v>106</v>
      </c>
      <c r="H11" s="392" t="s">
        <v>146</v>
      </c>
      <c r="I11" s="29"/>
    </row>
    <row r="12" spans="1:9" x14ac:dyDescent="0.25">
      <c r="A12" s="314" t="s">
        <v>817</v>
      </c>
      <c r="B12" s="314" t="s">
        <v>1037</v>
      </c>
      <c r="C12" s="314" t="s">
        <v>1038</v>
      </c>
      <c r="D12" s="314" t="s">
        <v>1039</v>
      </c>
      <c r="E12" s="314" t="s">
        <v>805</v>
      </c>
      <c r="F12" s="314" t="s">
        <v>820</v>
      </c>
      <c r="G12" s="314" t="s">
        <v>821</v>
      </c>
      <c r="H12" s="393">
        <v>42319</v>
      </c>
      <c r="I12" s="29"/>
    </row>
    <row r="13" spans="1:9" ht="31.5" x14ac:dyDescent="0.25">
      <c r="A13" s="314" t="s">
        <v>817</v>
      </c>
      <c r="B13" s="315" t="s">
        <v>1027</v>
      </c>
      <c r="C13" s="315" t="s">
        <v>1040</v>
      </c>
      <c r="D13" s="315" t="s">
        <v>1041</v>
      </c>
      <c r="E13" s="315" t="s">
        <v>805</v>
      </c>
      <c r="F13" s="315" t="s">
        <v>820</v>
      </c>
      <c r="G13" s="315" t="s">
        <v>821</v>
      </c>
      <c r="H13" s="397">
        <v>42319</v>
      </c>
      <c r="I13" s="29"/>
    </row>
    <row r="14" spans="1:9" ht="31.5" x14ac:dyDescent="0.25">
      <c r="A14" s="314" t="s">
        <v>817</v>
      </c>
      <c r="B14" s="315" t="s">
        <v>1027</v>
      </c>
      <c r="C14" s="315" t="s">
        <v>1042</v>
      </c>
      <c r="D14" s="315" t="s">
        <v>1043</v>
      </c>
      <c r="E14" s="315" t="s">
        <v>805</v>
      </c>
      <c r="F14" s="315" t="s">
        <v>820</v>
      </c>
      <c r="G14" s="315" t="s">
        <v>821</v>
      </c>
      <c r="H14" s="397">
        <v>42319</v>
      </c>
      <c r="I14" s="29"/>
    </row>
    <row r="15" spans="1:9" x14ac:dyDescent="0.25">
      <c r="A15" s="314" t="s">
        <v>817</v>
      </c>
      <c r="B15" s="315" t="s">
        <v>1027</v>
      </c>
      <c r="C15" s="315" t="s">
        <v>1044</v>
      </c>
      <c r="D15" s="315" t="s">
        <v>1045</v>
      </c>
      <c r="E15" s="315" t="s">
        <v>805</v>
      </c>
      <c r="F15" s="315" t="s">
        <v>820</v>
      </c>
      <c r="G15" s="315" t="s">
        <v>821</v>
      </c>
      <c r="H15" s="397">
        <v>42319</v>
      </c>
      <c r="I15" s="29"/>
    </row>
    <row r="16" spans="1:9" x14ac:dyDescent="0.25">
      <c r="A16" s="314" t="s">
        <v>817</v>
      </c>
      <c r="B16" s="315" t="s">
        <v>1027</v>
      </c>
      <c r="C16" s="315" t="s">
        <v>1046</v>
      </c>
      <c r="D16" s="315" t="s">
        <v>1047</v>
      </c>
      <c r="E16" s="315" t="s">
        <v>805</v>
      </c>
      <c r="F16" s="315" t="s">
        <v>820</v>
      </c>
      <c r="G16" s="315" t="s">
        <v>821</v>
      </c>
      <c r="H16" s="397">
        <v>42319</v>
      </c>
      <c r="I16" s="29"/>
    </row>
    <row r="17" spans="1:9" ht="63" x14ac:dyDescent="0.25">
      <c r="A17" s="314" t="s">
        <v>817</v>
      </c>
      <c r="B17" s="315" t="s">
        <v>1048</v>
      </c>
      <c r="C17" s="315" t="s">
        <v>1046</v>
      </c>
      <c r="D17" s="315" t="s">
        <v>1049</v>
      </c>
      <c r="E17" s="315" t="s">
        <v>805</v>
      </c>
      <c r="F17" s="315" t="s">
        <v>820</v>
      </c>
      <c r="G17" s="315" t="s">
        <v>1050</v>
      </c>
      <c r="H17" s="397">
        <v>42319</v>
      </c>
      <c r="I17" s="29"/>
    </row>
    <row r="18" spans="1:9" ht="30.75" customHeight="1" x14ac:dyDescent="0.25">
      <c r="A18" s="314" t="s">
        <v>817</v>
      </c>
      <c r="B18" s="315" t="s">
        <v>1032</v>
      </c>
      <c r="C18" s="315" t="s">
        <v>1051</v>
      </c>
      <c r="D18" s="315" t="s">
        <v>1052</v>
      </c>
      <c r="E18" s="315" t="s">
        <v>805</v>
      </c>
      <c r="F18" s="315" t="s">
        <v>820</v>
      </c>
      <c r="G18" s="315" t="s">
        <v>999</v>
      </c>
      <c r="H18" s="397">
        <v>42319</v>
      </c>
      <c r="I18" s="29"/>
    </row>
    <row r="19" spans="1:9" ht="31.5" x14ac:dyDescent="0.25">
      <c r="A19" s="314" t="s">
        <v>1005</v>
      </c>
      <c r="B19" s="315" t="s">
        <v>1037</v>
      </c>
      <c r="C19" s="315" t="s">
        <v>1053</v>
      </c>
      <c r="D19" s="315" t="s">
        <v>1054</v>
      </c>
      <c r="E19" s="315" t="s">
        <v>805</v>
      </c>
      <c r="F19" s="315" t="s">
        <v>820</v>
      </c>
      <c r="G19" s="315" t="s">
        <v>821</v>
      </c>
      <c r="H19" s="397">
        <v>42319</v>
      </c>
      <c r="I19" s="29"/>
    </row>
    <row r="20" spans="1:9" ht="31.5" x14ac:dyDescent="0.25">
      <c r="A20" s="314" t="s">
        <v>1005</v>
      </c>
      <c r="B20" s="315" t="s">
        <v>1027</v>
      </c>
      <c r="C20" s="315" t="s">
        <v>1055</v>
      </c>
      <c r="D20" s="315" t="s">
        <v>1056</v>
      </c>
      <c r="E20" s="315" t="s">
        <v>805</v>
      </c>
      <c r="F20" s="315" t="s">
        <v>820</v>
      </c>
      <c r="G20" s="315" t="s">
        <v>821</v>
      </c>
      <c r="H20" s="397">
        <v>42319</v>
      </c>
      <c r="I20" s="29"/>
    </row>
    <row r="21" spans="1:9" ht="31.5" x14ac:dyDescent="0.25">
      <c r="A21" s="314" t="s">
        <v>1005</v>
      </c>
      <c r="B21" s="315" t="s">
        <v>1048</v>
      </c>
      <c r="C21" s="315" t="s">
        <v>1057</v>
      </c>
      <c r="D21" s="315" t="s">
        <v>1058</v>
      </c>
      <c r="E21" s="315" t="s">
        <v>805</v>
      </c>
      <c r="F21" s="315" t="s">
        <v>820</v>
      </c>
      <c r="G21" s="315" t="s">
        <v>1050</v>
      </c>
      <c r="H21" s="397">
        <v>42319</v>
      </c>
      <c r="I21" s="29"/>
    </row>
    <row r="22" spans="1:9" ht="31.5" x14ac:dyDescent="0.25">
      <c r="A22" s="314" t="s">
        <v>863</v>
      </c>
      <c r="B22" s="315" t="s">
        <v>1027</v>
      </c>
      <c r="C22" s="398" t="s">
        <v>1059</v>
      </c>
      <c r="D22" s="399" t="s">
        <v>1060</v>
      </c>
      <c r="E22" s="315" t="s">
        <v>805</v>
      </c>
      <c r="F22" s="315" t="s">
        <v>820</v>
      </c>
      <c r="G22" s="315" t="s">
        <v>821</v>
      </c>
      <c r="H22" s="397">
        <v>42319</v>
      </c>
      <c r="I22" s="29"/>
    </row>
    <row r="23" spans="1:9" ht="31.5" x14ac:dyDescent="0.25">
      <c r="A23" s="314" t="s">
        <v>863</v>
      </c>
      <c r="B23" s="315" t="s">
        <v>1027</v>
      </c>
      <c r="C23" s="398" t="s">
        <v>1061</v>
      </c>
      <c r="D23" s="399" t="s">
        <v>1062</v>
      </c>
      <c r="E23" s="315" t="s">
        <v>805</v>
      </c>
      <c r="F23" s="315" t="s">
        <v>820</v>
      </c>
      <c r="G23" s="315" t="s">
        <v>821</v>
      </c>
      <c r="H23" s="397">
        <v>42319</v>
      </c>
      <c r="I23" s="29"/>
    </row>
    <row r="24" spans="1:9" ht="31.5" x14ac:dyDescent="0.25">
      <c r="A24" s="314" t="s">
        <v>863</v>
      </c>
      <c r="B24" s="315" t="s">
        <v>1027</v>
      </c>
      <c r="C24" s="400" t="s">
        <v>1063</v>
      </c>
      <c r="D24" s="399" t="s">
        <v>1064</v>
      </c>
      <c r="E24" s="315" t="s">
        <v>805</v>
      </c>
      <c r="F24" s="315" t="s">
        <v>820</v>
      </c>
      <c r="G24" s="315" t="s">
        <v>821</v>
      </c>
      <c r="H24" s="397">
        <v>42319</v>
      </c>
      <c r="I24" s="29"/>
    </row>
    <row r="25" spans="1:9" ht="31.5" x14ac:dyDescent="0.25">
      <c r="A25" s="314" t="s">
        <v>863</v>
      </c>
      <c r="B25" s="315" t="s">
        <v>1032</v>
      </c>
      <c r="C25" s="401" t="s">
        <v>1061</v>
      </c>
      <c r="D25" s="402" t="s">
        <v>1062</v>
      </c>
      <c r="E25" s="315" t="s">
        <v>805</v>
      </c>
      <c r="F25" s="315" t="s">
        <v>820</v>
      </c>
      <c r="G25" s="315" t="s">
        <v>999</v>
      </c>
      <c r="H25" s="397">
        <v>42319</v>
      </c>
      <c r="I25" s="29"/>
    </row>
    <row r="26" spans="1:9" ht="31.5" x14ac:dyDescent="0.25">
      <c r="A26" s="314" t="s">
        <v>811</v>
      </c>
      <c r="B26" s="315" t="s">
        <v>1027</v>
      </c>
      <c r="C26" s="398" t="s">
        <v>1065</v>
      </c>
      <c r="D26" s="399" t="s">
        <v>1066</v>
      </c>
      <c r="E26" s="315" t="s">
        <v>805</v>
      </c>
      <c r="F26" s="315" t="s">
        <v>1067</v>
      </c>
      <c r="G26" s="315" t="s">
        <v>821</v>
      </c>
      <c r="H26" s="397">
        <v>42319</v>
      </c>
      <c r="I26" s="29"/>
    </row>
    <row r="27" spans="1:9" x14ac:dyDescent="0.25">
      <c r="A27" s="314" t="s">
        <v>811</v>
      </c>
      <c r="B27" s="315" t="s">
        <v>1027</v>
      </c>
      <c r="C27" s="398" t="s">
        <v>1068</v>
      </c>
      <c r="D27" s="399" t="s">
        <v>1069</v>
      </c>
      <c r="E27" s="315" t="s">
        <v>805</v>
      </c>
      <c r="F27" s="315" t="s">
        <v>820</v>
      </c>
      <c r="G27" s="315" t="s">
        <v>821</v>
      </c>
      <c r="H27" s="397">
        <v>42319</v>
      </c>
      <c r="I27" s="29"/>
    </row>
    <row r="28" spans="1:9" ht="31.5" x14ac:dyDescent="0.25">
      <c r="A28" s="314" t="s">
        <v>811</v>
      </c>
      <c r="B28" s="315" t="s">
        <v>1027</v>
      </c>
      <c r="C28" s="398" t="s">
        <v>1065</v>
      </c>
      <c r="D28" s="399" t="s">
        <v>1070</v>
      </c>
      <c r="E28" s="315" t="s">
        <v>805</v>
      </c>
      <c r="F28" s="315" t="s">
        <v>1071</v>
      </c>
      <c r="G28" s="315" t="s">
        <v>821</v>
      </c>
      <c r="H28" s="397">
        <v>42319</v>
      </c>
      <c r="I28" s="29"/>
    </row>
    <row r="29" spans="1:9" ht="31.5" x14ac:dyDescent="0.25">
      <c r="A29" s="314" t="s">
        <v>811</v>
      </c>
      <c r="B29" s="315" t="s">
        <v>1027</v>
      </c>
      <c r="C29" s="398" t="s">
        <v>1065</v>
      </c>
      <c r="D29" s="399" t="s">
        <v>1072</v>
      </c>
      <c r="E29" s="315" t="s">
        <v>805</v>
      </c>
      <c r="F29" s="315" t="s">
        <v>1073</v>
      </c>
      <c r="G29" s="315" t="s">
        <v>821</v>
      </c>
      <c r="H29" s="397">
        <v>42319</v>
      </c>
      <c r="I29" s="29"/>
    </row>
    <row r="30" spans="1:9" ht="31.5" x14ac:dyDescent="0.25">
      <c r="A30" s="314" t="s">
        <v>811</v>
      </c>
      <c r="B30" s="315" t="s">
        <v>1027</v>
      </c>
      <c r="C30" s="398" t="s">
        <v>1065</v>
      </c>
      <c r="D30" s="399" t="s">
        <v>1074</v>
      </c>
      <c r="E30" s="315" t="s">
        <v>805</v>
      </c>
      <c r="F30" s="315" t="s">
        <v>888</v>
      </c>
      <c r="G30" s="315" t="s">
        <v>821</v>
      </c>
      <c r="H30" s="397">
        <v>42319</v>
      </c>
      <c r="I30" s="29"/>
    </row>
    <row r="31" spans="1:9" ht="31.5" x14ac:dyDescent="0.25">
      <c r="A31" s="314" t="s">
        <v>811</v>
      </c>
      <c r="B31" s="315" t="s">
        <v>1027</v>
      </c>
      <c r="C31" s="398" t="s">
        <v>1065</v>
      </c>
      <c r="D31" s="403" t="s">
        <v>1075</v>
      </c>
      <c r="E31" s="315" t="s">
        <v>805</v>
      </c>
      <c r="F31" s="315" t="s">
        <v>1076</v>
      </c>
      <c r="G31" s="315" t="s">
        <v>821</v>
      </c>
      <c r="H31" s="397">
        <v>42319</v>
      </c>
      <c r="I31" s="29"/>
    </row>
    <row r="32" spans="1:9" ht="31.5" x14ac:dyDescent="0.25">
      <c r="A32" s="314" t="s">
        <v>811</v>
      </c>
      <c r="B32" s="315" t="s">
        <v>1027</v>
      </c>
      <c r="C32" s="398" t="s">
        <v>1077</v>
      </c>
      <c r="D32" s="399" t="s">
        <v>1078</v>
      </c>
      <c r="E32" s="315" t="s">
        <v>805</v>
      </c>
      <c r="F32" s="315" t="s">
        <v>820</v>
      </c>
      <c r="G32" s="315" t="s">
        <v>821</v>
      </c>
      <c r="H32" s="397">
        <v>42319</v>
      </c>
      <c r="I32" s="29"/>
    </row>
    <row r="33" spans="1:9" ht="31.5" x14ac:dyDescent="0.25">
      <c r="A33" s="314" t="s">
        <v>811</v>
      </c>
      <c r="B33" s="315" t="s">
        <v>1027</v>
      </c>
      <c r="C33" s="398" t="s">
        <v>1077</v>
      </c>
      <c r="D33" s="399" t="s">
        <v>1079</v>
      </c>
      <c r="E33" s="315" t="s">
        <v>805</v>
      </c>
      <c r="F33" s="315" t="s">
        <v>820</v>
      </c>
      <c r="G33" s="315" t="s">
        <v>821</v>
      </c>
      <c r="H33" s="397">
        <v>42319</v>
      </c>
      <c r="I33" s="29"/>
    </row>
    <row r="34" spans="1:9" x14ac:dyDescent="0.25">
      <c r="A34" s="314" t="s">
        <v>811</v>
      </c>
      <c r="B34" s="315" t="s">
        <v>1027</v>
      </c>
      <c r="C34" s="398" t="s">
        <v>1080</v>
      </c>
      <c r="D34" s="399" t="s">
        <v>1081</v>
      </c>
      <c r="E34" s="315" t="s">
        <v>805</v>
      </c>
      <c r="F34" s="315" t="s">
        <v>820</v>
      </c>
      <c r="G34" s="315" t="s">
        <v>821</v>
      </c>
      <c r="H34" s="397">
        <v>42319</v>
      </c>
      <c r="I34" s="29"/>
    </row>
    <row r="35" spans="1:9" ht="31.5" x14ac:dyDescent="0.25">
      <c r="A35" s="314" t="s">
        <v>811</v>
      </c>
      <c r="B35" s="315" t="s">
        <v>1031</v>
      </c>
      <c r="C35" s="398" t="s">
        <v>1077</v>
      </c>
      <c r="D35" s="399" t="s">
        <v>1079</v>
      </c>
      <c r="E35" s="315" t="s">
        <v>805</v>
      </c>
      <c r="F35" s="315" t="s">
        <v>820</v>
      </c>
      <c r="G35" s="315" t="s">
        <v>1050</v>
      </c>
      <c r="H35" s="397">
        <v>42319</v>
      </c>
      <c r="I35" s="29"/>
    </row>
    <row r="36" spans="1:9" x14ac:dyDescent="0.25">
      <c r="A36" s="314" t="s">
        <v>811</v>
      </c>
      <c r="B36" s="315" t="s">
        <v>1032</v>
      </c>
      <c r="C36" s="398" t="s">
        <v>1082</v>
      </c>
      <c r="D36" s="399" t="s">
        <v>1083</v>
      </c>
      <c r="E36" s="315" t="s">
        <v>805</v>
      </c>
      <c r="F36" s="315" t="s">
        <v>820</v>
      </c>
      <c r="G36" s="315" t="s">
        <v>1084</v>
      </c>
      <c r="H36" s="397">
        <v>42319</v>
      </c>
      <c r="I36" s="29"/>
    </row>
    <row r="37" spans="1:9" ht="31.5" x14ac:dyDescent="0.25">
      <c r="A37" s="314" t="s">
        <v>811</v>
      </c>
      <c r="B37" s="315" t="s">
        <v>1032</v>
      </c>
      <c r="C37" s="398" t="s">
        <v>1059</v>
      </c>
      <c r="D37" s="399" t="s">
        <v>1085</v>
      </c>
      <c r="E37" s="315" t="s">
        <v>805</v>
      </c>
      <c r="F37" s="315" t="s">
        <v>820</v>
      </c>
      <c r="G37" s="315" t="s">
        <v>1084</v>
      </c>
      <c r="H37" s="397">
        <v>42319</v>
      </c>
      <c r="I37" s="29"/>
    </row>
    <row r="38" spans="1:9" ht="47.25" x14ac:dyDescent="0.25">
      <c r="A38" s="314" t="s">
        <v>811</v>
      </c>
      <c r="B38" s="315" t="s">
        <v>1032</v>
      </c>
      <c r="C38" s="398" t="s">
        <v>1086</v>
      </c>
      <c r="D38" s="399" t="s">
        <v>1087</v>
      </c>
      <c r="E38" s="315" t="s">
        <v>805</v>
      </c>
      <c r="F38" s="315" t="s">
        <v>820</v>
      </c>
      <c r="G38" s="315" t="s">
        <v>1084</v>
      </c>
      <c r="H38" s="397">
        <v>42319</v>
      </c>
      <c r="I38" s="29"/>
    </row>
    <row r="39" spans="1:9" x14ac:dyDescent="0.25">
      <c r="A39" s="314" t="s">
        <v>813</v>
      </c>
      <c r="B39" s="315" t="s">
        <v>1027</v>
      </c>
      <c r="C39" s="404" t="s">
        <v>1088</v>
      </c>
      <c r="D39" s="405" t="s">
        <v>1089</v>
      </c>
      <c r="E39" s="315" t="s">
        <v>805</v>
      </c>
      <c r="F39" s="315" t="s">
        <v>820</v>
      </c>
      <c r="G39" s="315" t="s">
        <v>821</v>
      </c>
      <c r="H39" s="397">
        <v>42319</v>
      </c>
      <c r="I39" s="29"/>
    </row>
    <row r="40" spans="1:9" ht="31.5" x14ac:dyDescent="0.25">
      <c r="A40" s="314" t="s">
        <v>813</v>
      </c>
      <c r="B40" s="315" t="s">
        <v>1027</v>
      </c>
      <c r="C40" s="398" t="s">
        <v>1090</v>
      </c>
      <c r="D40" s="399" t="s">
        <v>1091</v>
      </c>
      <c r="E40" s="315" t="s">
        <v>805</v>
      </c>
      <c r="F40" s="315" t="s">
        <v>820</v>
      </c>
      <c r="G40" s="315" t="s">
        <v>821</v>
      </c>
      <c r="H40" s="397">
        <v>42319</v>
      </c>
      <c r="I40" s="29"/>
    </row>
    <row r="41" spans="1:9" x14ac:dyDescent="0.25">
      <c r="A41" s="314" t="s">
        <v>813</v>
      </c>
      <c r="B41" s="315" t="s">
        <v>1031</v>
      </c>
      <c r="C41" s="398" t="s">
        <v>1088</v>
      </c>
      <c r="D41" s="399" t="s">
        <v>1089</v>
      </c>
      <c r="E41" s="315" t="s">
        <v>805</v>
      </c>
      <c r="F41" s="315" t="s">
        <v>820</v>
      </c>
      <c r="G41" s="315" t="s">
        <v>1050</v>
      </c>
      <c r="H41" s="397">
        <v>42319</v>
      </c>
      <c r="I41" s="29"/>
    </row>
    <row r="42" spans="1:9" ht="31.5" x14ac:dyDescent="0.25">
      <c r="A42" s="314" t="s">
        <v>813</v>
      </c>
      <c r="B42" s="315" t="s">
        <v>1031</v>
      </c>
      <c r="C42" s="398" t="s">
        <v>1090</v>
      </c>
      <c r="D42" s="399" t="s">
        <v>1091</v>
      </c>
      <c r="E42" s="315" t="s">
        <v>805</v>
      </c>
      <c r="F42" s="315" t="s">
        <v>820</v>
      </c>
      <c r="G42" s="315" t="s">
        <v>1050</v>
      </c>
      <c r="H42" s="397">
        <v>42319</v>
      </c>
      <c r="I42" s="29"/>
    </row>
    <row r="43" spans="1:9" x14ac:dyDescent="0.25">
      <c r="A43" s="314" t="s">
        <v>813</v>
      </c>
      <c r="B43" s="315" t="s">
        <v>1032</v>
      </c>
      <c r="C43" s="398" t="s">
        <v>1092</v>
      </c>
      <c r="D43" s="399" t="s">
        <v>1093</v>
      </c>
      <c r="E43" s="315" t="s">
        <v>805</v>
      </c>
      <c r="F43" s="315" t="s">
        <v>820</v>
      </c>
      <c r="G43" s="315" t="s">
        <v>999</v>
      </c>
      <c r="H43" s="397">
        <v>42319</v>
      </c>
      <c r="I43" s="29"/>
    </row>
    <row r="44" spans="1:9" ht="31.5" x14ac:dyDescent="0.25">
      <c r="A44" s="314" t="s">
        <v>813</v>
      </c>
      <c r="B44" s="315" t="s">
        <v>1032</v>
      </c>
      <c r="C44" s="398" t="s">
        <v>1092</v>
      </c>
      <c r="D44" s="399" t="s">
        <v>1094</v>
      </c>
      <c r="E44" s="315" t="s">
        <v>805</v>
      </c>
      <c r="F44" s="315" t="s">
        <v>820</v>
      </c>
      <c r="G44" s="315" t="s">
        <v>999</v>
      </c>
      <c r="H44" s="397">
        <v>42319</v>
      </c>
      <c r="I44" s="29"/>
    </row>
    <row r="45" spans="1:9" x14ac:dyDescent="0.25">
      <c r="H45" s="396"/>
      <c r="I45" s="7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view="pageBreakPreview" zoomScaleNormal="100" zoomScaleSheetLayoutView="100" workbookViewId="0">
      <selection sqref="A1:B1"/>
    </sheetView>
  </sheetViews>
  <sheetFormatPr defaultRowHeight="15.75" x14ac:dyDescent="0.25"/>
  <cols>
    <col min="1" max="1" width="31.5" customWidth="1"/>
    <col min="2" max="2" width="61.875" customWidth="1"/>
  </cols>
  <sheetData>
    <row r="1" spans="1:2" ht="50.25" customHeight="1" thickBot="1" x14ac:dyDescent="0.3">
      <c r="A1" s="488" t="s">
        <v>269</v>
      </c>
      <c r="B1" s="488"/>
    </row>
    <row r="2" spans="1:2" s="1" customFormat="1" ht="16.5" thickBot="1" x14ac:dyDescent="0.3">
      <c r="A2" s="115" t="s">
        <v>51</v>
      </c>
      <c r="B2" s="116" t="s">
        <v>110</v>
      </c>
    </row>
    <row r="3" spans="1:2" x14ac:dyDescent="0.25">
      <c r="A3" s="71" t="s">
        <v>1095</v>
      </c>
      <c r="B3" s="71" t="s">
        <v>1096</v>
      </c>
    </row>
    <row r="4" spans="1:2" x14ac:dyDescent="0.25">
      <c r="A4" s="71" t="s">
        <v>1095</v>
      </c>
      <c r="B4" s="2" t="s">
        <v>1097</v>
      </c>
    </row>
    <row r="5" spans="1:2" x14ac:dyDescent="0.25">
      <c r="A5" s="2" t="s">
        <v>852</v>
      </c>
      <c r="B5" s="2" t="s">
        <v>1098</v>
      </c>
    </row>
    <row r="6" spans="1:2" x14ac:dyDescent="0.25">
      <c r="A6" s="2" t="s">
        <v>852</v>
      </c>
      <c r="B6" s="2" t="s">
        <v>1099</v>
      </c>
    </row>
    <row r="7" spans="1:2" x14ac:dyDescent="0.25">
      <c r="A7" s="2" t="s">
        <v>949</v>
      </c>
      <c r="B7" s="406" t="s">
        <v>1100</v>
      </c>
    </row>
    <row r="8" spans="1:2" x14ac:dyDescent="0.25">
      <c r="A8" s="2" t="s">
        <v>949</v>
      </c>
      <c r="B8" s="406" t="s">
        <v>1101</v>
      </c>
    </row>
    <row r="9" spans="1:2" x14ac:dyDescent="0.25">
      <c r="A9" s="2" t="s">
        <v>949</v>
      </c>
      <c r="B9" s="406" t="s">
        <v>1102</v>
      </c>
    </row>
    <row r="10" spans="1:2" x14ac:dyDescent="0.25">
      <c r="A10" s="2" t="s">
        <v>949</v>
      </c>
      <c r="B10" s="406" t="s">
        <v>1103</v>
      </c>
    </row>
    <row r="11" spans="1:2" x14ac:dyDescent="0.25">
      <c r="A11" s="2" t="s">
        <v>949</v>
      </c>
      <c r="B11" s="406" t="s">
        <v>1104</v>
      </c>
    </row>
    <row r="12" spans="1:2" x14ac:dyDescent="0.25">
      <c r="A12" s="2" t="s">
        <v>949</v>
      </c>
      <c r="B12" s="406" t="s">
        <v>1105</v>
      </c>
    </row>
    <row r="13" spans="1:2" x14ac:dyDescent="0.25">
      <c r="A13" s="2" t="s">
        <v>949</v>
      </c>
      <c r="B13" s="406" t="s">
        <v>1106</v>
      </c>
    </row>
    <row r="14" spans="1:2" x14ac:dyDescent="0.25">
      <c r="A14" s="2" t="s">
        <v>949</v>
      </c>
      <c r="B14" s="406" t="s">
        <v>1107</v>
      </c>
    </row>
    <row r="15" spans="1:2" x14ac:dyDescent="0.25">
      <c r="A15" s="2" t="s">
        <v>949</v>
      </c>
      <c r="B15" s="406" t="s">
        <v>1108</v>
      </c>
    </row>
    <row r="16" spans="1:2" x14ac:dyDescent="0.25">
      <c r="A16" s="2" t="s">
        <v>949</v>
      </c>
      <c r="B16" s="407" t="s">
        <v>1109</v>
      </c>
    </row>
    <row r="17" spans="1:2" x14ac:dyDescent="0.25">
      <c r="A17" s="2" t="s">
        <v>949</v>
      </c>
      <c r="B17" s="407" t="s">
        <v>1110</v>
      </c>
    </row>
    <row r="18" spans="1:2" x14ac:dyDescent="0.25">
      <c r="A18" s="43" t="s">
        <v>1111</v>
      </c>
      <c r="B18" s="406" t="s">
        <v>1112</v>
      </c>
    </row>
    <row r="19" spans="1:2" x14ac:dyDescent="0.25">
      <c r="A19" s="43" t="s">
        <v>1111</v>
      </c>
      <c r="B19" s="407" t="s">
        <v>1113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view="pageBreakPreview" zoomScaleNormal="100" zoomScaleSheetLayoutView="100" workbookViewId="0">
      <selection sqref="A1:C1"/>
    </sheetView>
  </sheetViews>
  <sheetFormatPr defaultRowHeight="15.75" x14ac:dyDescent="0.25"/>
  <cols>
    <col min="1" max="1" width="25.375" customWidth="1"/>
    <col min="2" max="2" width="39.625" customWidth="1"/>
    <col min="3" max="3" width="19.875" style="394" customWidth="1"/>
    <col min="4" max="4" width="30.75" customWidth="1"/>
  </cols>
  <sheetData>
    <row r="1" spans="1:3" ht="78.75" customHeight="1" x14ac:dyDescent="0.25">
      <c r="A1" s="488" t="s">
        <v>270</v>
      </c>
      <c r="B1" s="488"/>
      <c r="C1" s="488"/>
    </row>
    <row r="2" spans="1:3" ht="24" customHeight="1" thickBot="1" x14ac:dyDescent="0.3">
      <c r="A2" s="117" t="s">
        <v>108</v>
      </c>
      <c r="B2" s="311"/>
      <c r="C2" s="408"/>
    </row>
    <row r="3" spans="1:3" ht="16.5" thickBot="1" x14ac:dyDescent="0.3">
      <c r="A3" s="118" t="s">
        <v>51</v>
      </c>
      <c r="B3" s="86" t="s">
        <v>110</v>
      </c>
      <c r="C3" s="409" t="s">
        <v>109</v>
      </c>
    </row>
    <row r="4" spans="1:3" x14ac:dyDescent="0.25">
      <c r="A4" s="71" t="s">
        <v>949</v>
      </c>
      <c r="B4" s="71" t="s">
        <v>1114</v>
      </c>
      <c r="C4" s="410">
        <v>42319</v>
      </c>
    </row>
    <row r="5" spans="1:3" x14ac:dyDescent="0.25">
      <c r="A5" s="71" t="s">
        <v>949</v>
      </c>
      <c r="B5" s="71" t="s">
        <v>1115</v>
      </c>
      <c r="C5" s="410">
        <v>42319</v>
      </c>
    </row>
    <row r="6" spans="1:3" x14ac:dyDescent="0.25">
      <c r="A6" s="71"/>
      <c r="B6" s="71"/>
      <c r="C6" s="411"/>
    </row>
    <row r="7" spans="1:3" x14ac:dyDescent="0.25">
      <c r="A7" s="2"/>
      <c r="B7" s="2"/>
      <c r="C7" s="412"/>
    </row>
    <row r="8" spans="1:3" x14ac:dyDescent="0.25">
      <c r="A8" s="2"/>
      <c r="B8" s="2"/>
      <c r="C8" s="412"/>
    </row>
    <row r="9" spans="1:3" x14ac:dyDescent="0.25">
      <c r="A9" s="2"/>
      <c r="B9" s="2"/>
      <c r="C9" s="412"/>
    </row>
    <row r="10" spans="1:3" x14ac:dyDescent="0.25">
      <c r="C10" s="396"/>
    </row>
    <row r="11" spans="1:3" ht="16.5" thickBot="1" x14ac:dyDescent="0.3">
      <c r="A11" s="108" t="s">
        <v>147</v>
      </c>
    </row>
    <row r="12" spans="1:3" ht="32.25" thickBot="1" x14ac:dyDescent="0.3">
      <c r="A12" s="118" t="s">
        <v>51</v>
      </c>
      <c r="B12" s="86" t="s">
        <v>110</v>
      </c>
      <c r="C12" s="409" t="s">
        <v>131</v>
      </c>
    </row>
    <row r="13" spans="1:3" x14ac:dyDescent="0.25">
      <c r="A13" s="71"/>
      <c r="B13" s="71"/>
      <c r="C13" s="411"/>
    </row>
    <row r="14" spans="1:3" x14ac:dyDescent="0.25">
      <c r="A14" s="2"/>
      <c r="B14" s="2"/>
      <c r="C14" s="412"/>
    </row>
    <row r="15" spans="1:3" x14ac:dyDescent="0.25">
      <c r="A15" s="2"/>
      <c r="B15" s="2"/>
      <c r="C15" s="412"/>
    </row>
    <row r="16" spans="1:3" x14ac:dyDescent="0.25">
      <c r="A16" s="2"/>
      <c r="B16" s="2"/>
      <c r="C16" s="412"/>
    </row>
    <row r="17" spans="1:3" x14ac:dyDescent="0.25">
      <c r="A17" s="2"/>
      <c r="B17" s="2"/>
      <c r="C17" s="412"/>
    </row>
    <row r="18" spans="1:3" x14ac:dyDescent="0.25">
      <c r="C18" s="396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tabSelected="1" topLeftCell="B101" zoomScale="110" zoomScaleNormal="110" zoomScaleSheetLayoutView="100" workbookViewId="0">
      <selection sqref="A1:L102"/>
    </sheetView>
  </sheetViews>
  <sheetFormatPr defaultRowHeight="15.75" x14ac:dyDescent="0.25"/>
  <cols>
    <col min="1" max="1" width="3.75" customWidth="1"/>
    <col min="2" max="2" width="6.625" customWidth="1"/>
    <col min="3" max="3" width="23.875" customWidth="1"/>
    <col min="4" max="4" width="6" customWidth="1"/>
    <col min="5" max="5" width="5.25" customWidth="1"/>
    <col min="6" max="6" width="17.75" customWidth="1"/>
    <col min="7" max="7" width="30.625" customWidth="1"/>
    <col min="8" max="8" width="37.25" customWidth="1"/>
    <col min="9" max="9" width="11.375" customWidth="1"/>
    <col min="10" max="10" width="11.25" customWidth="1"/>
    <col min="11" max="11" width="14.75" customWidth="1"/>
    <col min="12" max="12" width="28.75" customWidth="1"/>
  </cols>
  <sheetData>
    <row r="1" spans="1:12" ht="21" thickBot="1" x14ac:dyDescent="0.35">
      <c r="A1" s="520" t="s">
        <v>271</v>
      </c>
      <c r="B1" s="520"/>
      <c r="C1" s="520"/>
      <c r="D1" s="520"/>
      <c r="E1" s="520"/>
      <c r="F1" s="520"/>
      <c r="G1" s="520"/>
      <c r="H1" s="520"/>
      <c r="I1" s="520"/>
      <c r="J1" s="520"/>
      <c r="K1" s="520"/>
      <c r="L1" s="520"/>
    </row>
    <row r="2" spans="1:12" ht="138" customHeight="1" thickBot="1" x14ac:dyDescent="0.3">
      <c r="A2" s="147" t="s">
        <v>132</v>
      </c>
      <c r="B2" s="148" t="s">
        <v>51</v>
      </c>
      <c r="C2" s="148" t="s">
        <v>179</v>
      </c>
      <c r="D2" s="148" t="s">
        <v>182</v>
      </c>
      <c r="E2" s="148" t="s">
        <v>181</v>
      </c>
      <c r="F2" s="148" t="s">
        <v>133</v>
      </c>
      <c r="G2" s="148" t="s">
        <v>134</v>
      </c>
      <c r="H2" s="148" t="s">
        <v>120</v>
      </c>
      <c r="I2" s="148" t="s">
        <v>135</v>
      </c>
      <c r="J2" s="148" t="s">
        <v>136</v>
      </c>
      <c r="K2" s="148" t="s">
        <v>137</v>
      </c>
      <c r="L2" s="149" t="s">
        <v>138</v>
      </c>
    </row>
    <row r="3" spans="1:12" ht="31.5" x14ac:dyDescent="0.25">
      <c r="A3" s="260">
        <v>1</v>
      </c>
      <c r="B3" s="261" t="s">
        <v>281</v>
      </c>
      <c r="C3" s="260" t="s">
        <v>323</v>
      </c>
      <c r="D3" s="261" t="s">
        <v>324</v>
      </c>
      <c r="E3" s="261" t="s">
        <v>325</v>
      </c>
      <c r="F3" s="261" t="s">
        <v>326</v>
      </c>
      <c r="G3" s="261" t="s">
        <v>327</v>
      </c>
      <c r="H3" s="261" t="s">
        <v>328</v>
      </c>
      <c r="I3" s="261" t="s">
        <v>329</v>
      </c>
      <c r="J3" s="260">
        <v>12688</v>
      </c>
      <c r="K3" s="260"/>
      <c r="L3" s="261" t="s">
        <v>330</v>
      </c>
    </row>
    <row r="4" spans="1:12" ht="78.75" x14ac:dyDescent="0.25">
      <c r="A4" s="260">
        <v>2</v>
      </c>
      <c r="B4" s="261" t="s">
        <v>281</v>
      </c>
      <c r="C4" s="261" t="s">
        <v>323</v>
      </c>
      <c r="D4" s="261" t="s">
        <v>324</v>
      </c>
      <c r="E4" s="261" t="s">
        <v>325</v>
      </c>
      <c r="F4" s="261" t="s">
        <v>331</v>
      </c>
      <c r="G4" s="261" t="s">
        <v>332</v>
      </c>
      <c r="H4" s="261" t="s">
        <v>333</v>
      </c>
      <c r="I4" s="261" t="s">
        <v>334</v>
      </c>
      <c r="J4" s="260">
        <v>0</v>
      </c>
      <c r="K4" s="260"/>
      <c r="L4" s="261" t="s">
        <v>513</v>
      </c>
    </row>
    <row r="5" spans="1:12" ht="35.25" customHeight="1" x14ac:dyDescent="0.25">
      <c r="A5" s="260"/>
      <c r="B5" s="261" t="s">
        <v>284</v>
      </c>
      <c r="C5" s="261" t="s">
        <v>514</v>
      </c>
      <c r="D5" s="261" t="s">
        <v>324</v>
      </c>
      <c r="E5" s="261" t="s">
        <v>325</v>
      </c>
      <c r="F5" s="261" t="s">
        <v>515</v>
      </c>
      <c r="G5" s="261" t="s">
        <v>538</v>
      </c>
      <c r="H5" s="261" t="s">
        <v>516</v>
      </c>
      <c r="I5" s="261" t="s">
        <v>517</v>
      </c>
      <c r="J5" s="260">
        <v>1200</v>
      </c>
      <c r="K5" s="260"/>
      <c r="L5" s="261"/>
    </row>
    <row r="6" spans="1:12" ht="33" customHeight="1" x14ac:dyDescent="0.25">
      <c r="A6" s="260"/>
      <c r="B6" s="261" t="s">
        <v>284</v>
      </c>
      <c r="C6" s="261" t="s">
        <v>514</v>
      </c>
      <c r="D6" s="261" t="s">
        <v>324</v>
      </c>
      <c r="E6" s="261" t="s">
        <v>325</v>
      </c>
      <c r="F6" s="261" t="s">
        <v>522</v>
      </c>
      <c r="G6" s="261" t="s">
        <v>518</v>
      </c>
      <c r="H6" s="261" t="s">
        <v>519</v>
      </c>
      <c r="I6" s="261" t="s">
        <v>517</v>
      </c>
      <c r="J6" s="260">
        <v>2000</v>
      </c>
      <c r="K6" s="260"/>
      <c r="L6" s="261"/>
    </row>
    <row r="7" spans="1:12" ht="36" customHeight="1" x14ac:dyDescent="0.25">
      <c r="A7" s="260"/>
      <c r="B7" s="261" t="s">
        <v>284</v>
      </c>
      <c r="C7" s="261" t="s">
        <v>520</v>
      </c>
      <c r="D7" s="261" t="s">
        <v>324</v>
      </c>
      <c r="E7" s="261" t="s">
        <v>325</v>
      </c>
      <c r="F7" s="261" t="s">
        <v>521</v>
      </c>
      <c r="G7" s="261" t="s">
        <v>523</v>
      </c>
      <c r="H7" s="261" t="s">
        <v>524</v>
      </c>
      <c r="I7" s="261" t="s">
        <v>525</v>
      </c>
      <c r="J7" s="260">
        <v>75935</v>
      </c>
      <c r="K7" s="260"/>
      <c r="L7" s="261"/>
    </row>
    <row r="8" spans="1:12" x14ac:dyDescent="0.25">
      <c r="A8" s="260"/>
      <c r="B8" s="261" t="s">
        <v>284</v>
      </c>
      <c r="C8" s="261" t="s">
        <v>530</v>
      </c>
      <c r="D8" s="261" t="s">
        <v>324</v>
      </c>
      <c r="E8" s="261" t="s">
        <v>325</v>
      </c>
      <c r="F8" s="261" t="s">
        <v>531</v>
      </c>
      <c r="G8" s="261" t="s">
        <v>532</v>
      </c>
      <c r="H8" s="261" t="s">
        <v>533</v>
      </c>
      <c r="I8" s="261" t="s">
        <v>517</v>
      </c>
      <c r="J8" s="260">
        <v>4228</v>
      </c>
      <c r="K8" s="260"/>
      <c r="L8" s="261"/>
    </row>
    <row r="9" spans="1:12" ht="47.25" x14ac:dyDescent="0.25">
      <c r="A9" s="260"/>
      <c r="B9" s="261" t="s">
        <v>284</v>
      </c>
      <c r="C9" s="261" t="s">
        <v>534</v>
      </c>
      <c r="D9" s="261" t="s">
        <v>324</v>
      </c>
      <c r="E9" s="261" t="s">
        <v>325</v>
      </c>
      <c r="F9" s="261" t="s">
        <v>535</v>
      </c>
      <c r="G9" s="261" t="s">
        <v>538</v>
      </c>
      <c r="H9" s="261" t="s">
        <v>536</v>
      </c>
      <c r="I9" s="261" t="s">
        <v>537</v>
      </c>
      <c r="J9" s="260">
        <v>1000</v>
      </c>
      <c r="K9" s="260"/>
      <c r="L9" s="261"/>
    </row>
    <row r="10" spans="1:12" ht="50.25" customHeight="1" x14ac:dyDescent="0.25">
      <c r="A10" s="260"/>
      <c r="B10" s="261" t="s">
        <v>284</v>
      </c>
      <c r="C10" s="261" t="s">
        <v>526</v>
      </c>
      <c r="D10" s="261" t="s">
        <v>529</v>
      </c>
      <c r="E10" s="261" t="s">
        <v>325</v>
      </c>
      <c r="F10" s="261" t="s">
        <v>527</v>
      </c>
      <c r="G10" s="261" t="s">
        <v>345</v>
      </c>
      <c r="H10" s="261" t="s">
        <v>528</v>
      </c>
      <c r="I10" s="261" t="s">
        <v>517</v>
      </c>
      <c r="J10" s="260">
        <v>1998</v>
      </c>
      <c r="K10" s="260"/>
      <c r="L10" s="261"/>
    </row>
    <row r="11" spans="1:12" ht="31.5" x14ac:dyDescent="0.25">
      <c r="A11" s="179"/>
      <c r="B11" s="259" t="s">
        <v>284</v>
      </c>
      <c r="C11" s="179"/>
      <c r="D11" s="259" t="s">
        <v>529</v>
      </c>
      <c r="E11" s="259" t="s">
        <v>336</v>
      </c>
      <c r="F11" s="259" t="s">
        <v>650</v>
      </c>
      <c r="G11" s="259" t="s">
        <v>417</v>
      </c>
      <c r="H11" s="259" t="s">
        <v>651</v>
      </c>
      <c r="I11" s="259" t="s">
        <v>546</v>
      </c>
      <c r="J11" s="179">
        <v>1500</v>
      </c>
      <c r="K11" s="179"/>
      <c r="L11" s="179"/>
    </row>
    <row r="12" spans="1:12" ht="31.5" customHeight="1" x14ac:dyDescent="0.25">
      <c r="A12" s="179"/>
      <c r="B12" s="259" t="s">
        <v>281</v>
      </c>
      <c r="C12" s="259" t="s">
        <v>646</v>
      </c>
      <c r="D12" s="259" t="s">
        <v>529</v>
      </c>
      <c r="E12" s="259" t="s">
        <v>336</v>
      </c>
      <c r="F12" s="259" t="s">
        <v>647</v>
      </c>
      <c r="G12" s="259" t="s">
        <v>648</v>
      </c>
      <c r="H12" s="259" t="s">
        <v>649</v>
      </c>
      <c r="I12" s="259" t="s">
        <v>546</v>
      </c>
      <c r="J12" s="179">
        <v>16200</v>
      </c>
      <c r="K12" s="179"/>
      <c r="L12" s="179"/>
    </row>
    <row r="13" spans="1:12" ht="31.5" x14ac:dyDescent="0.25">
      <c r="A13" s="179"/>
      <c r="B13" s="259" t="s">
        <v>285</v>
      </c>
      <c r="C13" s="259" t="s">
        <v>652</v>
      </c>
      <c r="D13" s="261" t="s">
        <v>324</v>
      </c>
      <c r="E13" s="261" t="s">
        <v>336</v>
      </c>
      <c r="F13" s="259" t="s">
        <v>643</v>
      </c>
      <c r="G13" s="259" t="s">
        <v>644</v>
      </c>
      <c r="H13" s="259" t="s">
        <v>645</v>
      </c>
      <c r="I13" s="259" t="s">
        <v>517</v>
      </c>
      <c r="J13" s="179">
        <v>8741</v>
      </c>
      <c r="K13" s="259"/>
      <c r="L13" s="259"/>
    </row>
    <row r="14" spans="1:12" ht="50.25" customHeight="1" x14ac:dyDescent="0.25">
      <c r="A14" s="260">
        <v>3</v>
      </c>
      <c r="B14" s="260" t="s">
        <v>281</v>
      </c>
      <c r="C14" s="260" t="s">
        <v>335</v>
      </c>
      <c r="D14" s="260" t="s">
        <v>324</v>
      </c>
      <c r="E14" s="260" t="s">
        <v>336</v>
      </c>
      <c r="F14" s="260" t="s">
        <v>337</v>
      </c>
      <c r="G14" s="260" t="s">
        <v>338</v>
      </c>
      <c r="H14" s="261" t="s">
        <v>339</v>
      </c>
      <c r="I14" s="260" t="s">
        <v>340</v>
      </c>
      <c r="J14" s="260">
        <v>13881</v>
      </c>
      <c r="K14" s="260"/>
      <c r="L14" s="261"/>
    </row>
    <row r="15" spans="1:12" ht="31.5" x14ac:dyDescent="0.25">
      <c r="A15" s="260">
        <v>4</v>
      </c>
      <c r="B15" s="262" t="s">
        <v>281</v>
      </c>
      <c r="C15" s="262" t="s">
        <v>335</v>
      </c>
      <c r="D15" s="262" t="s">
        <v>324</v>
      </c>
      <c r="E15" s="262" t="s">
        <v>336</v>
      </c>
      <c r="F15" s="263" t="s">
        <v>539</v>
      </c>
      <c r="G15" s="263" t="s">
        <v>540</v>
      </c>
      <c r="H15" s="263" t="s">
        <v>542</v>
      </c>
      <c r="I15" s="263" t="s">
        <v>541</v>
      </c>
      <c r="J15" s="262">
        <v>27000</v>
      </c>
      <c r="K15" s="262"/>
      <c r="L15" s="263"/>
    </row>
    <row r="16" spans="1:12" ht="31.5" x14ac:dyDescent="0.25">
      <c r="A16" s="260">
        <v>5</v>
      </c>
      <c r="B16" s="263" t="s">
        <v>281</v>
      </c>
      <c r="C16" s="263" t="s">
        <v>335</v>
      </c>
      <c r="D16" s="263" t="s">
        <v>324</v>
      </c>
      <c r="E16" s="263" t="s">
        <v>336</v>
      </c>
      <c r="F16" s="263" t="s">
        <v>543</v>
      </c>
      <c r="G16" s="263" t="s">
        <v>544</v>
      </c>
      <c r="H16" s="263" t="s">
        <v>545</v>
      </c>
      <c r="I16" s="263" t="s">
        <v>546</v>
      </c>
      <c r="J16" s="262">
        <v>2150</v>
      </c>
      <c r="K16" s="262"/>
      <c r="L16" s="262"/>
    </row>
    <row r="17" spans="1:12" ht="31.5" x14ac:dyDescent="0.25">
      <c r="A17" s="260">
        <v>7</v>
      </c>
      <c r="B17" s="263" t="s">
        <v>282</v>
      </c>
      <c r="C17" s="263" t="s">
        <v>335</v>
      </c>
      <c r="D17" s="263" t="s">
        <v>324</v>
      </c>
      <c r="E17" s="263" t="s">
        <v>336</v>
      </c>
      <c r="F17" s="263" t="s">
        <v>341</v>
      </c>
      <c r="G17" s="263" t="s">
        <v>342</v>
      </c>
      <c r="H17" s="263" t="s">
        <v>343</v>
      </c>
      <c r="I17" s="263" t="s">
        <v>344</v>
      </c>
      <c r="J17" s="262">
        <v>64787</v>
      </c>
      <c r="K17" s="263"/>
      <c r="L17" s="263"/>
    </row>
    <row r="18" spans="1:12" ht="31.5" x14ac:dyDescent="0.25">
      <c r="A18" s="260">
        <v>8</v>
      </c>
      <c r="B18" s="263" t="s">
        <v>283</v>
      </c>
      <c r="C18" s="263" t="s">
        <v>335</v>
      </c>
      <c r="D18" s="263" t="s">
        <v>324</v>
      </c>
      <c r="E18" s="263" t="s">
        <v>336</v>
      </c>
      <c r="F18" s="263" t="s">
        <v>547</v>
      </c>
      <c r="G18" s="264" t="s">
        <v>548</v>
      </c>
      <c r="H18" s="263" t="s">
        <v>549</v>
      </c>
      <c r="I18" s="265" t="s">
        <v>517</v>
      </c>
      <c r="J18" s="262">
        <v>620</v>
      </c>
      <c r="K18" s="262"/>
      <c r="L18" s="262"/>
    </row>
    <row r="19" spans="1:12" ht="31.5" x14ac:dyDescent="0.25">
      <c r="A19" s="260">
        <v>9</v>
      </c>
      <c r="B19" s="263" t="s">
        <v>284</v>
      </c>
      <c r="C19" s="263" t="s">
        <v>335</v>
      </c>
      <c r="D19" s="263" t="s">
        <v>324</v>
      </c>
      <c r="E19" s="263" t="s">
        <v>336</v>
      </c>
      <c r="F19" s="263" t="s">
        <v>550</v>
      </c>
      <c r="G19" s="264" t="s">
        <v>422</v>
      </c>
      <c r="H19" s="263" t="s">
        <v>551</v>
      </c>
      <c r="I19" s="265" t="s">
        <v>541</v>
      </c>
      <c r="J19" s="262">
        <v>32779</v>
      </c>
      <c r="K19" s="262"/>
      <c r="L19" s="263"/>
    </row>
    <row r="20" spans="1:12" ht="31.5" x14ac:dyDescent="0.25">
      <c r="A20" s="260"/>
      <c r="B20" s="263" t="s">
        <v>284</v>
      </c>
      <c r="C20" s="263" t="s">
        <v>335</v>
      </c>
      <c r="D20" s="263" t="s">
        <v>324</v>
      </c>
      <c r="E20" s="263" t="s">
        <v>336</v>
      </c>
      <c r="F20" s="263" t="s">
        <v>552</v>
      </c>
      <c r="G20" s="263" t="s">
        <v>404</v>
      </c>
      <c r="H20" s="263" t="s">
        <v>553</v>
      </c>
      <c r="I20" s="263" t="s">
        <v>554</v>
      </c>
      <c r="J20" s="262">
        <v>10390</v>
      </c>
      <c r="K20" s="262"/>
      <c r="L20" s="263"/>
    </row>
    <row r="21" spans="1:12" ht="31.5" x14ac:dyDescent="0.25">
      <c r="A21" s="260"/>
      <c r="B21" s="263" t="s">
        <v>284</v>
      </c>
      <c r="C21" s="263" t="s">
        <v>335</v>
      </c>
      <c r="D21" s="263" t="s">
        <v>324</v>
      </c>
      <c r="E21" s="263" t="s">
        <v>336</v>
      </c>
      <c r="F21" s="263" t="s">
        <v>555</v>
      </c>
      <c r="G21" s="263" t="s">
        <v>556</v>
      </c>
      <c r="H21" s="263" t="s">
        <v>557</v>
      </c>
      <c r="I21" s="263" t="s">
        <v>546</v>
      </c>
      <c r="J21" s="262">
        <v>4000</v>
      </c>
      <c r="K21" s="262"/>
      <c r="L21" s="263"/>
    </row>
    <row r="22" spans="1:12" ht="31.5" x14ac:dyDescent="0.25">
      <c r="A22" s="260"/>
      <c r="B22" s="263" t="s">
        <v>285</v>
      </c>
      <c r="C22" s="263" t="s">
        <v>335</v>
      </c>
      <c r="D22" s="263" t="s">
        <v>324</v>
      </c>
      <c r="E22" s="263" t="s">
        <v>336</v>
      </c>
      <c r="F22" s="263" t="s">
        <v>558</v>
      </c>
      <c r="G22" s="263" t="s">
        <v>457</v>
      </c>
      <c r="H22" s="263" t="s">
        <v>559</v>
      </c>
      <c r="I22" s="263" t="s">
        <v>541</v>
      </c>
      <c r="J22" s="262">
        <v>2547</v>
      </c>
      <c r="K22" s="262"/>
      <c r="L22" s="263" t="s">
        <v>560</v>
      </c>
    </row>
    <row r="23" spans="1:12" ht="47.25" x14ac:dyDescent="0.25">
      <c r="A23" s="260">
        <v>11</v>
      </c>
      <c r="B23" s="268" t="s">
        <v>281</v>
      </c>
      <c r="C23" s="268" t="s">
        <v>346</v>
      </c>
      <c r="D23" s="268" t="s">
        <v>324</v>
      </c>
      <c r="E23" s="268" t="s">
        <v>336</v>
      </c>
      <c r="F23" s="266" t="s">
        <v>347</v>
      </c>
      <c r="G23" s="266" t="s">
        <v>348</v>
      </c>
      <c r="H23" s="267" t="s">
        <v>349</v>
      </c>
      <c r="I23" s="266" t="s">
        <v>350</v>
      </c>
      <c r="J23" s="266">
        <v>11918</v>
      </c>
      <c r="K23" s="266"/>
      <c r="L23" s="266"/>
    </row>
    <row r="24" spans="1:12" ht="31.5" x14ac:dyDescent="0.25">
      <c r="A24" s="260">
        <v>12</v>
      </c>
      <c r="B24" s="268" t="s">
        <v>281</v>
      </c>
      <c r="C24" s="268" t="s">
        <v>346</v>
      </c>
      <c r="D24" s="268" t="s">
        <v>324</v>
      </c>
      <c r="E24" s="268" t="s">
        <v>336</v>
      </c>
      <c r="F24" s="266" t="s">
        <v>351</v>
      </c>
      <c r="G24" s="266" t="s">
        <v>352</v>
      </c>
      <c r="H24" s="267" t="s">
        <v>353</v>
      </c>
      <c r="I24" s="266" t="s">
        <v>350</v>
      </c>
      <c r="J24" s="266">
        <v>5324</v>
      </c>
      <c r="K24" s="266"/>
      <c r="L24" s="266"/>
    </row>
    <row r="25" spans="1:12" ht="31.5" x14ac:dyDescent="0.25">
      <c r="A25" s="260">
        <v>17</v>
      </c>
      <c r="B25" s="266" t="s">
        <v>281</v>
      </c>
      <c r="C25" s="266" t="s">
        <v>346</v>
      </c>
      <c r="D25" s="266" t="s">
        <v>324</v>
      </c>
      <c r="E25" s="266" t="s">
        <v>336</v>
      </c>
      <c r="F25" s="266" t="s">
        <v>355</v>
      </c>
      <c r="G25" s="263" t="s">
        <v>356</v>
      </c>
      <c r="H25" s="262" t="s">
        <v>357</v>
      </c>
      <c r="I25" s="262" t="s">
        <v>358</v>
      </c>
      <c r="J25" s="262">
        <v>12374</v>
      </c>
      <c r="K25" s="269"/>
      <c r="L25" s="266"/>
    </row>
    <row r="26" spans="1:12" ht="47.25" x14ac:dyDescent="0.25">
      <c r="A26" s="260">
        <v>18</v>
      </c>
      <c r="B26" s="266" t="s">
        <v>281</v>
      </c>
      <c r="C26" s="266" t="s">
        <v>346</v>
      </c>
      <c r="D26" s="266" t="s">
        <v>324</v>
      </c>
      <c r="E26" s="266" t="s">
        <v>336</v>
      </c>
      <c r="F26" s="266" t="s">
        <v>359</v>
      </c>
      <c r="G26" s="263" t="s">
        <v>360</v>
      </c>
      <c r="H26" s="262" t="s">
        <v>361</v>
      </c>
      <c r="I26" s="262" t="s">
        <v>362</v>
      </c>
      <c r="J26" s="262">
        <v>2964</v>
      </c>
      <c r="K26" s="269"/>
      <c r="L26" s="266"/>
    </row>
    <row r="27" spans="1:12" ht="63" x14ac:dyDescent="0.25">
      <c r="A27" s="260">
        <v>19</v>
      </c>
      <c r="B27" s="266" t="s">
        <v>281</v>
      </c>
      <c r="C27" s="266" t="s">
        <v>346</v>
      </c>
      <c r="D27" s="266" t="s">
        <v>324</v>
      </c>
      <c r="E27" s="266" t="s">
        <v>336</v>
      </c>
      <c r="F27" s="268" t="s">
        <v>363</v>
      </c>
      <c r="G27" s="263" t="s">
        <v>364</v>
      </c>
      <c r="H27" s="262" t="s">
        <v>365</v>
      </c>
      <c r="I27" s="270" t="s">
        <v>362</v>
      </c>
      <c r="J27" s="270">
        <v>4420</v>
      </c>
      <c r="K27" s="271"/>
      <c r="L27" s="266"/>
    </row>
    <row r="28" spans="1:12" ht="31.5" x14ac:dyDescent="0.25">
      <c r="A28" s="260">
        <v>20</v>
      </c>
      <c r="B28" s="266" t="s">
        <v>281</v>
      </c>
      <c r="C28" s="272" t="s">
        <v>346</v>
      </c>
      <c r="D28" s="272" t="s">
        <v>324</v>
      </c>
      <c r="E28" s="273" t="s">
        <v>336</v>
      </c>
      <c r="F28" s="263" t="s">
        <v>366</v>
      </c>
      <c r="G28" s="263" t="s">
        <v>367</v>
      </c>
      <c r="H28" s="262" t="s">
        <v>368</v>
      </c>
      <c r="I28" s="263" t="s">
        <v>369</v>
      </c>
      <c r="J28" s="262">
        <v>1071</v>
      </c>
      <c r="K28" s="262"/>
      <c r="L28" s="269"/>
    </row>
    <row r="29" spans="1:12" ht="31.5" x14ac:dyDescent="0.25">
      <c r="A29" s="260">
        <v>21</v>
      </c>
      <c r="B29" s="272" t="s">
        <v>281</v>
      </c>
      <c r="C29" s="272" t="s">
        <v>346</v>
      </c>
      <c r="D29" s="272" t="s">
        <v>324</v>
      </c>
      <c r="E29" s="273" t="s">
        <v>336</v>
      </c>
      <c r="F29" s="263" t="s">
        <v>370</v>
      </c>
      <c r="G29" s="263" t="s">
        <v>371</v>
      </c>
      <c r="H29" s="263" t="s">
        <v>372</v>
      </c>
      <c r="I29" s="263" t="s">
        <v>373</v>
      </c>
      <c r="J29" s="262">
        <v>3228</v>
      </c>
      <c r="K29" s="262"/>
      <c r="L29" s="269"/>
    </row>
    <row r="30" spans="1:12" ht="31.5" x14ac:dyDescent="0.25">
      <c r="A30" s="260">
        <v>22</v>
      </c>
      <c r="B30" s="272" t="s">
        <v>281</v>
      </c>
      <c r="C30" s="272" t="s">
        <v>346</v>
      </c>
      <c r="D30" s="272" t="s">
        <v>324</v>
      </c>
      <c r="E30" s="273" t="s">
        <v>336</v>
      </c>
      <c r="F30" s="263" t="s">
        <v>374</v>
      </c>
      <c r="G30" s="263" t="s">
        <v>375</v>
      </c>
      <c r="H30" s="263" t="s">
        <v>376</v>
      </c>
      <c r="I30" s="263" t="s">
        <v>377</v>
      </c>
      <c r="J30" s="262">
        <v>1886</v>
      </c>
      <c r="K30" s="262"/>
      <c r="L30" s="274"/>
    </row>
    <row r="31" spans="1:12" ht="31.5" x14ac:dyDescent="0.25">
      <c r="A31" s="260"/>
      <c r="B31" s="272" t="s">
        <v>281</v>
      </c>
      <c r="C31" s="272" t="s">
        <v>346</v>
      </c>
      <c r="D31" s="272" t="s">
        <v>324</v>
      </c>
      <c r="E31" s="273" t="s">
        <v>336</v>
      </c>
      <c r="F31" s="263" t="s">
        <v>561</v>
      </c>
      <c r="G31" s="263" t="s">
        <v>565</v>
      </c>
      <c r="H31" s="263" t="s">
        <v>568</v>
      </c>
      <c r="I31" s="263" t="s">
        <v>572</v>
      </c>
      <c r="J31" s="262">
        <v>4456</v>
      </c>
      <c r="K31" s="262"/>
      <c r="L31" s="274"/>
    </row>
    <row r="32" spans="1:12" ht="31.5" x14ac:dyDescent="0.25">
      <c r="A32" s="260"/>
      <c r="B32" s="282" t="s">
        <v>281</v>
      </c>
      <c r="C32" s="282" t="s">
        <v>346</v>
      </c>
      <c r="D32" s="282" t="s">
        <v>324</v>
      </c>
      <c r="E32" s="278" t="s">
        <v>336</v>
      </c>
      <c r="F32" s="279" t="s">
        <v>562</v>
      </c>
      <c r="G32" s="279" t="s">
        <v>540</v>
      </c>
      <c r="H32" s="279" t="s">
        <v>569</v>
      </c>
      <c r="I32" s="279" t="s">
        <v>573</v>
      </c>
      <c r="J32" s="270">
        <v>14274</v>
      </c>
      <c r="K32" s="270"/>
      <c r="L32" s="288"/>
    </row>
    <row r="33" spans="1:12" ht="47.25" x14ac:dyDescent="0.25">
      <c r="A33" s="260"/>
      <c r="B33" s="263" t="s">
        <v>281</v>
      </c>
      <c r="C33" s="263" t="s">
        <v>346</v>
      </c>
      <c r="D33" s="263" t="s">
        <v>324</v>
      </c>
      <c r="E33" s="263" t="s">
        <v>336</v>
      </c>
      <c r="F33" s="263" t="s">
        <v>563</v>
      </c>
      <c r="G33" s="263" t="s">
        <v>566</v>
      </c>
      <c r="H33" s="263" t="s">
        <v>570</v>
      </c>
      <c r="I33" s="263" t="s">
        <v>572</v>
      </c>
      <c r="J33" s="262">
        <v>2892</v>
      </c>
      <c r="K33" s="262"/>
      <c r="L33" s="263"/>
    </row>
    <row r="34" spans="1:12" ht="31.5" x14ac:dyDescent="0.25">
      <c r="A34" s="260"/>
      <c r="B34" s="287" t="s">
        <v>281</v>
      </c>
      <c r="C34" s="287" t="s">
        <v>346</v>
      </c>
      <c r="D34" s="287" t="s">
        <v>324</v>
      </c>
      <c r="E34" s="289" t="s">
        <v>336</v>
      </c>
      <c r="F34" s="261" t="s">
        <v>564</v>
      </c>
      <c r="G34" s="261" t="s">
        <v>567</v>
      </c>
      <c r="H34" s="261" t="s">
        <v>571</v>
      </c>
      <c r="I34" s="261" t="s">
        <v>572</v>
      </c>
      <c r="J34" s="260">
        <v>2909</v>
      </c>
      <c r="K34" s="260"/>
      <c r="L34" s="285"/>
    </row>
    <row r="35" spans="1:12" ht="47.25" x14ac:dyDescent="0.25">
      <c r="A35" s="260">
        <v>23</v>
      </c>
      <c r="B35" s="266" t="s">
        <v>282</v>
      </c>
      <c r="C35" s="266" t="s">
        <v>346</v>
      </c>
      <c r="D35" s="266" t="s">
        <v>324</v>
      </c>
      <c r="E35" s="275" t="s">
        <v>336</v>
      </c>
      <c r="F35" s="262" t="s">
        <v>378</v>
      </c>
      <c r="G35" s="263" t="s">
        <v>379</v>
      </c>
      <c r="H35" s="262" t="s">
        <v>380</v>
      </c>
      <c r="I35" s="276" t="s">
        <v>362</v>
      </c>
      <c r="J35" s="277">
        <v>5235</v>
      </c>
      <c r="K35" s="277"/>
      <c r="L35" s="266"/>
    </row>
    <row r="36" spans="1:12" ht="47.25" x14ac:dyDescent="0.25">
      <c r="A36" s="260">
        <v>24</v>
      </c>
      <c r="B36" s="266" t="s">
        <v>282</v>
      </c>
      <c r="C36" s="266" t="s">
        <v>346</v>
      </c>
      <c r="D36" s="266" t="s">
        <v>324</v>
      </c>
      <c r="E36" s="266" t="s">
        <v>336</v>
      </c>
      <c r="F36" s="277" t="s">
        <v>381</v>
      </c>
      <c r="G36" s="263" t="s">
        <v>382</v>
      </c>
      <c r="H36" s="262" t="s">
        <v>383</v>
      </c>
      <c r="I36" s="262" t="s">
        <v>362</v>
      </c>
      <c r="J36" s="269">
        <v>8569</v>
      </c>
      <c r="K36" s="266"/>
      <c r="L36" s="266"/>
    </row>
    <row r="37" spans="1:12" ht="63" x14ac:dyDescent="0.25">
      <c r="A37" s="260">
        <v>25</v>
      </c>
      <c r="B37" s="266" t="s">
        <v>282</v>
      </c>
      <c r="C37" s="266" t="s">
        <v>346</v>
      </c>
      <c r="D37" s="266" t="s">
        <v>324</v>
      </c>
      <c r="E37" s="266" t="s">
        <v>336</v>
      </c>
      <c r="F37" s="268" t="s">
        <v>384</v>
      </c>
      <c r="G37" s="263" t="s">
        <v>385</v>
      </c>
      <c r="H37" s="262" t="s">
        <v>386</v>
      </c>
      <c r="I37" s="262" t="s">
        <v>362</v>
      </c>
      <c r="J37" s="269">
        <v>3080</v>
      </c>
      <c r="K37" s="266"/>
      <c r="L37" s="266"/>
    </row>
    <row r="38" spans="1:12" ht="47.25" x14ac:dyDescent="0.25">
      <c r="A38" s="260">
        <v>26</v>
      </c>
      <c r="B38" s="266" t="s">
        <v>282</v>
      </c>
      <c r="C38" s="266" t="s">
        <v>346</v>
      </c>
      <c r="D38" s="266" t="s">
        <v>324</v>
      </c>
      <c r="E38" s="275" t="s">
        <v>336</v>
      </c>
      <c r="F38" s="263" t="s">
        <v>387</v>
      </c>
      <c r="G38" s="263" t="s">
        <v>388</v>
      </c>
      <c r="H38" s="263" t="s">
        <v>389</v>
      </c>
      <c r="I38" s="263" t="s">
        <v>373</v>
      </c>
      <c r="J38" s="269">
        <v>5098</v>
      </c>
      <c r="K38" s="266"/>
      <c r="L38" s="266"/>
    </row>
    <row r="39" spans="1:12" ht="31.5" x14ac:dyDescent="0.25">
      <c r="A39" s="260"/>
      <c r="B39" s="266" t="s">
        <v>282</v>
      </c>
      <c r="C39" s="266" t="s">
        <v>346</v>
      </c>
      <c r="D39" s="266" t="s">
        <v>324</v>
      </c>
      <c r="E39" s="275" t="s">
        <v>336</v>
      </c>
      <c r="F39" s="263" t="s">
        <v>574</v>
      </c>
      <c r="G39" s="263" t="s">
        <v>577</v>
      </c>
      <c r="H39" s="263" t="s">
        <v>582</v>
      </c>
      <c r="I39" s="263" t="s">
        <v>572</v>
      </c>
      <c r="J39" s="269">
        <v>2258</v>
      </c>
      <c r="K39" s="266"/>
      <c r="L39" s="266"/>
    </row>
    <row r="40" spans="1:12" ht="31.5" x14ac:dyDescent="0.25">
      <c r="A40" s="260"/>
      <c r="B40" s="266" t="s">
        <v>282</v>
      </c>
      <c r="C40" s="266" t="s">
        <v>346</v>
      </c>
      <c r="D40" s="266" t="s">
        <v>324</v>
      </c>
      <c r="E40" s="275" t="s">
        <v>336</v>
      </c>
      <c r="F40" s="263" t="s">
        <v>575</v>
      </c>
      <c r="G40" s="263" t="s">
        <v>578</v>
      </c>
      <c r="H40" s="263" t="s">
        <v>581</v>
      </c>
      <c r="I40" s="263" t="s">
        <v>572</v>
      </c>
      <c r="J40" s="269">
        <v>2637</v>
      </c>
      <c r="K40" s="266"/>
      <c r="L40" s="266"/>
    </row>
    <row r="41" spans="1:12" ht="32.25" customHeight="1" x14ac:dyDescent="0.25">
      <c r="A41" s="260"/>
      <c r="B41" s="266" t="s">
        <v>282</v>
      </c>
      <c r="C41" s="266" t="s">
        <v>346</v>
      </c>
      <c r="D41" s="266" t="s">
        <v>324</v>
      </c>
      <c r="E41" s="275" t="s">
        <v>336</v>
      </c>
      <c r="F41" s="263" t="s">
        <v>576</v>
      </c>
      <c r="G41" s="263" t="s">
        <v>579</v>
      </c>
      <c r="H41" s="263" t="s">
        <v>580</v>
      </c>
      <c r="I41" s="263" t="s">
        <v>572</v>
      </c>
      <c r="J41" s="269">
        <v>8721</v>
      </c>
      <c r="K41" s="266"/>
      <c r="L41" s="266"/>
    </row>
    <row r="42" spans="1:12" ht="31.5" x14ac:dyDescent="0.25">
      <c r="A42" s="260">
        <v>27</v>
      </c>
      <c r="B42" s="266" t="s">
        <v>283</v>
      </c>
      <c r="C42" s="266" t="s">
        <v>346</v>
      </c>
      <c r="D42" s="266" t="s">
        <v>324</v>
      </c>
      <c r="E42" s="275" t="s">
        <v>336</v>
      </c>
      <c r="F42" s="263" t="s">
        <v>390</v>
      </c>
      <c r="G42" s="263" t="s">
        <v>584</v>
      </c>
      <c r="H42" s="262" t="s">
        <v>391</v>
      </c>
      <c r="I42" s="262" t="s">
        <v>362</v>
      </c>
      <c r="J42" s="266">
        <v>2500</v>
      </c>
      <c r="K42" s="266"/>
      <c r="L42" s="266"/>
    </row>
    <row r="43" spans="1:12" ht="31.5" x14ac:dyDescent="0.25">
      <c r="A43" s="260">
        <v>28</v>
      </c>
      <c r="B43" s="266" t="s">
        <v>283</v>
      </c>
      <c r="C43" s="266" t="s">
        <v>346</v>
      </c>
      <c r="D43" s="266" t="s">
        <v>324</v>
      </c>
      <c r="E43" s="275" t="s">
        <v>336</v>
      </c>
      <c r="F43" s="263" t="s">
        <v>583</v>
      </c>
      <c r="G43" s="263" t="s">
        <v>584</v>
      </c>
      <c r="H43" s="263" t="s">
        <v>585</v>
      </c>
      <c r="I43" s="263" t="s">
        <v>572</v>
      </c>
      <c r="J43" s="269">
        <v>1785</v>
      </c>
      <c r="K43" s="266"/>
      <c r="L43" s="266"/>
    </row>
    <row r="44" spans="1:12" ht="31.5" x14ac:dyDescent="0.25">
      <c r="A44" s="260"/>
      <c r="B44" s="272" t="s">
        <v>284</v>
      </c>
      <c r="C44" s="266" t="s">
        <v>346</v>
      </c>
      <c r="D44" s="266" t="s">
        <v>324</v>
      </c>
      <c r="E44" s="275" t="s">
        <v>336</v>
      </c>
      <c r="F44" s="263" t="s">
        <v>589</v>
      </c>
      <c r="G44" s="263" t="s">
        <v>598</v>
      </c>
      <c r="H44" s="262" t="s">
        <v>603</v>
      </c>
      <c r="I44" s="279" t="s">
        <v>573</v>
      </c>
      <c r="J44" s="269">
        <v>4522</v>
      </c>
      <c r="K44" s="266"/>
      <c r="L44" s="266"/>
    </row>
    <row r="45" spans="1:12" ht="31.5" x14ac:dyDescent="0.25">
      <c r="A45" s="260"/>
      <c r="B45" s="272" t="s">
        <v>284</v>
      </c>
      <c r="C45" s="266" t="s">
        <v>346</v>
      </c>
      <c r="D45" s="266" t="s">
        <v>324</v>
      </c>
      <c r="E45" s="275" t="s">
        <v>336</v>
      </c>
      <c r="F45" s="263" t="s">
        <v>590</v>
      </c>
      <c r="G45" s="263" t="s">
        <v>597</v>
      </c>
      <c r="H45" s="262" t="s">
        <v>607</v>
      </c>
      <c r="I45" s="263" t="s">
        <v>572</v>
      </c>
      <c r="J45" s="269">
        <v>4814</v>
      </c>
      <c r="K45" s="266"/>
      <c r="L45" s="266"/>
    </row>
    <row r="46" spans="1:12" ht="31.5" x14ac:dyDescent="0.25">
      <c r="A46" s="260"/>
      <c r="B46" s="272" t="s">
        <v>284</v>
      </c>
      <c r="C46" s="266" t="s">
        <v>346</v>
      </c>
      <c r="D46" s="266" t="s">
        <v>324</v>
      </c>
      <c r="E46" s="275" t="s">
        <v>336</v>
      </c>
      <c r="F46" s="263" t="s">
        <v>591</v>
      </c>
      <c r="G46" s="263" t="s">
        <v>486</v>
      </c>
      <c r="H46" s="262" t="s">
        <v>609</v>
      </c>
      <c r="I46" s="263" t="s">
        <v>572</v>
      </c>
      <c r="J46" s="269">
        <v>1981</v>
      </c>
      <c r="K46" s="266"/>
      <c r="L46" s="266"/>
    </row>
    <row r="47" spans="1:12" ht="47.25" x14ac:dyDescent="0.25">
      <c r="A47" s="260"/>
      <c r="B47" s="272" t="s">
        <v>284</v>
      </c>
      <c r="C47" s="266" t="s">
        <v>346</v>
      </c>
      <c r="D47" s="266" t="s">
        <v>324</v>
      </c>
      <c r="E47" s="275" t="s">
        <v>336</v>
      </c>
      <c r="F47" s="263" t="s">
        <v>592</v>
      </c>
      <c r="G47" s="263" t="s">
        <v>487</v>
      </c>
      <c r="H47" s="262" t="s">
        <v>602</v>
      </c>
      <c r="I47" s="263" t="s">
        <v>572</v>
      </c>
      <c r="J47" s="269">
        <v>3867</v>
      </c>
      <c r="K47" s="266"/>
      <c r="L47" s="266"/>
    </row>
    <row r="48" spans="1:12" ht="47.25" x14ac:dyDescent="0.25">
      <c r="A48" s="260"/>
      <c r="B48" s="272" t="s">
        <v>284</v>
      </c>
      <c r="C48" s="266" t="s">
        <v>346</v>
      </c>
      <c r="D48" s="266" t="s">
        <v>324</v>
      </c>
      <c r="E48" s="275" t="s">
        <v>336</v>
      </c>
      <c r="F48" s="263" t="s">
        <v>593</v>
      </c>
      <c r="G48" s="263" t="s">
        <v>599</v>
      </c>
      <c r="H48" s="262" t="s">
        <v>606</v>
      </c>
      <c r="I48" s="263" t="s">
        <v>572</v>
      </c>
      <c r="J48" s="269">
        <v>1748</v>
      </c>
      <c r="K48" s="266"/>
      <c r="L48" s="266"/>
    </row>
    <row r="49" spans="1:12" ht="31.5" x14ac:dyDescent="0.25">
      <c r="A49" s="260"/>
      <c r="B49" s="272" t="s">
        <v>284</v>
      </c>
      <c r="C49" s="266" t="s">
        <v>346</v>
      </c>
      <c r="D49" s="266" t="s">
        <v>324</v>
      </c>
      <c r="E49" s="275" t="s">
        <v>336</v>
      </c>
      <c r="F49" s="263" t="s">
        <v>594</v>
      </c>
      <c r="G49" s="263" t="s">
        <v>600</v>
      </c>
      <c r="H49" s="262" t="s">
        <v>604</v>
      </c>
      <c r="I49" s="263" t="s">
        <v>572</v>
      </c>
      <c r="J49" s="269">
        <v>3591</v>
      </c>
      <c r="K49" s="266"/>
      <c r="L49" s="266"/>
    </row>
    <row r="50" spans="1:12" ht="31.5" x14ac:dyDescent="0.25">
      <c r="A50" s="260"/>
      <c r="B50" s="272" t="s">
        <v>284</v>
      </c>
      <c r="C50" s="266" t="s">
        <v>346</v>
      </c>
      <c r="D50" s="266" t="s">
        <v>324</v>
      </c>
      <c r="E50" s="275" t="s">
        <v>336</v>
      </c>
      <c r="F50" s="263" t="s">
        <v>595</v>
      </c>
      <c r="G50" s="263" t="s">
        <v>601</v>
      </c>
      <c r="H50" s="262" t="s">
        <v>605</v>
      </c>
      <c r="I50" s="279" t="s">
        <v>573</v>
      </c>
      <c r="J50" s="269">
        <v>3128</v>
      </c>
      <c r="K50" s="266"/>
      <c r="L50" s="266"/>
    </row>
    <row r="51" spans="1:12" ht="63" x14ac:dyDescent="0.25">
      <c r="A51" s="260"/>
      <c r="B51" s="272" t="s">
        <v>284</v>
      </c>
      <c r="C51" s="266" t="s">
        <v>346</v>
      </c>
      <c r="D51" s="266" t="s">
        <v>324</v>
      </c>
      <c r="E51" s="275" t="s">
        <v>336</v>
      </c>
      <c r="F51" s="263" t="s">
        <v>596</v>
      </c>
      <c r="G51" s="263" t="s">
        <v>415</v>
      </c>
      <c r="H51" s="262" t="s">
        <v>608</v>
      </c>
      <c r="I51" s="279" t="s">
        <v>573</v>
      </c>
      <c r="J51" s="269">
        <v>3974</v>
      </c>
      <c r="K51" s="266"/>
      <c r="L51" s="266"/>
    </row>
    <row r="52" spans="1:12" ht="31.5" x14ac:dyDescent="0.25">
      <c r="A52" s="260">
        <v>29</v>
      </c>
      <c r="B52" s="272" t="s">
        <v>284</v>
      </c>
      <c r="C52" s="272" t="s">
        <v>346</v>
      </c>
      <c r="D52" s="272" t="s">
        <v>324</v>
      </c>
      <c r="E52" s="273" t="s">
        <v>336</v>
      </c>
      <c r="F52" s="263" t="s">
        <v>392</v>
      </c>
      <c r="G52" s="263" t="s">
        <v>393</v>
      </c>
      <c r="H52" s="263" t="s">
        <v>394</v>
      </c>
      <c r="I52" s="263" t="s">
        <v>373</v>
      </c>
      <c r="J52" s="269">
        <v>8309</v>
      </c>
      <c r="K52" s="266"/>
      <c r="L52" s="266"/>
    </row>
    <row r="53" spans="1:12" ht="47.25" x14ac:dyDescent="0.25">
      <c r="A53" s="260">
        <v>30</v>
      </c>
      <c r="B53" s="272" t="s">
        <v>284</v>
      </c>
      <c r="C53" s="272" t="s">
        <v>346</v>
      </c>
      <c r="D53" s="272" t="s">
        <v>324</v>
      </c>
      <c r="E53" s="273" t="s">
        <v>336</v>
      </c>
      <c r="F53" s="263" t="s">
        <v>395</v>
      </c>
      <c r="G53" s="263" t="s">
        <v>396</v>
      </c>
      <c r="H53" s="263" t="s">
        <v>397</v>
      </c>
      <c r="I53" s="263" t="s">
        <v>373</v>
      </c>
      <c r="J53" s="269">
        <v>2726</v>
      </c>
      <c r="K53" s="266"/>
      <c r="L53" s="266"/>
    </row>
    <row r="54" spans="1:12" ht="31.5" x14ac:dyDescent="0.25">
      <c r="A54" s="260">
        <v>31</v>
      </c>
      <c r="B54" s="272" t="s">
        <v>284</v>
      </c>
      <c r="C54" s="272" t="s">
        <v>346</v>
      </c>
      <c r="D54" s="272" t="s">
        <v>324</v>
      </c>
      <c r="E54" s="273" t="s">
        <v>336</v>
      </c>
      <c r="F54" s="263" t="s">
        <v>398</v>
      </c>
      <c r="G54" s="263" t="s">
        <v>586</v>
      </c>
      <c r="H54" s="263" t="s">
        <v>399</v>
      </c>
      <c r="I54" s="263" t="s">
        <v>373</v>
      </c>
      <c r="J54" s="269">
        <v>4434</v>
      </c>
      <c r="K54" s="266"/>
      <c r="L54" s="266"/>
    </row>
    <row r="55" spans="1:12" ht="31.5" x14ac:dyDescent="0.25">
      <c r="A55" s="260">
        <v>32</v>
      </c>
      <c r="B55" s="272" t="s">
        <v>284</v>
      </c>
      <c r="C55" s="272" t="s">
        <v>346</v>
      </c>
      <c r="D55" s="272" t="s">
        <v>324</v>
      </c>
      <c r="E55" s="273" t="s">
        <v>336</v>
      </c>
      <c r="F55" s="263" t="s">
        <v>400</v>
      </c>
      <c r="G55" s="263" t="s">
        <v>401</v>
      </c>
      <c r="H55" s="263" t="s">
        <v>402</v>
      </c>
      <c r="I55" s="263" t="s">
        <v>373</v>
      </c>
      <c r="J55" s="269">
        <v>6692</v>
      </c>
      <c r="K55" s="266"/>
      <c r="L55" s="266"/>
    </row>
    <row r="56" spans="1:12" ht="31.5" x14ac:dyDescent="0.25">
      <c r="A56" s="260">
        <v>33</v>
      </c>
      <c r="B56" s="272" t="s">
        <v>284</v>
      </c>
      <c r="C56" s="272" t="s">
        <v>346</v>
      </c>
      <c r="D56" s="272" t="s">
        <v>324</v>
      </c>
      <c r="E56" s="273" t="s">
        <v>336</v>
      </c>
      <c r="F56" s="263" t="s">
        <v>403</v>
      </c>
      <c r="G56" s="263" t="s">
        <v>404</v>
      </c>
      <c r="H56" s="263" t="s">
        <v>405</v>
      </c>
      <c r="I56" s="263" t="s">
        <v>373</v>
      </c>
      <c r="J56" s="269">
        <v>2832</v>
      </c>
      <c r="K56" s="266"/>
      <c r="L56" s="266"/>
    </row>
    <row r="57" spans="1:12" ht="31.5" x14ac:dyDescent="0.25">
      <c r="A57" s="260">
        <v>34</v>
      </c>
      <c r="B57" s="272" t="s">
        <v>284</v>
      </c>
      <c r="C57" s="272" t="s">
        <v>346</v>
      </c>
      <c r="D57" s="272" t="s">
        <v>324</v>
      </c>
      <c r="E57" s="278" t="s">
        <v>336</v>
      </c>
      <c r="F57" s="279" t="s">
        <v>406</v>
      </c>
      <c r="G57" s="279" t="s">
        <v>407</v>
      </c>
      <c r="H57" s="279" t="s">
        <v>408</v>
      </c>
      <c r="I57" s="279" t="s">
        <v>373</v>
      </c>
      <c r="J57" s="269">
        <v>2442</v>
      </c>
      <c r="K57" s="266"/>
      <c r="L57" s="266"/>
    </row>
    <row r="58" spans="1:12" ht="47.25" x14ac:dyDescent="0.25">
      <c r="A58" s="260">
        <v>35</v>
      </c>
      <c r="B58" s="272" t="s">
        <v>284</v>
      </c>
      <c r="C58" s="272" t="s">
        <v>346</v>
      </c>
      <c r="D58" s="273" t="s">
        <v>324</v>
      </c>
      <c r="E58" s="263" t="s">
        <v>336</v>
      </c>
      <c r="F58" s="263" t="s">
        <v>409</v>
      </c>
      <c r="G58" s="263" t="s">
        <v>410</v>
      </c>
      <c r="H58" s="263" t="s">
        <v>411</v>
      </c>
      <c r="I58" s="263" t="s">
        <v>373</v>
      </c>
      <c r="J58" s="269">
        <v>2686</v>
      </c>
      <c r="K58" s="266"/>
      <c r="L58" s="266"/>
    </row>
    <row r="59" spans="1:12" ht="47.25" x14ac:dyDescent="0.25">
      <c r="A59" s="260">
        <v>36</v>
      </c>
      <c r="B59" s="272" t="s">
        <v>284</v>
      </c>
      <c r="C59" s="272" t="s">
        <v>346</v>
      </c>
      <c r="D59" s="273" t="s">
        <v>324</v>
      </c>
      <c r="E59" s="263" t="s">
        <v>336</v>
      </c>
      <c r="F59" s="263" t="s">
        <v>412</v>
      </c>
      <c r="G59" s="263" t="s">
        <v>413</v>
      </c>
      <c r="H59" s="263" t="s">
        <v>414</v>
      </c>
      <c r="I59" s="263" t="s">
        <v>373</v>
      </c>
      <c r="J59" s="269">
        <v>9464</v>
      </c>
      <c r="K59" s="266"/>
      <c r="L59" s="266"/>
    </row>
    <row r="60" spans="1:12" ht="47.25" x14ac:dyDescent="0.25">
      <c r="A60" s="260">
        <v>46</v>
      </c>
      <c r="B60" s="281" t="s">
        <v>284</v>
      </c>
      <c r="C60" s="266" t="s">
        <v>346</v>
      </c>
      <c r="D60" s="266" t="s">
        <v>324</v>
      </c>
      <c r="E60" s="275" t="s">
        <v>336</v>
      </c>
      <c r="F60" s="262" t="s">
        <v>423</v>
      </c>
      <c r="G60" s="265" t="s">
        <v>424</v>
      </c>
      <c r="H60" s="262" t="s">
        <v>425</v>
      </c>
      <c r="I60" s="262" t="s">
        <v>362</v>
      </c>
      <c r="J60" s="262">
        <v>3429</v>
      </c>
      <c r="K60" s="262"/>
      <c r="L60" s="277"/>
    </row>
    <row r="61" spans="1:12" ht="31.5" x14ac:dyDescent="0.25">
      <c r="A61" s="260">
        <v>47</v>
      </c>
      <c r="B61" s="281" t="s">
        <v>284</v>
      </c>
      <c r="C61" s="266" t="s">
        <v>346</v>
      </c>
      <c r="D61" s="266" t="s">
        <v>324</v>
      </c>
      <c r="E61" s="275" t="s">
        <v>336</v>
      </c>
      <c r="F61" s="262" t="s">
        <v>426</v>
      </c>
      <c r="G61" s="265" t="s">
        <v>427</v>
      </c>
      <c r="H61" s="262" t="s">
        <v>428</v>
      </c>
      <c r="I61" s="262" t="s">
        <v>362</v>
      </c>
      <c r="J61" s="262">
        <v>8190</v>
      </c>
      <c r="K61" s="262"/>
      <c r="L61" s="277"/>
    </row>
    <row r="62" spans="1:12" ht="47.25" x14ac:dyDescent="0.25">
      <c r="A62" s="260">
        <v>48</v>
      </c>
      <c r="B62" s="281" t="s">
        <v>284</v>
      </c>
      <c r="C62" s="266" t="s">
        <v>346</v>
      </c>
      <c r="D62" s="266" t="s">
        <v>324</v>
      </c>
      <c r="E62" s="275" t="s">
        <v>336</v>
      </c>
      <c r="F62" s="262" t="s">
        <v>429</v>
      </c>
      <c r="G62" s="265" t="s">
        <v>430</v>
      </c>
      <c r="H62" s="262" t="s">
        <v>431</v>
      </c>
      <c r="I62" s="262" t="s">
        <v>362</v>
      </c>
      <c r="J62" s="262">
        <v>2037</v>
      </c>
      <c r="K62" s="277"/>
      <c r="L62" s="277"/>
    </row>
    <row r="63" spans="1:12" ht="31.5" x14ac:dyDescent="0.25">
      <c r="A63" s="260">
        <v>49</v>
      </c>
      <c r="B63" s="281" t="s">
        <v>284</v>
      </c>
      <c r="C63" s="266" t="s">
        <v>346</v>
      </c>
      <c r="D63" s="266" t="s">
        <v>324</v>
      </c>
      <c r="E63" s="275" t="s">
        <v>336</v>
      </c>
      <c r="F63" s="262" t="s">
        <v>432</v>
      </c>
      <c r="G63" s="265" t="s">
        <v>433</v>
      </c>
      <c r="H63" s="262" t="s">
        <v>434</v>
      </c>
      <c r="I63" s="262" t="s">
        <v>362</v>
      </c>
      <c r="J63" s="262">
        <v>4709</v>
      </c>
      <c r="K63" s="277"/>
      <c r="L63" s="277"/>
    </row>
    <row r="64" spans="1:12" ht="31.5" x14ac:dyDescent="0.25">
      <c r="A64" s="260">
        <v>50</v>
      </c>
      <c r="B64" s="281" t="s">
        <v>284</v>
      </c>
      <c r="C64" s="266" t="s">
        <v>346</v>
      </c>
      <c r="D64" s="266" t="s">
        <v>324</v>
      </c>
      <c r="E64" s="275" t="s">
        <v>336</v>
      </c>
      <c r="F64" s="262" t="s">
        <v>435</v>
      </c>
      <c r="G64" s="265" t="s">
        <v>436</v>
      </c>
      <c r="H64" s="262" t="s">
        <v>437</v>
      </c>
      <c r="I64" s="262" t="s">
        <v>362</v>
      </c>
      <c r="J64" s="262">
        <v>4878</v>
      </c>
      <c r="K64" s="277"/>
      <c r="L64" s="277"/>
    </row>
    <row r="65" spans="1:12" ht="31.5" x14ac:dyDescent="0.25">
      <c r="A65" s="260">
        <v>51</v>
      </c>
      <c r="B65" s="281" t="s">
        <v>284</v>
      </c>
      <c r="C65" s="266" t="s">
        <v>346</v>
      </c>
      <c r="D65" s="266" t="s">
        <v>324</v>
      </c>
      <c r="E65" s="275" t="s">
        <v>336</v>
      </c>
      <c r="F65" s="262" t="s">
        <v>438</v>
      </c>
      <c r="G65" s="265" t="s">
        <v>439</v>
      </c>
      <c r="H65" s="262" t="s">
        <v>440</v>
      </c>
      <c r="I65" s="262" t="s">
        <v>358</v>
      </c>
      <c r="J65" s="262">
        <v>3456</v>
      </c>
      <c r="K65" s="277"/>
      <c r="L65" s="277"/>
    </row>
    <row r="66" spans="1:12" ht="47.25" x14ac:dyDescent="0.25">
      <c r="A66" s="260">
        <v>52</v>
      </c>
      <c r="B66" s="281" t="s">
        <v>284</v>
      </c>
      <c r="C66" s="266" t="s">
        <v>346</v>
      </c>
      <c r="D66" s="266" t="s">
        <v>324</v>
      </c>
      <c r="E66" s="275" t="s">
        <v>336</v>
      </c>
      <c r="F66" s="262" t="s">
        <v>441</v>
      </c>
      <c r="G66" s="265" t="s">
        <v>587</v>
      </c>
      <c r="H66" s="262" t="s">
        <v>442</v>
      </c>
      <c r="I66" s="262" t="s">
        <v>362</v>
      </c>
      <c r="J66" s="262">
        <v>5715</v>
      </c>
      <c r="K66" s="277"/>
      <c r="L66" s="277"/>
    </row>
    <row r="67" spans="1:12" ht="31.5" x14ac:dyDescent="0.25">
      <c r="A67" s="260">
        <v>53</v>
      </c>
      <c r="B67" s="281" t="s">
        <v>284</v>
      </c>
      <c r="C67" s="266" t="s">
        <v>346</v>
      </c>
      <c r="D67" s="266" t="s">
        <v>324</v>
      </c>
      <c r="E67" s="275" t="s">
        <v>336</v>
      </c>
      <c r="F67" s="262" t="s">
        <v>443</v>
      </c>
      <c r="G67" s="265" t="s">
        <v>444</v>
      </c>
      <c r="H67" s="262" t="s">
        <v>445</v>
      </c>
      <c r="I67" s="262" t="s">
        <v>362</v>
      </c>
      <c r="J67" s="262">
        <v>1941</v>
      </c>
      <c r="K67" s="277"/>
      <c r="L67" s="277"/>
    </row>
    <row r="68" spans="1:12" ht="31.5" x14ac:dyDescent="0.25">
      <c r="A68" s="260">
        <v>55</v>
      </c>
      <c r="B68" s="281" t="s">
        <v>284</v>
      </c>
      <c r="C68" s="266" t="s">
        <v>346</v>
      </c>
      <c r="D68" s="266" t="s">
        <v>324</v>
      </c>
      <c r="E68" s="275" t="s">
        <v>336</v>
      </c>
      <c r="F68" s="262" t="s">
        <v>446</v>
      </c>
      <c r="G68" s="265" t="s">
        <v>447</v>
      </c>
      <c r="H68" s="262" t="s">
        <v>448</v>
      </c>
      <c r="I68" s="262" t="s">
        <v>362</v>
      </c>
      <c r="J68" s="262">
        <v>4119</v>
      </c>
      <c r="K68" s="277"/>
      <c r="L68" s="277"/>
    </row>
    <row r="69" spans="1:12" ht="31.5" x14ac:dyDescent="0.25">
      <c r="A69" s="260">
        <v>56</v>
      </c>
      <c r="B69" s="281" t="s">
        <v>284</v>
      </c>
      <c r="C69" s="266" t="s">
        <v>346</v>
      </c>
      <c r="D69" s="266" t="s">
        <v>324</v>
      </c>
      <c r="E69" s="275" t="s">
        <v>336</v>
      </c>
      <c r="F69" s="262" t="s">
        <v>449</v>
      </c>
      <c r="G69" s="265" t="s">
        <v>450</v>
      </c>
      <c r="H69" s="262" t="s">
        <v>451</v>
      </c>
      <c r="I69" s="262" t="s">
        <v>362</v>
      </c>
      <c r="J69" s="262">
        <v>1963</v>
      </c>
      <c r="K69" s="277"/>
      <c r="L69" s="277"/>
    </row>
    <row r="70" spans="1:12" ht="47.25" x14ac:dyDescent="0.25">
      <c r="A70" s="260">
        <v>42</v>
      </c>
      <c r="B70" s="268" t="s">
        <v>284</v>
      </c>
      <c r="C70" s="268" t="s">
        <v>346</v>
      </c>
      <c r="D70" s="268" t="s">
        <v>324</v>
      </c>
      <c r="E70" s="268" t="s">
        <v>336</v>
      </c>
      <c r="F70" s="266" t="s">
        <v>419</v>
      </c>
      <c r="G70" s="266" t="s">
        <v>420</v>
      </c>
      <c r="H70" s="266" t="s">
        <v>421</v>
      </c>
      <c r="I70" s="266" t="s">
        <v>350</v>
      </c>
      <c r="J70" s="266">
        <v>3693</v>
      </c>
      <c r="K70" s="266"/>
      <c r="L70" s="266"/>
    </row>
    <row r="71" spans="1:12" ht="47.25" x14ac:dyDescent="0.25">
      <c r="A71" s="260">
        <v>43</v>
      </c>
      <c r="B71" s="268" t="s">
        <v>284</v>
      </c>
      <c r="C71" s="268" t="s">
        <v>346</v>
      </c>
      <c r="D71" s="268" t="s">
        <v>324</v>
      </c>
      <c r="E71" s="268" t="s">
        <v>336</v>
      </c>
      <c r="F71" s="272" t="s">
        <v>416</v>
      </c>
      <c r="G71" s="272" t="s">
        <v>417</v>
      </c>
      <c r="H71" s="266" t="s">
        <v>418</v>
      </c>
      <c r="I71" s="288" t="s">
        <v>588</v>
      </c>
      <c r="J71" s="266">
        <v>2464</v>
      </c>
      <c r="K71" s="266"/>
      <c r="L71" s="266"/>
    </row>
    <row r="72" spans="1:12" ht="31.5" x14ac:dyDescent="0.25">
      <c r="A72" s="260">
        <v>58</v>
      </c>
      <c r="B72" s="269" t="s">
        <v>285</v>
      </c>
      <c r="C72" s="266" t="s">
        <v>346</v>
      </c>
      <c r="D72" s="266" t="s">
        <v>324</v>
      </c>
      <c r="E72" s="275" t="s">
        <v>336</v>
      </c>
      <c r="F72" s="266" t="s">
        <v>453</v>
      </c>
      <c r="G72" s="263" t="s">
        <v>454</v>
      </c>
      <c r="H72" s="262" t="s">
        <v>455</v>
      </c>
      <c r="I72" s="262" t="s">
        <v>362</v>
      </c>
      <c r="J72" s="266">
        <v>3956</v>
      </c>
      <c r="K72" s="266"/>
      <c r="L72" s="266"/>
    </row>
    <row r="73" spans="1:12" ht="31.5" x14ac:dyDescent="0.25">
      <c r="A73" s="260">
        <v>59</v>
      </c>
      <c r="B73" s="269" t="s">
        <v>285</v>
      </c>
      <c r="C73" s="266" t="s">
        <v>346</v>
      </c>
      <c r="D73" s="266" t="s">
        <v>324</v>
      </c>
      <c r="E73" s="275" t="s">
        <v>336</v>
      </c>
      <c r="F73" s="266" t="s">
        <v>456</v>
      </c>
      <c r="G73" s="266" t="s">
        <v>457</v>
      </c>
      <c r="H73" s="266" t="s">
        <v>458</v>
      </c>
      <c r="I73" s="272" t="s">
        <v>350</v>
      </c>
      <c r="J73" s="266">
        <v>1286</v>
      </c>
      <c r="K73" s="266"/>
      <c r="L73" s="266"/>
    </row>
    <row r="74" spans="1:12" ht="47.25" x14ac:dyDescent="0.25">
      <c r="A74" s="260"/>
      <c r="B74" s="269" t="s">
        <v>285</v>
      </c>
      <c r="C74" s="266" t="s">
        <v>346</v>
      </c>
      <c r="D74" s="266" t="s">
        <v>324</v>
      </c>
      <c r="E74" s="275" t="s">
        <v>336</v>
      </c>
      <c r="F74" s="272" t="s">
        <v>610</v>
      </c>
      <c r="G74" s="272" t="s">
        <v>452</v>
      </c>
      <c r="H74" s="266" t="s">
        <v>617</v>
      </c>
      <c r="I74" s="263" t="s">
        <v>572</v>
      </c>
      <c r="J74" s="269">
        <v>2021</v>
      </c>
      <c r="K74" s="266"/>
      <c r="L74" s="266"/>
    </row>
    <row r="75" spans="1:12" ht="31.5" x14ac:dyDescent="0.25">
      <c r="A75" s="260"/>
      <c r="B75" s="269" t="s">
        <v>285</v>
      </c>
      <c r="C75" s="266" t="s">
        <v>346</v>
      </c>
      <c r="D75" s="266" t="s">
        <v>324</v>
      </c>
      <c r="E75" s="275" t="s">
        <v>336</v>
      </c>
      <c r="F75" s="272" t="s">
        <v>611</v>
      </c>
      <c r="G75" s="272" t="s">
        <v>613</v>
      </c>
      <c r="H75" s="266" t="s">
        <v>616</v>
      </c>
      <c r="I75" s="263" t="s">
        <v>572</v>
      </c>
      <c r="J75" s="269">
        <v>3235</v>
      </c>
      <c r="K75" s="266"/>
      <c r="L75" s="266"/>
    </row>
    <row r="76" spans="1:12" ht="63" x14ac:dyDescent="0.25">
      <c r="A76" s="260"/>
      <c r="B76" s="269" t="s">
        <v>285</v>
      </c>
      <c r="C76" s="266" t="s">
        <v>346</v>
      </c>
      <c r="D76" s="266" t="s">
        <v>324</v>
      </c>
      <c r="E76" s="275" t="s">
        <v>336</v>
      </c>
      <c r="F76" s="272" t="s">
        <v>612</v>
      </c>
      <c r="G76" s="272" t="s">
        <v>614</v>
      </c>
      <c r="H76" s="266" t="s">
        <v>615</v>
      </c>
      <c r="I76" s="263" t="s">
        <v>572</v>
      </c>
      <c r="J76" s="269">
        <v>6342</v>
      </c>
      <c r="K76" s="266"/>
      <c r="L76" s="266"/>
    </row>
    <row r="77" spans="1:12" ht="63" x14ac:dyDescent="0.25">
      <c r="A77" s="260">
        <v>66</v>
      </c>
      <c r="B77" s="266" t="s">
        <v>281</v>
      </c>
      <c r="C77" s="266" t="s">
        <v>459</v>
      </c>
      <c r="D77" s="277" t="s">
        <v>324</v>
      </c>
      <c r="E77" s="277" t="s">
        <v>336</v>
      </c>
      <c r="F77" s="266" t="s">
        <v>461</v>
      </c>
      <c r="G77" s="263" t="s">
        <v>460</v>
      </c>
      <c r="H77" s="262" t="s">
        <v>462</v>
      </c>
      <c r="I77" s="262" t="s">
        <v>362</v>
      </c>
      <c r="J77" s="269">
        <v>1942</v>
      </c>
      <c r="K77" s="266"/>
      <c r="L77" s="266"/>
    </row>
    <row r="78" spans="1:12" ht="31.5" x14ac:dyDescent="0.25">
      <c r="A78" s="260">
        <v>67</v>
      </c>
      <c r="B78" s="266" t="s">
        <v>281</v>
      </c>
      <c r="C78" s="266" t="s">
        <v>459</v>
      </c>
      <c r="D78" s="277" t="s">
        <v>324</v>
      </c>
      <c r="E78" s="277" t="s">
        <v>336</v>
      </c>
      <c r="F78" s="266" t="s">
        <v>463</v>
      </c>
      <c r="G78" s="263" t="s">
        <v>354</v>
      </c>
      <c r="H78" s="262" t="s">
        <v>464</v>
      </c>
      <c r="I78" s="262" t="s">
        <v>362</v>
      </c>
      <c r="J78" s="269">
        <v>11465</v>
      </c>
      <c r="K78" s="266"/>
      <c r="L78" s="266"/>
    </row>
    <row r="79" spans="1:12" ht="31.5" x14ac:dyDescent="0.25">
      <c r="A79" s="260">
        <v>68</v>
      </c>
      <c r="B79" s="266" t="s">
        <v>281</v>
      </c>
      <c r="C79" s="266" t="s">
        <v>459</v>
      </c>
      <c r="D79" s="277" t="s">
        <v>324</v>
      </c>
      <c r="E79" s="277" t="s">
        <v>336</v>
      </c>
      <c r="F79" s="266" t="s">
        <v>465</v>
      </c>
      <c r="G79" s="263" t="s">
        <v>466</v>
      </c>
      <c r="H79" s="262" t="s">
        <v>467</v>
      </c>
      <c r="I79" s="262" t="s">
        <v>362</v>
      </c>
      <c r="J79" s="269">
        <v>7497</v>
      </c>
      <c r="K79" s="266"/>
      <c r="L79" s="266"/>
    </row>
    <row r="80" spans="1:12" ht="31.5" x14ac:dyDescent="0.25">
      <c r="A80" s="260">
        <v>69</v>
      </c>
      <c r="B80" s="266" t="s">
        <v>281</v>
      </c>
      <c r="C80" s="266" t="s">
        <v>459</v>
      </c>
      <c r="D80" s="277" t="s">
        <v>324</v>
      </c>
      <c r="E80" s="277" t="s">
        <v>336</v>
      </c>
      <c r="F80" s="273" t="s">
        <v>468</v>
      </c>
      <c r="G80" s="263" t="s">
        <v>469</v>
      </c>
      <c r="H80" s="263" t="s">
        <v>470</v>
      </c>
      <c r="I80" s="263" t="s">
        <v>373</v>
      </c>
      <c r="J80" s="269">
        <v>2535</v>
      </c>
      <c r="K80" s="266"/>
      <c r="L80" s="266"/>
    </row>
    <row r="81" spans="1:12" ht="47.25" x14ac:dyDescent="0.25">
      <c r="A81" s="260">
        <v>70</v>
      </c>
      <c r="B81" s="266" t="s">
        <v>281</v>
      </c>
      <c r="C81" s="266" t="s">
        <v>459</v>
      </c>
      <c r="D81" s="277" t="s">
        <v>324</v>
      </c>
      <c r="E81" s="277" t="s">
        <v>336</v>
      </c>
      <c r="F81" s="273" t="s">
        <v>471</v>
      </c>
      <c r="G81" s="263" t="s">
        <v>472</v>
      </c>
      <c r="H81" s="263" t="s">
        <v>473</v>
      </c>
      <c r="I81" s="263" t="s">
        <v>373</v>
      </c>
      <c r="J81" s="269">
        <v>7032</v>
      </c>
      <c r="K81" s="266"/>
      <c r="L81" s="266"/>
    </row>
    <row r="82" spans="1:12" ht="31.5" x14ac:dyDescent="0.25">
      <c r="A82" s="260">
        <v>71</v>
      </c>
      <c r="B82" s="266" t="s">
        <v>281</v>
      </c>
      <c r="C82" s="266" t="s">
        <v>459</v>
      </c>
      <c r="D82" s="277" t="s">
        <v>324</v>
      </c>
      <c r="E82" s="277" t="s">
        <v>336</v>
      </c>
      <c r="F82" s="278" t="s">
        <v>474</v>
      </c>
      <c r="G82" s="279" t="s">
        <v>475</v>
      </c>
      <c r="H82" s="279" t="s">
        <v>476</v>
      </c>
      <c r="I82" s="279" t="s">
        <v>377</v>
      </c>
      <c r="J82" s="269">
        <v>1239</v>
      </c>
      <c r="K82" s="266"/>
      <c r="L82" s="266"/>
    </row>
    <row r="83" spans="1:12" ht="31.5" x14ac:dyDescent="0.25">
      <c r="A83" s="260"/>
      <c r="B83" s="266" t="s">
        <v>281</v>
      </c>
      <c r="C83" s="266" t="s">
        <v>459</v>
      </c>
      <c r="D83" s="277" t="s">
        <v>324</v>
      </c>
      <c r="E83" s="280" t="s">
        <v>336</v>
      </c>
      <c r="F83" s="263" t="s">
        <v>618</v>
      </c>
      <c r="G83" s="263" t="s">
        <v>619</v>
      </c>
      <c r="H83" s="263" t="s">
        <v>620</v>
      </c>
      <c r="I83" s="263" t="s">
        <v>572</v>
      </c>
      <c r="J83" s="269">
        <v>11684</v>
      </c>
      <c r="K83" s="266"/>
      <c r="L83" s="266"/>
    </row>
    <row r="84" spans="1:12" ht="47.25" x14ac:dyDescent="0.25">
      <c r="A84" s="260">
        <v>74</v>
      </c>
      <c r="B84" s="266" t="s">
        <v>282</v>
      </c>
      <c r="C84" s="266" t="s">
        <v>459</v>
      </c>
      <c r="D84" s="277" t="s">
        <v>324</v>
      </c>
      <c r="E84" s="277" t="s">
        <v>336</v>
      </c>
      <c r="F84" s="278" t="s">
        <v>477</v>
      </c>
      <c r="G84" s="263" t="s">
        <v>478</v>
      </c>
      <c r="H84" s="263" t="s">
        <v>479</v>
      </c>
      <c r="I84" s="263" t="s">
        <v>373</v>
      </c>
      <c r="J84" s="269">
        <v>3688</v>
      </c>
      <c r="K84" s="266"/>
      <c r="L84" s="266"/>
    </row>
    <row r="85" spans="1:12" ht="47.25" x14ac:dyDescent="0.25">
      <c r="A85" s="260"/>
      <c r="B85" s="266" t="s">
        <v>282</v>
      </c>
      <c r="C85" s="266" t="s">
        <v>459</v>
      </c>
      <c r="D85" s="277" t="s">
        <v>324</v>
      </c>
      <c r="E85" s="277" t="s">
        <v>336</v>
      </c>
      <c r="F85" s="278" t="s">
        <v>621</v>
      </c>
      <c r="G85" s="263" t="s">
        <v>478</v>
      </c>
      <c r="H85" s="263" t="s">
        <v>622</v>
      </c>
      <c r="I85" s="263" t="s">
        <v>572</v>
      </c>
      <c r="J85" s="269">
        <v>2542</v>
      </c>
      <c r="K85" s="266"/>
      <c r="L85" s="266"/>
    </row>
    <row r="86" spans="1:12" ht="78.75" x14ac:dyDescent="0.25">
      <c r="A86" s="260">
        <v>76</v>
      </c>
      <c r="B86" s="272" t="s">
        <v>284</v>
      </c>
      <c r="C86" s="266" t="s">
        <v>459</v>
      </c>
      <c r="D86" s="277" t="s">
        <v>324</v>
      </c>
      <c r="E86" s="277" t="s">
        <v>336</v>
      </c>
      <c r="F86" s="282" t="s">
        <v>480</v>
      </c>
      <c r="G86" s="283" t="s">
        <v>481</v>
      </c>
      <c r="H86" s="284" t="s">
        <v>482</v>
      </c>
      <c r="I86" s="285" t="s">
        <v>373</v>
      </c>
      <c r="J86" s="269">
        <v>4389</v>
      </c>
      <c r="K86" s="266"/>
      <c r="L86" s="266"/>
    </row>
    <row r="87" spans="1:12" ht="47.25" x14ac:dyDescent="0.25">
      <c r="A87" s="260">
        <v>77</v>
      </c>
      <c r="B87" s="272" t="s">
        <v>284</v>
      </c>
      <c r="C87" s="266" t="s">
        <v>459</v>
      </c>
      <c r="D87" s="277" t="s">
        <v>324</v>
      </c>
      <c r="E87" s="277" t="s">
        <v>336</v>
      </c>
      <c r="F87" s="282" t="s">
        <v>483</v>
      </c>
      <c r="G87" s="283" t="s">
        <v>484</v>
      </c>
      <c r="H87" s="286" t="s">
        <v>485</v>
      </c>
      <c r="I87" s="287" t="s">
        <v>373</v>
      </c>
      <c r="J87" s="269">
        <v>12096</v>
      </c>
      <c r="K87" s="266"/>
      <c r="L87" s="266"/>
    </row>
    <row r="88" spans="1:12" ht="63" x14ac:dyDescent="0.25">
      <c r="A88" s="260">
        <v>82</v>
      </c>
      <c r="B88" s="266" t="s">
        <v>284</v>
      </c>
      <c r="C88" s="266" t="s">
        <v>459</v>
      </c>
      <c r="D88" s="277" t="s">
        <v>324</v>
      </c>
      <c r="E88" s="280" t="s">
        <v>336</v>
      </c>
      <c r="F88" s="262" t="s">
        <v>488</v>
      </c>
      <c r="G88" s="263" t="s">
        <v>489</v>
      </c>
      <c r="H88" s="262" t="s">
        <v>490</v>
      </c>
      <c r="I88" s="262" t="s">
        <v>362</v>
      </c>
      <c r="J88" s="269">
        <v>4659</v>
      </c>
      <c r="K88" s="266"/>
      <c r="L88" s="266"/>
    </row>
    <row r="89" spans="1:12" ht="31.5" x14ac:dyDescent="0.25">
      <c r="A89" s="260">
        <v>83</v>
      </c>
      <c r="B89" s="266" t="s">
        <v>284</v>
      </c>
      <c r="C89" s="266" t="s">
        <v>459</v>
      </c>
      <c r="D89" s="277" t="s">
        <v>324</v>
      </c>
      <c r="E89" s="280" t="s">
        <v>336</v>
      </c>
      <c r="F89" s="262" t="s">
        <v>491</v>
      </c>
      <c r="G89" s="263" t="s">
        <v>492</v>
      </c>
      <c r="H89" s="262" t="s">
        <v>493</v>
      </c>
      <c r="I89" s="270" t="s">
        <v>362</v>
      </c>
      <c r="J89" s="271">
        <v>4046</v>
      </c>
      <c r="K89" s="268"/>
      <c r="L89" s="268"/>
    </row>
    <row r="90" spans="1:12" ht="63" x14ac:dyDescent="0.25">
      <c r="A90" s="260"/>
      <c r="B90" s="266" t="s">
        <v>284</v>
      </c>
      <c r="C90" s="266" t="s">
        <v>459</v>
      </c>
      <c r="D90" s="277" t="s">
        <v>324</v>
      </c>
      <c r="E90" s="280" t="s">
        <v>336</v>
      </c>
      <c r="F90" s="263" t="s">
        <v>623</v>
      </c>
      <c r="G90" s="263" t="s">
        <v>628</v>
      </c>
      <c r="H90" s="262" t="s">
        <v>633</v>
      </c>
      <c r="I90" s="263" t="s">
        <v>572</v>
      </c>
      <c r="J90" s="262">
        <v>2860</v>
      </c>
      <c r="K90" s="262"/>
      <c r="L90" s="262"/>
    </row>
    <row r="91" spans="1:12" ht="47.25" x14ac:dyDescent="0.25">
      <c r="A91" s="260"/>
      <c r="B91" s="266" t="s">
        <v>284</v>
      </c>
      <c r="C91" s="266" t="s">
        <v>459</v>
      </c>
      <c r="D91" s="277" t="s">
        <v>324</v>
      </c>
      <c r="E91" s="280" t="s">
        <v>336</v>
      </c>
      <c r="F91" s="263" t="s">
        <v>624</v>
      </c>
      <c r="G91" s="263" t="s">
        <v>629</v>
      </c>
      <c r="H91" s="262" t="s">
        <v>635</v>
      </c>
      <c r="I91" s="263" t="s">
        <v>572</v>
      </c>
      <c r="J91" s="262">
        <v>2074</v>
      </c>
      <c r="K91" s="262"/>
      <c r="L91" s="262"/>
    </row>
    <row r="92" spans="1:12" ht="47.25" x14ac:dyDescent="0.25">
      <c r="A92" s="260"/>
      <c r="B92" s="266" t="s">
        <v>284</v>
      </c>
      <c r="C92" s="266" t="s">
        <v>459</v>
      </c>
      <c r="D92" s="277" t="s">
        <v>324</v>
      </c>
      <c r="E92" s="280" t="s">
        <v>336</v>
      </c>
      <c r="F92" s="263" t="s">
        <v>625</v>
      </c>
      <c r="G92" s="263" t="s">
        <v>630</v>
      </c>
      <c r="H92" s="262" t="s">
        <v>634</v>
      </c>
      <c r="I92" s="263" t="s">
        <v>572</v>
      </c>
      <c r="J92" s="262">
        <v>7441</v>
      </c>
      <c r="K92" s="262"/>
      <c r="L92" s="262"/>
    </row>
    <row r="93" spans="1:12" ht="31.5" x14ac:dyDescent="0.25">
      <c r="A93" s="260"/>
      <c r="B93" s="266" t="s">
        <v>284</v>
      </c>
      <c r="C93" s="266" t="s">
        <v>459</v>
      </c>
      <c r="D93" s="277" t="s">
        <v>324</v>
      </c>
      <c r="E93" s="280" t="s">
        <v>336</v>
      </c>
      <c r="F93" s="263" t="s">
        <v>626</v>
      </c>
      <c r="G93" s="263" t="s">
        <v>637</v>
      </c>
      <c r="H93" s="262" t="s">
        <v>636</v>
      </c>
      <c r="I93" s="263" t="s">
        <v>572</v>
      </c>
      <c r="J93" s="262">
        <v>1845</v>
      </c>
      <c r="K93" s="262"/>
      <c r="L93" s="262"/>
    </row>
    <row r="94" spans="1:12" ht="63" x14ac:dyDescent="0.25">
      <c r="A94" s="260"/>
      <c r="B94" s="266" t="s">
        <v>284</v>
      </c>
      <c r="C94" s="266" t="s">
        <v>459</v>
      </c>
      <c r="D94" s="277" t="s">
        <v>324</v>
      </c>
      <c r="E94" s="280" t="s">
        <v>336</v>
      </c>
      <c r="F94" s="263" t="s">
        <v>627</v>
      </c>
      <c r="G94" s="263" t="s">
        <v>632</v>
      </c>
      <c r="H94" s="262" t="s">
        <v>631</v>
      </c>
      <c r="I94" s="263" t="s">
        <v>572</v>
      </c>
      <c r="J94" s="262">
        <v>2024</v>
      </c>
      <c r="K94" s="262"/>
      <c r="L94" s="262"/>
    </row>
    <row r="95" spans="1:12" ht="63" x14ac:dyDescent="0.25">
      <c r="A95" s="260">
        <v>94</v>
      </c>
      <c r="B95" s="266" t="s">
        <v>285</v>
      </c>
      <c r="C95" s="266" t="s">
        <v>459</v>
      </c>
      <c r="D95" s="277" t="s">
        <v>324</v>
      </c>
      <c r="E95" s="277" t="s">
        <v>336</v>
      </c>
      <c r="F95" s="262" t="s">
        <v>495</v>
      </c>
      <c r="G95" s="263" t="s">
        <v>496</v>
      </c>
      <c r="H95" s="262" t="s">
        <v>497</v>
      </c>
      <c r="I95" s="262" t="s">
        <v>362</v>
      </c>
      <c r="J95" s="262">
        <v>3979</v>
      </c>
      <c r="K95" s="262"/>
      <c r="L95" s="262"/>
    </row>
    <row r="96" spans="1:12" ht="31.5" x14ac:dyDescent="0.25">
      <c r="A96" s="260">
        <v>95</v>
      </c>
      <c r="B96" s="266" t="s">
        <v>285</v>
      </c>
      <c r="C96" s="266" t="s">
        <v>459</v>
      </c>
      <c r="D96" s="277" t="s">
        <v>324</v>
      </c>
      <c r="E96" s="277" t="s">
        <v>336</v>
      </c>
      <c r="F96" s="262" t="s">
        <v>498</v>
      </c>
      <c r="G96" s="262" t="s">
        <v>499</v>
      </c>
      <c r="H96" s="262" t="s">
        <v>500</v>
      </c>
      <c r="I96" s="262" t="s">
        <v>362</v>
      </c>
      <c r="J96" s="262">
        <v>8069</v>
      </c>
      <c r="K96" s="262"/>
      <c r="L96" s="262"/>
    </row>
    <row r="97" spans="1:12" ht="31.5" x14ac:dyDescent="0.25">
      <c r="A97" s="260">
        <v>96</v>
      </c>
      <c r="B97" s="266" t="s">
        <v>285</v>
      </c>
      <c r="C97" s="266" t="s">
        <v>459</v>
      </c>
      <c r="D97" s="277" t="s">
        <v>324</v>
      </c>
      <c r="E97" s="277" t="s">
        <v>336</v>
      </c>
      <c r="F97" s="262" t="s">
        <v>501</v>
      </c>
      <c r="G97" s="263" t="s">
        <v>502</v>
      </c>
      <c r="H97" s="262" t="s">
        <v>503</v>
      </c>
      <c r="I97" s="262" t="s">
        <v>362</v>
      </c>
      <c r="J97" s="262">
        <v>2965</v>
      </c>
      <c r="K97" s="262"/>
      <c r="L97" s="262"/>
    </row>
    <row r="98" spans="1:12" ht="47.25" x14ac:dyDescent="0.25">
      <c r="A98" s="260">
        <v>97</v>
      </c>
      <c r="B98" s="266" t="s">
        <v>285</v>
      </c>
      <c r="C98" s="266" t="s">
        <v>459</v>
      </c>
      <c r="D98" s="277" t="s">
        <v>324</v>
      </c>
      <c r="E98" s="277" t="s">
        <v>336</v>
      </c>
      <c r="F98" s="262" t="s">
        <v>504</v>
      </c>
      <c r="G98" s="263" t="s">
        <v>505</v>
      </c>
      <c r="H98" s="262" t="s">
        <v>506</v>
      </c>
      <c r="I98" s="262" t="s">
        <v>362</v>
      </c>
      <c r="J98" s="262">
        <v>9339</v>
      </c>
      <c r="K98" s="262"/>
      <c r="L98" s="262"/>
    </row>
    <row r="99" spans="1:12" ht="63" x14ac:dyDescent="0.25">
      <c r="A99" s="260">
        <v>98</v>
      </c>
      <c r="B99" s="266" t="s">
        <v>285</v>
      </c>
      <c r="C99" s="266" t="s">
        <v>459</v>
      </c>
      <c r="D99" s="277" t="s">
        <v>324</v>
      </c>
      <c r="E99" s="277" t="s">
        <v>336</v>
      </c>
      <c r="F99" s="262" t="s">
        <v>507</v>
      </c>
      <c r="G99" s="263" t="s">
        <v>508</v>
      </c>
      <c r="H99" s="262" t="s">
        <v>509</v>
      </c>
      <c r="I99" s="262" t="s">
        <v>362</v>
      </c>
      <c r="J99" s="262">
        <v>1394</v>
      </c>
      <c r="K99" s="262"/>
      <c r="L99" s="262"/>
    </row>
    <row r="100" spans="1:12" ht="31.5" x14ac:dyDescent="0.25">
      <c r="A100" s="260">
        <v>100</v>
      </c>
      <c r="B100" s="261" t="s">
        <v>285</v>
      </c>
      <c r="C100" s="261" t="s">
        <v>459</v>
      </c>
      <c r="D100" s="261" t="s">
        <v>324</v>
      </c>
      <c r="E100" s="261" t="s">
        <v>336</v>
      </c>
      <c r="F100" s="263" t="s">
        <v>510</v>
      </c>
      <c r="G100" s="263" t="s">
        <v>511</v>
      </c>
      <c r="H100" s="263" t="s">
        <v>512</v>
      </c>
      <c r="I100" s="263" t="s">
        <v>373</v>
      </c>
      <c r="J100" s="262">
        <v>2452</v>
      </c>
      <c r="K100" s="262"/>
      <c r="L100" s="262"/>
    </row>
    <row r="101" spans="1:12" ht="31.5" x14ac:dyDescent="0.25">
      <c r="A101" s="179"/>
      <c r="B101" s="261" t="s">
        <v>285</v>
      </c>
      <c r="C101" s="261" t="s">
        <v>459</v>
      </c>
      <c r="D101" s="261" t="s">
        <v>324</v>
      </c>
      <c r="E101" s="261" t="s">
        <v>336</v>
      </c>
      <c r="F101" s="259" t="s">
        <v>638</v>
      </c>
      <c r="G101" s="259" t="s">
        <v>640</v>
      </c>
      <c r="H101" s="263" t="s">
        <v>642</v>
      </c>
      <c r="I101" s="263" t="s">
        <v>572</v>
      </c>
      <c r="J101" s="179">
        <v>6120</v>
      </c>
      <c r="K101" s="179"/>
      <c r="L101" s="179"/>
    </row>
    <row r="102" spans="1:12" ht="31.5" x14ac:dyDescent="0.25">
      <c r="A102" s="179"/>
      <c r="B102" s="261" t="s">
        <v>285</v>
      </c>
      <c r="C102" s="261" t="s">
        <v>459</v>
      </c>
      <c r="D102" s="261" t="s">
        <v>324</v>
      </c>
      <c r="E102" s="261" t="s">
        <v>336</v>
      </c>
      <c r="F102" s="259" t="s">
        <v>639</v>
      </c>
      <c r="G102" s="259" t="s">
        <v>494</v>
      </c>
      <c r="H102" s="263" t="s">
        <v>641</v>
      </c>
      <c r="I102" s="263" t="s">
        <v>572</v>
      </c>
      <c r="J102" s="179">
        <v>2142</v>
      </c>
      <c r="K102" s="179"/>
      <c r="L102" s="179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zoomScaleNormal="100" zoomScaleSheetLayoutView="100" workbookViewId="0">
      <selection activeCell="L9" sqref="L9"/>
    </sheetView>
  </sheetViews>
  <sheetFormatPr defaultRowHeight="15.75" x14ac:dyDescent="0.25"/>
  <cols>
    <col min="1" max="1" width="3.375" customWidth="1"/>
    <col min="2" max="2" width="7.5" customWidth="1"/>
    <col min="3" max="3" width="15" customWidth="1"/>
    <col min="4" max="4" width="5.875" customWidth="1"/>
    <col min="5" max="5" width="5.625" customWidth="1"/>
    <col min="6" max="6" width="18.5" customWidth="1"/>
    <col min="7" max="7" width="25.375" customWidth="1"/>
    <col min="8" max="8" width="42.25" customWidth="1"/>
    <col min="9" max="9" width="15.875" customWidth="1"/>
    <col min="10" max="10" width="11.75" customWidth="1"/>
    <col min="11" max="11" width="12.25" customWidth="1"/>
    <col min="12" max="12" width="20.375" customWidth="1"/>
  </cols>
  <sheetData>
    <row r="1" spans="1:13" ht="20.25" customHeight="1" thickBot="1" x14ac:dyDescent="0.35">
      <c r="A1" s="521" t="s">
        <v>272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521"/>
    </row>
    <row r="2" spans="1:13" s="146" customFormat="1" ht="128.25" thickBot="1" x14ac:dyDescent="0.25">
      <c r="A2" s="142" t="s">
        <v>132</v>
      </c>
      <c r="B2" s="143" t="s">
        <v>51</v>
      </c>
      <c r="C2" s="143" t="s">
        <v>179</v>
      </c>
      <c r="D2" s="143" t="s">
        <v>182</v>
      </c>
      <c r="E2" s="143" t="s">
        <v>181</v>
      </c>
      <c r="F2" s="143" t="s">
        <v>133</v>
      </c>
      <c r="G2" s="143" t="s">
        <v>134</v>
      </c>
      <c r="H2" s="143" t="s">
        <v>120</v>
      </c>
      <c r="I2" s="143" t="s">
        <v>135</v>
      </c>
      <c r="J2" s="143" t="s">
        <v>136</v>
      </c>
      <c r="K2" s="143" t="s">
        <v>137</v>
      </c>
      <c r="L2" s="144" t="s">
        <v>138</v>
      </c>
      <c r="M2" s="145"/>
    </row>
    <row r="3" spans="1:13" ht="31.5" x14ac:dyDescent="0.25">
      <c r="A3" s="43">
        <v>1</v>
      </c>
      <c r="B3" s="43" t="s">
        <v>281</v>
      </c>
      <c r="C3" s="291" t="s">
        <v>653</v>
      </c>
      <c r="D3" s="64" t="s">
        <v>324</v>
      </c>
      <c r="E3" s="64" t="s">
        <v>336</v>
      </c>
      <c r="F3" s="43" t="s">
        <v>654</v>
      </c>
      <c r="G3" s="64" t="s">
        <v>712</v>
      </c>
      <c r="H3" s="292" t="s">
        <v>655</v>
      </c>
      <c r="I3" s="293" t="s">
        <v>656</v>
      </c>
      <c r="J3" s="64">
        <v>3962</v>
      </c>
      <c r="K3" s="64"/>
      <c r="L3" s="43" t="s">
        <v>330</v>
      </c>
      <c r="M3" s="138"/>
    </row>
    <row r="4" spans="1:13" ht="31.5" x14ac:dyDescent="0.25">
      <c r="A4" s="43">
        <v>2</v>
      </c>
      <c r="B4" s="43" t="s">
        <v>281</v>
      </c>
      <c r="C4" s="291" t="s">
        <v>653</v>
      </c>
      <c r="D4" s="64" t="s">
        <v>324</v>
      </c>
      <c r="E4" s="64" t="s">
        <v>336</v>
      </c>
      <c r="F4" s="43" t="s">
        <v>657</v>
      </c>
      <c r="G4" s="64" t="s">
        <v>354</v>
      </c>
      <c r="H4" s="292" t="s">
        <v>658</v>
      </c>
      <c r="I4" s="43" t="s">
        <v>713</v>
      </c>
      <c r="J4" s="64">
        <v>34382</v>
      </c>
      <c r="K4" s="64">
        <v>1273794</v>
      </c>
      <c r="L4" s="43"/>
      <c r="M4" s="138"/>
    </row>
    <row r="5" spans="1:13" ht="47.25" x14ac:dyDescent="0.25">
      <c r="A5" s="43">
        <v>3</v>
      </c>
      <c r="B5" s="43" t="s">
        <v>283</v>
      </c>
      <c r="C5" s="291" t="s">
        <v>653</v>
      </c>
      <c r="D5" s="64" t="s">
        <v>324</v>
      </c>
      <c r="E5" s="64" t="s">
        <v>336</v>
      </c>
      <c r="F5" s="64" t="s">
        <v>714</v>
      </c>
      <c r="G5" s="64" t="s">
        <v>659</v>
      </c>
      <c r="H5" s="292" t="s">
        <v>660</v>
      </c>
      <c r="I5" s="64" t="s">
        <v>350</v>
      </c>
      <c r="J5" s="64">
        <v>105342</v>
      </c>
      <c r="K5" s="64"/>
      <c r="L5" s="43"/>
      <c r="M5" s="138"/>
    </row>
    <row r="6" spans="1:13" ht="31.5" x14ac:dyDescent="0.25">
      <c r="A6" s="43">
        <v>4</v>
      </c>
      <c r="B6" s="59" t="s">
        <v>284</v>
      </c>
      <c r="C6" s="290" t="s">
        <v>653</v>
      </c>
      <c r="D6" s="59" t="s">
        <v>324</v>
      </c>
      <c r="E6" s="59" t="s">
        <v>336</v>
      </c>
      <c r="F6" s="59" t="s">
        <v>661</v>
      </c>
      <c r="G6" s="59" t="s">
        <v>662</v>
      </c>
      <c r="H6" s="292" t="s">
        <v>663</v>
      </c>
      <c r="I6" s="64" t="s">
        <v>664</v>
      </c>
      <c r="J6" s="59">
        <v>76063</v>
      </c>
      <c r="K6" s="59"/>
      <c r="L6" s="59"/>
      <c r="M6" s="138"/>
    </row>
    <row r="7" spans="1:13" ht="78.75" x14ac:dyDescent="0.25">
      <c r="A7" s="43">
        <v>5</v>
      </c>
      <c r="B7" s="59" t="s">
        <v>284</v>
      </c>
      <c r="C7" s="290" t="s">
        <v>653</v>
      </c>
      <c r="D7" s="59" t="s">
        <v>324</v>
      </c>
      <c r="E7" s="59" t="s">
        <v>336</v>
      </c>
      <c r="F7" s="59" t="s">
        <v>665</v>
      </c>
      <c r="G7" s="59" t="s">
        <v>666</v>
      </c>
      <c r="H7" s="292" t="s">
        <v>667</v>
      </c>
      <c r="I7" s="59" t="s">
        <v>668</v>
      </c>
      <c r="J7" s="59">
        <v>113237</v>
      </c>
      <c r="K7" s="59"/>
      <c r="L7" s="59"/>
      <c r="M7" s="138"/>
    </row>
    <row r="8" spans="1:13" ht="31.5" x14ac:dyDescent="0.25">
      <c r="A8" s="43">
        <v>6</v>
      </c>
      <c r="B8" s="43" t="s">
        <v>285</v>
      </c>
      <c r="C8" s="291" t="s">
        <v>653</v>
      </c>
      <c r="D8" s="64" t="s">
        <v>324</v>
      </c>
      <c r="E8" s="64" t="s">
        <v>336</v>
      </c>
      <c r="F8" s="64" t="s">
        <v>669</v>
      </c>
      <c r="G8" s="64" t="s">
        <v>511</v>
      </c>
      <c r="H8" s="292" t="s">
        <v>670</v>
      </c>
      <c r="I8" s="64" t="s">
        <v>671</v>
      </c>
      <c r="J8" s="64">
        <v>145479</v>
      </c>
      <c r="K8" s="64"/>
      <c r="L8" s="43"/>
      <c r="M8" s="138"/>
    </row>
    <row r="9" spans="1:13" ht="31.5" x14ac:dyDescent="0.25">
      <c r="A9" s="43">
        <v>7</v>
      </c>
      <c r="B9" s="43" t="s">
        <v>672</v>
      </c>
      <c r="C9" s="291" t="s">
        <v>653</v>
      </c>
      <c r="D9" s="64" t="s">
        <v>324</v>
      </c>
      <c r="E9" s="64" t="s">
        <v>336</v>
      </c>
      <c r="F9" s="64" t="s">
        <v>673</v>
      </c>
      <c r="G9" s="64" t="s">
        <v>674</v>
      </c>
      <c r="H9" s="292" t="s">
        <v>675</v>
      </c>
      <c r="I9" s="64" t="s">
        <v>715</v>
      </c>
      <c r="J9" s="64">
        <v>0</v>
      </c>
      <c r="K9" s="64">
        <v>1771452</v>
      </c>
      <c r="L9" s="43"/>
      <c r="M9" s="138"/>
    </row>
    <row r="10" spans="1:13" ht="31.5" x14ac:dyDescent="0.25">
      <c r="A10" s="43">
        <v>8</v>
      </c>
      <c r="B10" s="43" t="s">
        <v>672</v>
      </c>
      <c r="C10" s="291" t="s">
        <v>653</v>
      </c>
      <c r="D10" s="64" t="s">
        <v>324</v>
      </c>
      <c r="E10" s="64" t="s">
        <v>336</v>
      </c>
      <c r="F10" s="43" t="s">
        <v>676</v>
      </c>
      <c r="G10" s="64" t="s">
        <v>677</v>
      </c>
      <c r="H10" s="292" t="s">
        <v>678</v>
      </c>
      <c r="I10" s="43" t="s">
        <v>679</v>
      </c>
      <c r="J10" s="64">
        <v>7681</v>
      </c>
      <c r="K10" s="64"/>
      <c r="L10" s="43"/>
    </row>
    <row r="11" spans="1:13" ht="31.5" x14ac:dyDescent="0.25">
      <c r="A11" s="43">
        <v>9</v>
      </c>
      <c r="B11" s="43" t="s">
        <v>672</v>
      </c>
      <c r="C11" s="291" t="s">
        <v>653</v>
      </c>
      <c r="D11" s="64" t="s">
        <v>324</v>
      </c>
      <c r="E11" s="64" t="s">
        <v>336</v>
      </c>
      <c r="F11" s="59" t="s">
        <v>680</v>
      </c>
      <c r="G11" s="64" t="s">
        <v>674</v>
      </c>
      <c r="H11" s="292" t="s">
        <v>681</v>
      </c>
      <c r="I11" s="59" t="s">
        <v>682</v>
      </c>
      <c r="J11" s="59">
        <v>272977</v>
      </c>
      <c r="K11" s="59">
        <v>1284983</v>
      </c>
      <c r="L11" s="59"/>
    </row>
    <row r="12" spans="1:13" ht="47.25" x14ac:dyDescent="0.25">
      <c r="A12" s="43">
        <v>10</v>
      </c>
      <c r="B12" s="43" t="s">
        <v>281</v>
      </c>
      <c r="C12" s="295" t="s">
        <v>683</v>
      </c>
      <c r="D12" s="64" t="s">
        <v>324</v>
      </c>
      <c r="E12" s="64" t="s">
        <v>325</v>
      </c>
      <c r="F12" s="64" t="s">
        <v>684</v>
      </c>
      <c r="G12" s="64" t="s">
        <v>327</v>
      </c>
      <c r="H12" s="292" t="s">
        <v>685</v>
      </c>
      <c r="I12" s="43" t="s">
        <v>686</v>
      </c>
      <c r="J12" s="64">
        <v>9029</v>
      </c>
      <c r="K12" s="64"/>
      <c r="L12" s="43"/>
    </row>
    <row r="13" spans="1:13" ht="47.25" x14ac:dyDescent="0.25">
      <c r="A13" s="43">
        <v>11</v>
      </c>
      <c r="B13" s="43" t="s">
        <v>281</v>
      </c>
      <c r="C13" s="295" t="s">
        <v>683</v>
      </c>
      <c r="D13" s="64" t="s">
        <v>324</v>
      </c>
      <c r="E13" s="64" t="s">
        <v>325</v>
      </c>
      <c r="F13" s="64" t="s">
        <v>687</v>
      </c>
      <c r="G13" s="64" t="s">
        <v>327</v>
      </c>
      <c r="H13" s="292" t="s">
        <v>688</v>
      </c>
      <c r="I13" s="43" t="s">
        <v>689</v>
      </c>
      <c r="J13" s="64">
        <v>3237</v>
      </c>
      <c r="K13" s="64"/>
      <c r="L13" s="59" t="s">
        <v>330</v>
      </c>
    </row>
    <row r="14" spans="1:13" ht="47.25" x14ac:dyDescent="0.25">
      <c r="A14" s="43">
        <v>12</v>
      </c>
      <c r="B14" s="43" t="s">
        <v>283</v>
      </c>
      <c r="C14" s="291" t="s">
        <v>691</v>
      </c>
      <c r="D14" s="64" t="s">
        <v>324</v>
      </c>
      <c r="E14" s="64" t="s">
        <v>325</v>
      </c>
      <c r="F14" s="64" t="s">
        <v>716</v>
      </c>
      <c r="G14" s="64" t="s">
        <v>659</v>
      </c>
      <c r="H14" s="292" t="s">
        <v>717</v>
      </c>
      <c r="I14" s="43" t="s">
        <v>718</v>
      </c>
      <c r="J14" s="64">
        <v>72076</v>
      </c>
      <c r="K14" s="64"/>
      <c r="L14" s="43"/>
    </row>
    <row r="15" spans="1:13" ht="47.25" x14ac:dyDescent="0.25">
      <c r="A15" s="43">
        <v>13</v>
      </c>
      <c r="B15" s="43" t="s">
        <v>283</v>
      </c>
      <c r="C15" s="291" t="s">
        <v>691</v>
      </c>
      <c r="D15" s="64" t="s">
        <v>324</v>
      </c>
      <c r="E15" s="64" t="s">
        <v>325</v>
      </c>
      <c r="F15" s="64" t="s">
        <v>719</v>
      </c>
      <c r="G15" s="64" t="s">
        <v>659</v>
      </c>
      <c r="H15" s="292" t="s">
        <v>720</v>
      </c>
      <c r="I15" s="292" t="s">
        <v>721</v>
      </c>
      <c r="J15" s="64">
        <v>9792</v>
      </c>
      <c r="K15" s="43"/>
      <c r="L15" s="43"/>
    </row>
    <row r="16" spans="1:13" ht="31.5" x14ac:dyDescent="0.25">
      <c r="A16" s="43">
        <v>14</v>
      </c>
      <c r="B16" s="43" t="s">
        <v>283</v>
      </c>
      <c r="C16" s="291" t="s">
        <v>690</v>
      </c>
      <c r="D16" s="64" t="s">
        <v>324</v>
      </c>
      <c r="E16" s="64" t="s">
        <v>325</v>
      </c>
      <c r="F16" s="298">
        <v>51500923</v>
      </c>
      <c r="G16" s="292" t="s">
        <v>722</v>
      </c>
      <c r="H16" s="292" t="s">
        <v>692</v>
      </c>
      <c r="I16" s="292" t="s">
        <v>723</v>
      </c>
      <c r="J16" s="64">
        <v>3000</v>
      </c>
      <c r="K16" s="43"/>
      <c r="L16" s="43"/>
    </row>
    <row r="17" spans="1:12" ht="31.5" x14ac:dyDescent="0.25">
      <c r="A17" s="43">
        <v>15</v>
      </c>
      <c r="B17" s="43" t="s">
        <v>283</v>
      </c>
      <c r="C17" s="291" t="s">
        <v>690</v>
      </c>
      <c r="D17" s="64" t="s">
        <v>324</v>
      </c>
      <c r="E17" s="64" t="s">
        <v>325</v>
      </c>
      <c r="F17" s="298">
        <v>51501388</v>
      </c>
      <c r="G17" s="292" t="s">
        <v>724</v>
      </c>
      <c r="H17" s="292" t="s">
        <v>692</v>
      </c>
      <c r="I17" s="292" t="s">
        <v>723</v>
      </c>
      <c r="J17" s="64">
        <v>3000</v>
      </c>
      <c r="K17" s="43"/>
      <c r="L17" s="43"/>
    </row>
    <row r="18" spans="1:12" ht="31.5" x14ac:dyDescent="0.25">
      <c r="A18" s="43">
        <v>16</v>
      </c>
      <c r="B18" s="43" t="s">
        <v>284</v>
      </c>
      <c r="C18" s="291" t="s">
        <v>690</v>
      </c>
      <c r="D18" s="43" t="s">
        <v>324</v>
      </c>
      <c r="E18" s="43" t="s">
        <v>325</v>
      </c>
      <c r="F18" s="302">
        <v>21410013</v>
      </c>
      <c r="G18" s="292" t="s">
        <v>693</v>
      </c>
      <c r="H18" s="292" t="s">
        <v>694</v>
      </c>
      <c r="I18" s="59" t="s">
        <v>725</v>
      </c>
      <c r="J18" s="43">
        <v>1611</v>
      </c>
      <c r="K18" s="43"/>
      <c r="L18" s="43"/>
    </row>
    <row r="19" spans="1:12" ht="31.5" x14ac:dyDescent="0.25">
      <c r="A19" s="43">
        <v>17</v>
      </c>
      <c r="B19" s="59" t="s">
        <v>285</v>
      </c>
      <c r="C19" s="296" t="s">
        <v>730</v>
      </c>
      <c r="D19" s="59" t="s">
        <v>324</v>
      </c>
      <c r="E19" s="59" t="s">
        <v>325</v>
      </c>
      <c r="F19" s="292" t="s">
        <v>726</v>
      </c>
      <c r="G19" s="59" t="s">
        <v>727</v>
      </c>
      <c r="H19" s="292" t="s">
        <v>728</v>
      </c>
      <c r="I19" s="299" t="s">
        <v>729</v>
      </c>
      <c r="J19" s="43">
        <v>51524</v>
      </c>
      <c r="K19" s="43"/>
      <c r="L19" s="43"/>
    </row>
    <row r="20" spans="1:12" ht="63" x14ac:dyDescent="0.25">
      <c r="A20" s="43">
        <v>18</v>
      </c>
      <c r="B20" s="59" t="s">
        <v>285</v>
      </c>
      <c r="C20" s="296" t="s">
        <v>699</v>
      </c>
      <c r="D20" s="59" t="s">
        <v>324</v>
      </c>
      <c r="E20" s="59" t="s">
        <v>325</v>
      </c>
      <c r="F20" s="292" t="s">
        <v>731</v>
      </c>
      <c r="G20" s="59" t="s">
        <v>508</v>
      </c>
      <c r="H20" s="292" t="s">
        <v>732</v>
      </c>
      <c r="I20" s="59" t="s">
        <v>733</v>
      </c>
      <c r="J20" s="43">
        <v>8449</v>
      </c>
      <c r="K20" s="43"/>
      <c r="L20" s="43"/>
    </row>
    <row r="21" spans="1:12" ht="47.25" x14ac:dyDescent="0.25">
      <c r="A21" s="43">
        <v>19</v>
      </c>
      <c r="B21" s="43" t="s">
        <v>672</v>
      </c>
      <c r="C21" s="295" t="s">
        <v>695</v>
      </c>
      <c r="D21" s="64" t="s">
        <v>324</v>
      </c>
      <c r="E21" s="64" t="s">
        <v>325</v>
      </c>
      <c r="F21" s="64" t="s">
        <v>696</v>
      </c>
      <c r="G21" s="64" t="s">
        <v>677</v>
      </c>
      <c r="H21" s="292" t="s">
        <v>697</v>
      </c>
      <c r="I21" s="59" t="s">
        <v>698</v>
      </c>
      <c r="J21" s="43">
        <v>128415</v>
      </c>
      <c r="K21" s="43"/>
      <c r="L21" s="43"/>
    </row>
    <row r="22" spans="1:12" ht="47.25" x14ac:dyDescent="0.25">
      <c r="A22" s="43">
        <v>20</v>
      </c>
      <c r="B22" s="43" t="s">
        <v>672</v>
      </c>
      <c r="C22" s="295" t="s">
        <v>695</v>
      </c>
      <c r="D22" s="64" t="s">
        <v>324</v>
      </c>
      <c r="E22" s="64" t="s">
        <v>325</v>
      </c>
      <c r="F22" s="292" t="s">
        <v>734</v>
      </c>
      <c r="G22" s="64" t="s">
        <v>677</v>
      </c>
      <c r="H22" s="292" t="s">
        <v>735</v>
      </c>
      <c r="I22" s="59" t="s">
        <v>736</v>
      </c>
      <c r="J22" s="43">
        <v>254110</v>
      </c>
      <c r="K22" s="43"/>
      <c r="L22" s="43"/>
    </row>
    <row r="23" spans="1:12" ht="47.25" x14ac:dyDescent="0.25">
      <c r="A23" s="43">
        <v>21</v>
      </c>
      <c r="B23" s="43" t="s">
        <v>672</v>
      </c>
      <c r="C23" s="296" t="s">
        <v>737</v>
      </c>
      <c r="D23" s="64" t="s">
        <v>324</v>
      </c>
      <c r="E23" s="64" t="s">
        <v>325</v>
      </c>
      <c r="F23" s="292" t="s">
        <v>738</v>
      </c>
      <c r="G23" s="64" t="s">
        <v>674</v>
      </c>
      <c r="H23" s="294" t="s">
        <v>739</v>
      </c>
      <c r="I23" s="59" t="s">
        <v>740</v>
      </c>
      <c r="J23" s="64">
        <v>88453</v>
      </c>
      <c r="K23" s="64"/>
      <c r="L23" s="59"/>
    </row>
    <row r="24" spans="1:12" ht="31.5" x14ac:dyDescent="0.25">
      <c r="A24" s="43">
        <v>22</v>
      </c>
      <c r="B24" s="300" t="s">
        <v>281</v>
      </c>
      <c r="C24" s="296" t="s">
        <v>741</v>
      </c>
      <c r="D24" s="301" t="s">
        <v>324</v>
      </c>
      <c r="E24" s="301" t="s">
        <v>336</v>
      </c>
      <c r="F24" s="292" t="s">
        <v>742</v>
      </c>
      <c r="G24" s="292" t="s">
        <v>743</v>
      </c>
      <c r="H24" s="292" t="s">
        <v>744</v>
      </c>
      <c r="I24" s="59" t="s">
        <v>745</v>
      </c>
      <c r="J24" s="43">
        <v>4000</v>
      </c>
      <c r="K24" s="43"/>
      <c r="L24" s="43"/>
    </row>
    <row r="25" spans="1:12" ht="31.5" x14ac:dyDescent="0.25">
      <c r="A25" s="43">
        <v>23</v>
      </c>
      <c r="B25" s="59" t="s">
        <v>283</v>
      </c>
      <c r="C25" s="296" t="s">
        <v>710</v>
      </c>
      <c r="D25" s="301" t="s">
        <v>324</v>
      </c>
      <c r="E25" s="301" t="s">
        <v>336</v>
      </c>
      <c r="F25" s="292" t="s">
        <v>746</v>
      </c>
      <c r="G25" s="292" t="s">
        <v>747</v>
      </c>
      <c r="H25" s="292" t="s">
        <v>748</v>
      </c>
      <c r="I25" s="59" t="s">
        <v>749</v>
      </c>
      <c r="J25" s="43">
        <v>400</v>
      </c>
      <c r="K25" s="43"/>
      <c r="L25" s="43"/>
    </row>
    <row r="26" spans="1:12" ht="31.5" x14ac:dyDescent="0.25">
      <c r="A26" s="43">
        <v>24</v>
      </c>
      <c r="B26" s="43" t="s">
        <v>283</v>
      </c>
      <c r="C26" s="291" t="s">
        <v>700</v>
      </c>
      <c r="D26" s="64" t="s">
        <v>324</v>
      </c>
      <c r="E26" s="64" t="s">
        <v>336</v>
      </c>
      <c r="F26" s="59" t="s">
        <v>750</v>
      </c>
      <c r="G26" s="64" t="s">
        <v>701</v>
      </c>
      <c r="H26" s="294" t="s">
        <v>702</v>
      </c>
      <c r="I26" s="59" t="s">
        <v>751</v>
      </c>
      <c r="J26" s="64">
        <v>2000</v>
      </c>
      <c r="K26" s="64"/>
      <c r="L26" s="43"/>
    </row>
    <row r="27" spans="1:12" x14ac:dyDescent="0.25">
      <c r="A27" s="43">
        <v>25</v>
      </c>
      <c r="B27" s="43" t="s">
        <v>283</v>
      </c>
      <c r="C27" s="291" t="s">
        <v>700</v>
      </c>
      <c r="D27" s="64" t="s">
        <v>324</v>
      </c>
      <c r="E27" s="64" t="s">
        <v>336</v>
      </c>
      <c r="F27" s="59" t="s">
        <v>752</v>
      </c>
      <c r="G27" s="64" t="s">
        <v>703</v>
      </c>
      <c r="H27" s="297" t="s">
        <v>704</v>
      </c>
      <c r="I27" s="294" t="s">
        <v>751</v>
      </c>
      <c r="J27" s="64">
        <v>2000</v>
      </c>
      <c r="K27" s="64"/>
      <c r="L27" s="43"/>
    </row>
    <row r="28" spans="1:12" ht="31.5" x14ac:dyDescent="0.25">
      <c r="A28" s="43">
        <v>26</v>
      </c>
      <c r="B28" s="300" t="s">
        <v>705</v>
      </c>
      <c r="C28" s="296" t="s">
        <v>646</v>
      </c>
      <c r="D28" s="301" t="s">
        <v>324</v>
      </c>
      <c r="E28" s="301" t="s">
        <v>336</v>
      </c>
      <c r="F28" s="301" t="s">
        <v>706</v>
      </c>
      <c r="G28" s="301" t="s">
        <v>707</v>
      </c>
      <c r="H28" s="301" t="s">
        <v>708</v>
      </c>
      <c r="I28" s="300" t="s">
        <v>709</v>
      </c>
      <c r="J28" s="43">
        <v>210</v>
      </c>
      <c r="K28" s="43"/>
      <c r="L28" s="43"/>
    </row>
    <row r="29" spans="1:12" ht="31.5" x14ac:dyDescent="0.25">
      <c r="A29" s="43">
        <v>27</v>
      </c>
      <c r="B29" s="300" t="s">
        <v>705</v>
      </c>
      <c r="C29" s="296" t="s">
        <v>646</v>
      </c>
      <c r="D29" s="301" t="s">
        <v>324</v>
      </c>
      <c r="E29" s="301" t="s">
        <v>336</v>
      </c>
      <c r="F29" s="292" t="s">
        <v>753</v>
      </c>
      <c r="G29" s="301" t="s">
        <v>754</v>
      </c>
      <c r="H29" s="301" t="s">
        <v>755</v>
      </c>
      <c r="I29" s="59" t="s">
        <v>751</v>
      </c>
      <c r="J29" s="43">
        <v>600</v>
      </c>
      <c r="K29" s="43"/>
      <c r="L29" s="43"/>
    </row>
    <row r="30" spans="1:12" ht="31.5" x14ac:dyDescent="0.25">
      <c r="A30" s="43">
        <v>28</v>
      </c>
      <c r="B30" s="300" t="s">
        <v>284</v>
      </c>
      <c r="C30" s="296" t="s">
        <v>741</v>
      </c>
      <c r="D30" s="301" t="s">
        <v>324</v>
      </c>
      <c r="E30" s="301" t="s">
        <v>336</v>
      </c>
      <c r="F30" s="292" t="s">
        <v>756</v>
      </c>
      <c r="G30" s="292" t="s">
        <v>693</v>
      </c>
      <c r="H30" s="301" t="s">
        <v>757</v>
      </c>
      <c r="I30" s="59" t="s">
        <v>758</v>
      </c>
      <c r="J30" s="43">
        <v>1300</v>
      </c>
      <c r="K30" s="43"/>
      <c r="L30" s="43"/>
    </row>
    <row r="31" spans="1:12" ht="31.5" x14ac:dyDescent="0.25">
      <c r="A31" s="43">
        <v>29</v>
      </c>
      <c r="B31" s="300" t="s">
        <v>284</v>
      </c>
      <c r="C31" s="296" t="s">
        <v>741</v>
      </c>
      <c r="D31" s="301" t="s">
        <v>324</v>
      </c>
      <c r="E31" s="301" t="s">
        <v>336</v>
      </c>
      <c r="F31" s="292" t="s">
        <v>759</v>
      </c>
      <c r="G31" s="301" t="s">
        <v>760</v>
      </c>
      <c r="H31" s="301" t="s">
        <v>761</v>
      </c>
      <c r="I31" s="59" t="s">
        <v>762</v>
      </c>
      <c r="J31" s="43">
        <v>1500</v>
      </c>
      <c r="K31" s="43"/>
      <c r="L31" s="43"/>
    </row>
    <row r="32" spans="1:12" ht="47.25" x14ac:dyDescent="0.25">
      <c r="A32" s="43">
        <v>30</v>
      </c>
      <c r="B32" s="59" t="s">
        <v>284</v>
      </c>
      <c r="C32" s="296" t="s">
        <v>763</v>
      </c>
      <c r="D32" s="59" t="s">
        <v>324</v>
      </c>
      <c r="E32" s="59" t="s">
        <v>336</v>
      </c>
      <c r="F32" s="59" t="s">
        <v>764</v>
      </c>
      <c r="G32" s="59" t="s">
        <v>765</v>
      </c>
      <c r="H32" s="59" t="s">
        <v>766</v>
      </c>
      <c r="I32" s="59" t="s">
        <v>751</v>
      </c>
      <c r="J32" s="43">
        <v>2000</v>
      </c>
      <c r="K32" s="43"/>
      <c r="L32" s="43"/>
    </row>
    <row r="33" spans="1:12" ht="31.5" x14ac:dyDescent="0.25">
      <c r="A33" s="43">
        <v>31</v>
      </c>
      <c r="B33" s="59" t="s">
        <v>285</v>
      </c>
      <c r="C33" s="296" t="s">
        <v>710</v>
      </c>
      <c r="D33" s="59" t="s">
        <v>324</v>
      </c>
      <c r="E33" s="59" t="s">
        <v>336</v>
      </c>
      <c r="F33" s="43" t="s">
        <v>767</v>
      </c>
      <c r="G33" s="59" t="s">
        <v>771</v>
      </c>
      <c r="H33" s="59" t="s">
        <v>768</v>
      </c>
      <c r="I33" s="59" t="s">
        <v>751</v>
      </c>
      <c r="J33" s="43">
        <v>1200</v>
      </c>
      <c r="K33" s="43"/>
      <c r="L33" s="43"/>
    </row>
    <row r="34" spans="1:12" ht="31.5" x14ac:dyDescent="0.25">
      <c r="A34" s="43">
        <v>32</v>
      </c>
      <c r="B34" s="59" t="s">
        <v>285</v>
      </c>
      <c r="C34" s="296" t="s">
        <v>711</v>
      </c>
      <c r="D34" s="59" t="s">
        <v>324</v>
      </c>
      <c r="E34" s="59" t="s">
        <v>336</v>
      </c>
      <c r="F34" s="43" t="s">
        <v>769</v>
      </c>
      <c r="G34" s="292" t="s">
        <v>770</v>
      </c>
      <c r="H34" s="59" t="s">
        <v>772</v>
      </c>
      <c r="I34" s="59" t="s">
        <v>751</v>
      </c>
      <c r="J34" s="43">
        <v>500</v>
      </c>
      <c r="K34" s="43"/>
      <c r="L34" s="43"/>
    </row>
    <row r="35" spans="1:12" ht="31.5" x14ac:dyDescent="0.25">
      <c r="A35" s="43">
        <v>33</v>
      </c>
      <c r="B35" s="59" t="s">
        <v>672</v>
      </c>
      <c r="C35" s="296" t="s">
        <v>710</v>
      </c>
      <c r="D35" s="59" t="s">
        <v>324</v>
      </c>
      <c r="E35" s="59" t="s">
        <v>336</v>
      </c>
      <c r="F35" s="43" t="s">
        <v>773</v>
      </c>
      <c r="G35" s="59" t="s">
        <v>774</v>
      </c>
      <c r="H35" s="59" t="s">
        <v>775</v>
      </c>
      <c r="I35" s="59" t="s">
        <v>751</v>
      </c>
      <c r="J35" s="43">
        <v>2500</v>
      </c>
      <c r="K35" s="43"/>
      <c r="L35" s="43"/>
    </row>
    <row r="36" spans="1:12" ht="31.5" x14ac:dyDescent="0.25">
      <c r="A36" s="43">
        <v>34</v>
      </c>
      <c r="B36" s="59" t="s">
        <v>672</v>
      </c>
      <c r="C36" s="296" t="s">
        <v>646</v>
      </c>
      <c r="D36" s="59" t="s">
        <v>324</v>
      </c>
      <c r="E36" s="59" t="s">
        <v>336</v>
      </c>
      <c r="F36" s="43" t="s">
        <v>777</v>
      </c>
      <c r="G36" s="59" t="s">
        <v>778</v>
      </c>
      <c r="H36" s="59" t="s">
        <v>779</v>
      </c>
      <c r="I36" s="59" t="s">
        <v>776</v>
      </c>
      <c r="J36" s="43">
        <v>800</v>
      </c>
      <c r="K36" s="43"/>
      <c r="L36" s="43"/>
    </row>
    <row r="37" spans="1:12" ht="31.5" x14ac:dyDescent="0.25">
      <c r="A37" s="43">
        <v>35</v>
      </c>
      <c r="B37" s="59" t="s">
        <v>672</v>
      </c>
      <c r="C37" s="296" t="s">
        <v>646</v>
      </c>
      <c r="D37" s="59" t="s">
        <v>324</v>
      </c>
      <c r="E37" s="59" t="s">
        <v>336</v>
      </c>
      <c r="F37" s="43" t="s">
        <v>780</v>
      </c>
      <c r="G37" s="59" t="s">
        <v>778</v>
      </c>
      <c r="H37" s="59" t="s">
        <v>781</v>
      </c>
      <c r="I37" s="59" t="s">
        <v>776</v>
      </c>
      <c r="J37" s="43">
        <v>1500</v>
      </c>
      <c r="K37" s="43"/>
      <c r="L37" s="43"/>
    </row>
    <row r="38" spans="1:12" x14ac:dyDescent="0.25">
      <c r="A38" s="43">
        <v>36</v>
      </c>
      <c r="B38" s="59" t="s">
        <v>672</v>
      </c>
      <c r="C38" s="296" t="s">
        <v>711</v>
      </c>
      <c r="D38" s="59" t="s">
        <v>324</v>
      </c>
      <c r="E38" s="59" t="s">
        <v>336</v>
      </c>
      <c r="F38" s="59" t="s">
        <v>782</v>
      </c>
      <c r="G38" s="59" t="s">
        <v>778</v>
      </c>
      <c r="H38" s="59" t="s">
        <v>783</v>
      </c>
      <c r="I38" s="59" t="s">
        <v>776</v>
      </c>
      <c r="J38" s="43">
        <v>2300</v>
      </c>
      <c r="K38" s="43"/>
      <c r="L38" s="43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view="pageBreakPreview" zoomScaleNormal="100" zoomScaleSheetLayoutView="100" workbookViewId="0">
      <pane ySplit="2" topLeftCell="A3" activePane="bottomLeft" state="frozen"/>
      <selection pane="bottomLeft" activeCell="A3" sqref="A3"/>
    </sheetView>
  </sheetViews>
  <sheetFormatPr defaultRowHeight="15.75" x14ac:dyDescent="0.25"/>
  <cols>
    <col min="1" max="1" width="15.625" bestFit="1" customWidth="1"/>
    <col min="2" max="2" width="35.75" customWidth="1"/>
    <col min="3" max="3" width="99.25" customWidth="1"/>
    <col min="4" max="4" width="22" customWidth="1"/>
    <col min="5" max="5" width="15.875" customWidth="1"/>
  </cols>
  <sheetData>
    <row r="1" spans="1:5" ht="21" thickBot="1" x14ac:dyDescent="0.35">
      <c r="A1" s="461" t="s">
        <v>280</v>
      </c>
      <c r="B1" s="461"/>
      <c r="C1" s="461"/>
      <c r="D1" s="461"/>
      <c r="E1" s="461"/>
    </row>
    <row r="2" spans="1:5" s="1" customFormat="1" ht="16.5" thickBot="1" x14ac:dyDescent="0.3">
      <c r="A2" s="115" t="s">
        <v>111</v>
      </c>
      <c r="B2" s="120" t="s">
        <v>112</v>
      </c>
      <c r="C2" s="120" t="s">
        <v>113</v>
      </c>
      <c r="D2" s="120" t="s">
        <v>114</v>
      </c>
      <c r="E2" s="116" t="s">
        <v>115</v>
      </c>
    </row>
    <row r="3" spans="1:5" s="1" customFormat="1" ht="31.5" x14ac:dyDescent="0.25">
      <c r="A3" s="119" t="s">
        <v>1116</v>
      </c>
      <c r="B3" s="413" t="s">
        <v>1117</v>
      </c>
      <c r="C3" s="413" t="s">
        <v>1118</v>
      </c>
      <c r="D3" s="413" t="s">
        <v>1119</v>
      </c>
      <c r="E3" s="414">
        <v>42218</v>
      </c>
    </row>
    <row r="4" spans="1:5" s="1" customFormat="1" ht="63" x14ac:dyDescent="0.25">
      <c r="A4" s="119" t="s">
        <v>1120</v>
      </c>
      <c r="B4" s="413" t="s">
        <v>1121</v>
      </c>
      <c r="C4" s="413" t="s">
        <v>1122</v>
      </c>
      <c r="D4" s="413" t="s">
        <v>1123</v>
      </c>
      <c r="E4" s="414">
        <v>42042</v>
      </c>
    </row>
    <row r="5" spans="1:5" s="1" customFormat="1" ht="63" x14ac:dyDescent="0.25">
      <c r="A5" s="119" t="s">
        <v>1120</v>
      </c>
      <c r="B5" s="413" t="s">
        <v>1121</v>
      </c>
      <c r="C5" s="413" t="s">
        <v>1124</v>
      </c>
      <c r="D5" s="413" t="s">
        <v>1123</v>
      </c>
      <c r="E5" s="414">
        <v>42322</v>
      </c>
    </row>
    <row r="6" spans="1:5" s="1" customFormat="1" ht="63" x14ac:dyDescent="0.25">
      <c r="A6" s="44" t="s">
        <v>1125</v>
      </c>
      <c r="B6" s="413" t="s">
        <v>1121</v>
      </c>
      <c r="C6" s="413" t="s">
        <v>1126</v>
      </c>
      <c r="D6" s="413" t="s">
        <v>1127</v>
      </c>
      <c r="E6" s="414">
        <v>42294</v>
      </c>
    </row>
    <row r="7" spans="1:5" s="1" customFormat="1" ht="63" x14ac:dyDescent="0.25">
      <c r="A7" s="44" t="s">
        <v>1128</v>
      </c>
      <c r="B7" s="413" t="s">
        <v>1121</v>
      </c>
      <c r="C7" s="413" t="s">
        <v>1129</v>
      </c>
      <c r="D7" s="413" t="s">
        <v>1130</v>
      </c>
      <c r="E7" s="414">
        <v>42344</v>
      </c>
    </row>
    <row r="8" spans="1:5" s="1" customFormat="1" ht="47.25" x14ac:dyDescent="0.25">
      <c r="A8" s="44" t="s">
        <v>1128</v>
      </c>
      <c r="B8" s="413" t="s">
        <v>1121</v>
      </c>
      <c r="C8" s="413" t="s">
        <v>1131</v>
      </c>
      <c r="D8" s="413" t="s">
        <v>1132</v>
      </c>
      <c r="E8" s="414">
        <v>42119</v>
      </c>
    </row>
    <row r="9" spans="1:5" ht="47.25" x14ac:dyDescent="0.25">
      <c r="A9" s="44" t="s">
        <v>1128</v>
      </c>
      <c r="B9" s="413" t="s">
        <v>1121</v>
      </c>
      <c r="C9" s="413" t="s">
        <v>1133</v>
      </c>
      <c r="D9" s="413" t="s">
        <v>1132</v>
      </c>
      <c r="E9" s="414">
        <v>42154</v>
      </c>
    </row>
    <row r="10" spans="1:5" ht="47.25" x14ac:dyDescent="0.25">
      <c r="A10" s="44" t="s">
        <v>1134</v>
      </c>
      <c r="B10" s="413" t="s">
        <v>1121</v>
      </c>
      <c r="C10" s="413" t="s">
        <v>1135</v>
      </c>
      <c r="D10" s="413" t="s">
        <v>1136</v>
      </c>
      <c r="E10" s="414">
        <v>42245</v>
      </c>
    </row>
    <row r="11" spans="1:5" ht="63" x14ac:dyDescent="0.25">
      <c r="A11" s="44" t="s">
        <v>1137</v>
      </c>
      <c r="B11" s="413" t="s">
        <v>1121</v>
      </c>
      <c r="C11" s="413" t="s">
        <v>1138</v>
      </c>
      <c r="D11" s="413" t="s">
        <v>1139</v>
      </c>
      <c r="E11" s="414">
        <v>42260</v>
      </c>
    </row>
    <row r="12" spans="1:5" ht="47.25" x14ac:dyDescent="0.25">
      <c r="A12" s="44" t="s">
        <v>1140</v>
      </c>
      <c r="B12" s="413" t="s">
        <v>1121</v>
      </c>
      <c r="C12" s="413" t="s">
        <v>1141</v>
      </c>
      <c r="D12" s="413" t="s">
        <v>1142</v>
      </c>
      <c r="E12" s="414">
        <v>42259</v>
      </c>
    </row>
    <row r="13" spans="1:5" ht="63" x14ac:dyDescent="0.25">
      <c r="A13" s="44" t="s">
        <v>1137</v>
      </c>
      <c r="B13" s="413" t="s">
        <v>1121</v>
      </c>
      <c r="C13" s="413" t="s">
        <v>1143</v>
      </c>
      <c r="D13" s="413" t="s">
        <v>1139</v>
      </c>
      <c r="E13" s="414">
        <v>42106</v>
      </c>
    </row>
    <row r="14" spans="1:5" ht="47.25" x14ac:dyDescent="0.25">
      <c r="A14" s="44" t="s">
        <v>1134</v>
      </c>
      <c r="B14" s="413" t="s">
        <v>1121</v>
      </c>
      <c r="C14" s="413" t="s">
        <v>1144</v>
      </c>
      <c r="D14" s="413" t="s">
        <v>1145</v>
      </c>
      <c r="E14" s="414">
        <v>42106</v>
      </c>
    </row>
    <row r="15" spans="1:5" ht="47.25" x14ac:dyDescent="0.25">
      <c r="A15" s="44" t="s">
        <v>1134</v>
      </c>
      <c r="B15" s="413" t="s">
        <v>1121</v>
      </c>
      <c r="C15" s="413" t="s">
        <v>1141</v>
      </c>
      <c r="D15" s="413" t="s">
        <v>1146</v>
      </c>
      <c r="E15" s="414">
        <v>42041</v>
      </c>
    </row>
    <row r="16" spans="1:5" ht="47.25" x14ac:dyDescent="0.25">
      <c r="A16" s="44" t="s">
        <v>1134</v>
      </c>
      <c r="B16" s="413" t="s">
        <v>1121</v>
      </c>
      <c r="C16" s="413" t="s">
        <v>1147</v>
      </c>
      <c r="D16" s="413" t="s">
        <v>1148</v>
      </c>
      <c r="E16" s="414">
        <v>42071</v>
      </c>
    </row>
    <row r="17" spans="1:5" ht="63" x14ac:dyDescent="0.25">
      <c r="A17" s="44" t="s">
        <v>1137</v>
      </c>
      <c r="B17" s="413" t="s">
        <v>1121</v>
      </c>
      <c r="C17" s="413" t="s">
        <v>1149</v>
      </c>
      <c r="D17" s="413" t="s">
        <v>1150</v>
      </c>
      <c r="E17" s="414">
        <v>42070</v>
      </c>
    </row>
    <row r="18" spans="1:5" ht="47.25" x14ac:dyDescent="0.25">
      <c r="A18" s="44" t="s">
        <v>1151</v>
      </c>
      <c r="B18" s="413" t="s">
        <v>1121</v>
      </c>
      <c r="C18" s="413" t="s">
        <v>1152</v>
      </c>
      <c r="D18" s="413" t="s">
        <v>1153</v>
      </c>
      <c r="E18" s="414">
        <v>42168</v>
      </c>
    </row>
    <row r="19" spans="1:5" ht="31.5" x14ac:dyDescent="0.25">
      <c r="A19" s="44" t="s">
        <v>1125</v>
      </c>
      <c r="B19" s="413" t="s">
        <v>1154</v>
      </c>
      <c r="C19" s="413" t="s">
        <v>1155</v>
      </c>
      <c r="D19" s="413" t="s">
        <v>1156</v>
      </c>
      <c r="E19" s="414">
        <v>42115</v>
      </c>
    </row>
    <row r="20" spans="1:5" ht="31.5" x14ac:dyDescent="0.25">
      <c r="A20" s="44" t="s">
        <v>1157</v>
      </c>
      <c r="B20" s="413" t="s">
        <v>1154</v>
      </c>
      <c r="C20" s="413" t="s">
        <v>1158</v>
      </c>
      <c r="D20" s="413" t="s">
        <v>1159</v>
      </c>
      <c r="E20" s="414" t="s">
        <v>1160</v>
      </c>
    </row>
    <row r="21" spans="1:5" ht="94.5" x14ac:dyDescent="0.25">
      <c r="A21" s="44" t="s">
        <v>1161</v>
      </c>
      <c r="B21" s="413" t="s">
        <v>1162</v>
      </c>
      <c r="C21" s="413" t="s">
        <v>1163</v>
      </c>
      <c r="D21" s="413" t="s">
        <v>1164</v>
      </c>
      <c r="E21" s="414">
        <v>42357</v>
      </c>
    </row>
    <row r="22" spans="1:5" ht="31.5" x14ac:dyDescent="0.25">
      <c r="A22" s="44" t="s">
        <v>1125</v>
      </c>
      <c r="B22" s="413" t="s">
        <v>1165</v>
      </c>
      <c r="C22" s="413" t="s">
        <v>1166</v>
      </c>
      <c r="D22" s="413" t="s">
        <v>1167</v>
      </c>
      <c r="E22" s="414" t="s">
        <v>1168</v>
      </c>
    </row>
    <row r="23" spans="1:5" ht="31.5" x14ac:dyDescent="0.25">
      <c r="A23" s="44" t="s">
        <v>1125</v>
      </c>
      <c r="B23" s="413" t="s">
        <v>1165</v>
      </c>
      <c r="C23" s="413" t="s">
        <v>1169</v>
      </c>
      <c r="D23" s="413" t="s">
        <v>1170</v>
      </c>
      <c r="E23" s="414" t="s">
        <v>1171</v>
      </c>
    </row>
    <row r="24" spans="1:5" x14ac:dyDescent="0.25">
      <c r="A24" s="44" t="s">
        <v>1125</v>
      </c>
      <c r="B24" s="413" t="s">
        <v>1172</v>
      </c>
      <c r="C24" s="413" t="s">
        <v>1173</v>
      </c>
      <c r="D24" s="413" t="s">
        <v>1174</v>
      </c>
      <c r="E24" s="414">
        <v>42118</v>
      </c>
    </row>
    <row r="25" spans="1:5" ht="31.5" x14ac:dyDescent="0.25">
      <c r="A25" s="44" t="s">
        <v>1175</v>
      </c>
      <c r="B25" s="413" t="s">
        <v>1165</v>
      </c>
      <c r="C25" s="413" t="s">
        <v>1176</v>
      </c>
      <c r="D25" s="413" t="s">
        <v>1177</v>
      </c>
      <c r="E25" s="414" t="s">
        <v>1178</v>
      </c>
    </row>
    <row r="26" spans="1:5" ht="31.5" x14ac:dyDescent="0.25">
      <c r="A26" s="44" t="s">
        <v>1120</v>
      </c>
      <c r="B26" s="413" t="s">
        <v>1172</v>
      </c>
      <c r="C26" s="413" t="s">
        <v>1179</v>
      </c>
      <c r="D26" s="413" t="s">
        <v>1180</v>
      </c>
      <c r="E26" s="414">
        <v>42267</v>
      </c>
    </row>
    <row r="27" spans="1:5" ht="47.25" x14ac:dyDescent="0.25">
      <c r="A27" s="44" t="s">
        <v>1181</v>
      </c>
      <c r="B27" s="413" t="s">
        <v>1162</v>
      </c>
      <c r="C27" s="413" t="s">
        <v>1182</v>
      </c>
      <c r="D27" s="413" t="s">
        <v>1183</v>
      </c>
      <c r="E27" s="414">
        <v>42130</v>
      </c>
    </row>
    <row r="28" spans="1:5" ht="31.5" x14ac:dyDescent="0.25">
      <c r="A28" s="44" t="s">
        <v>1181</v>
      </c>
      <c r="B28" s="413" t="s">
        <v>1162</v>
      </c>
      <c r="C28" s="413" t="s">
        <v>1184</v>
      </c>
      <c r="D28" s="413" t="s">
        <v>1185</v>
      </c>
      <c r="E28" s="414">
        <v>42189</v>
      </c>
    </row>
    <row r="29" spans="1:5" ht="47.25" x14ac:dyDescent="0.25">
      <c r="A29" s="44" t="s">
        <v>1186</v>
      </c>
      <c r="B29" s="413" t="s">
        <v>1162</v>
      </c>
      <c r="C29" s="413" t="s">
        <v>1187</v>
      </c>
      <c r="D29" s="413" t="s">
        <v>1188</v>
      </c>
      <c r="E29" s="414">
        <v>42348</v>
      </c>
    </row>
    <row r="30" spans="1:5" ht="47.25" x14ac:dyDescent="0.25">
      <c r="A30" s="44" t="s">
        <v>1189</v>
      </c>
      <c r="B30" s="413" t="s">
        <v>1162</v>
      </c>
      <c r="C30" s="413" t="s">
        <v>1190</v>
      </c>
      <c r="D30" s="413" t="s">
        <v>1185</v>
      </c>
      <c r="E30" s="414">
        <v>42188</v>
      </c>
    </row>
    <row r="31" spans="1:5" ht="31.5" x14ac:dyDescent="0.25">
      <c r="A31" s="44" t="s">
        <v>1140</v>
      </c>
      <c r="B31" s="413" t="s">
        <v>1162</v>
      </c>
      <c r="C31" s="413" t="s">
        <v>1191</v>
      </c>
      <c r="D31" s="413" t="s">
        <v>1192</v>
      </c>
      <c r="E31" s="414">
        <v>42175</v>
      </c>
    </row>
    <row r="32" spans="1:5" ht="78.75" x14ac:dyDescent="0.25">
      <c r="A32" s="44" t="s">
        <v>1140</v>
      </c>
      <c r="B32" s="413" t="s">
        <v>1162</v>
      </c>
      <c r="C32" s="413" t="s">
        <v>1193</v>
      </c>
      <c r="D32" s="413" t="s">
        <v>1194</v>
      </c>
      <c r="E32" s="414">
        <v>42118</v>
      </c>
    </row>
    <row r="33" spans="1:5" x14ac:dyDescent="0.25">
      <c r="A33" s="44" t="s">
        <v>1134</v>
      </c>
      <c r="B33" s="413" t="s">
        <v>1172</v>
      </c>
      <c r="C33" s="413" t="s">
        <v>1195</v>
      </c>
      <c r="D33" s="413" t="s">
        <v>1196</v>
      </c>
      <c r="E33" s="414">
        <v>42304</v>
      </c>
    </row>
    <row r="34" spans="1:5" ht="31.5" x14ac:dyDescent="0.25">
      <c r="A34" s="44" t="s">
        <v>1134</v>
      </c>
      <c r="B34" s="413" t="s">
        <v>1197</v>
      </c>
      <c r="C34" s="413" t="s">
        <v>1198</v>
      </c>
      <c r="D34" s="413" t="s">
        <v>1127</v>
      </c>
      <c r="E34" s="414">
        <v>42189</v>
      </c>
    </row>
    <row r="35" spans="1:5" ht="31.5" x14ac:dyDescent="0.25">
      <c r="A35" s="44" t="s">
        <v>1199</v>
      </c>
      <c r="B35" s="413" t="s">
        <v>1197</v>
      </c>
      <c r="C35" s="413" t="s">
        <v>1200</v>
      </c>
      <c r="D35" s="413" t="s">
        <v>1201</v>
      </c>
      <c r="E35" s="414">
        <v>42182</v>
      </c>
    </row>
    <row r="36" spans="1:5" ht="47.25" x14ac:dyDescent="0.25">
      <c r="A36" s="44" t="s">
        <v>1202</v>
      </c>
      <c r="B36" s="413" t="s">
        <v>1172</v>
      </c>
      <c r="C36" s="413" t="s">
        <v>1203</v>
      </c>
      <c r="D36" s="413" t="s">
        <v>1183</v>
      </c>
      <c r="E36" s="414">
        <v>42130</v>
      </c>
    </row>
    <row r="37" spans="1:5" ht="63" x14ac:dyDescent="0.25">
      <c r="A37" s="44" t="s">
        <v>1137</v>
      </c>
      <c r="B37" s="413" t="s">
        <v>1204</v>
      </c>
      <c r="C37" s="413" t="s">
        <v>1205</v>
      </c>
      <c r="D37" s="413" t="s">
        <v>1206</v>
      </c>
      <c r="E37" s="414">
        <v>42216</v>
      </c>
    </row>
    <row r="38" spans="1:5" ht="47.25" x14ac:dyDescent="0.25">
      <c r="A38" s="44" t="s">
        <v>1137</v>
      </c>
      <c r="B38" s="413" t="s">
        <v>1204</v>
      </c>
      <c r="C38" s="413" t="s">
        <v>1207</v>
      </c>
      <c r="D38" s="413" t="s">
        <v>1208</v>
      </c>
      <c r="E38" s="414">
        <v>42182</v>
      </c>
    </row>
    <row r="39" spans="1:5" x14ac:dyDescent="0.25">
      <c r="A39" s="44" t="s">
        <v>1209</v>
      </c>
      <c r="B39" s="413" t="s">
        <v>1197</v>
      </c>
      <c r="C39" s="413" t="s">
        <v>1210</v>
      </c>
      <c r="D39" s="413" t="s">
        <v>1211</v>
      </c>
      <c r="E39" s="414">
        <v>42238</v>
      </c>
    </row>
    <row r="40" spans="1:5" ht="31.5" x14ac:dyDescent="0.25">
      <c r="A40" s="44" t="s">
        <v>1212</v>
      </c>
      <c r="B40" s="413" t="s">
        <v>1197</v>
      </c>
      <c r="C40" s="413" t="s">
        <v>1213</v>
      </c>
      <c r="D40" s="413" t="s">
        <v>1214</v>
      </c>
      <c r="E40" s="414">
        <v>42175</v>
      </c>
    </row>
    <row r="41" spans="1:5" ht="31.5" x14ac:dyDescent="0.25">
      <c r="A41" s="44" t="s">
        <v>1175</v>
      </c>
      <c r="B41" s="413" t="s">
        <v>1215</v>
      </c>
      <c r="C41" s="413" t="s">
        <v>1216</v>
      </c>
      <c r="D41" s="413" t="s">
        <v>1217</v>
      </c>
      <c r="E41" s="414" t="s">
        <v>1218</v>
      </c>
    </row>
    <row r="42" spans="1:5" ht="31.5" x14ac:dyDescent="0.25">
      <c r="A42" s="44" t="s">
        <v>1116</v>
      </c>
      <c r="B42" s="413" t="s">
        <v>1219</v>
      </c>
      <c r="C42" s="413" t="s">
        <v>1220</v>
      </c>
      <c r="D42" s="413" t="s">
        <v>1221</v>
      </c>
      <c r="E42" s="414" t="s">
        <v>1222</v>
      </c>
    </row>
    <row r="43" spans="1:5" ht="31.5" x14ac:dyDescent="0.25">
      <c r="A43" s="44" t="s">
        <v>1175</v>
      </c>
      <c r="B43" s="413" t="s">
        <v>1223</v>
      </c>
      <c r="C43" s="413" t="s">
        <v>1224</v>
      </c>
      <c r="D43" s="413" t="s">
        <v>1119</v>
      </c>
      <c r="E43" s="414">
        <v>42352</v>
      </c>
    </row>
    <row r="44" spans="1:5" ht="31.5" x14ac:dyDescent="0.25">
      <c r="A44" s="44" t="s">
        <v>1175</v>
      </c>
      <c r="B44" s="413" t="s">
        <v>1223</v>
      </c>
      <c r="C44" s="413" t="s">
        <v>1225</v>
      </c>
      <c r="D44" s="413" t="s">
        <v>1119</v>
      </c>
      <c r="E44" s="414">
        <v>42305</v>
      </c>
    </row>
    <row r="45" spans="1:5" ht="31.5" x14ac:dyDescent="0.25">
      <c r="A45" s="44" t="s">
        <v>1175</v>
      </c>
      <c r="B45" s="413" t="s">
        <v>1223</v>
      </c>
      <c r="C45" s="413" t="s">
        <v>1226</v>
      </c>
      <c r="D45" s="413" t="s">
        <v>1119</v>
      </c>
      <c r="E45" s="414">
        <v>42202</v>
      </c>
    </row>
    <row r="46" spans="1:5" ht="31.5" x14ac:dyDescent="0.25">
      <c r="A46" s="44" t="s">
        <v>1116</v>
      </c>
      <c r="B46" s="413" t="s">
        <v>1223</v>
      </c>
      <c r="C46" s="413" t="s">
        <v>1220</v>
      </c>
      <c r="D46" s="413" t="s">
        <v>1221</v>
      </c>
      <c r="E46" s="414" t="s">
        <v>1222</v>
      </c>
    </row>
    <row r="47" spans="1:5" ht="31.5" x14ac:dyDescent="0.25">
      <c r="A47" s="44" t="s">
        <v>1120</v>
      </c>
      <c r="B47" s="413" t="s">
        <v>1227</v>
      </c>
      <c r="C47" s="413" t="s">
        <v>1228</v>
      </c>
      <c r="D47" s="413" t="s">
        <v>1221</v>
      </c>
      <c r="E47" s="414" t="s">
        <v>1229</v>
      </c>
    </row>
    <row r="48" spans="1:5" ht="31.5" x14ac:dyDescent="0.25">
      <c r="A48" s="44" t="s">
        <v>1116</v>
      </c>
      <c r="B48" s="413" t="s">
        <v>1230</v>
      </c>
      <c r="C48" s="413" t="s">
        <v>1231</v>
      </c>
      <c r="D48" s="413" t="s">
        <v>1232</v>
      </c>
      <c r="E48" s="414" t="s">
        <v>1233</v>
      </c>
    </row>
    <row r="49" spans="1:5" ht="31.5" x14ac:dyDescent="0.25">
      <c r="A49" s="44" t="s">
        <v>1116</v>
      </c>
      <c r="B49" s="413" t="s">
        <v>1230</v>
      </c>
      <c r="C49" s="413" t="s">
        <v>1234</v>
      </c>
      <c r="D49" s="413" t="s">
        <v>1235</v>
      </c>
      <c r="E49" s="414">
        <v>42349</v>
      </c>
    </row>
    <row r="50" spans="1:5" ht="47.25" x14ac:dyDescent="0.25">
      <c r="A50" s="44" t="s">
        <v>1161</v>
      </c>
      <c r="B50" s="413" t="s">
        <v>1236</v>
      </c>
      <c r="C50" s="413" t="s">
        <v>1237</v>
      </c>
      <c r="D50" s="413" t="s">
        <v>1238</v>
      </c>
      <c r="E50" s="414" t="s">
        <v>1239</v>
      </c>
    </row>
    <row r="51" spans="1:5" ht="31.5" x14ac:dyDescent="0.25">
      <c r="A51" s="44" t="s">
        <v>1157</v>
      </c>
      <c r="B51" s="413" t="s">
        <v>1227</v>
      </c>
      <c r="C51" s="413" t="s">
        <v>1240</v>
      </c>
      <c r="D51" s="413" t="s">
        <v>1156</v>
      </c>
      <c r="E51" s="414" t="s">
        <v>1241</v>
      </c>
    </row>
    <row r="52" spans="1:5" ht="47.25" x14ac:dyDescent="0.25">
      <c r="A52" s="44" t="s">
        <v>1175</v>
      </c>
      <c r="B52" s="413" t="s">
        <v>1242</v>
      </c>
      <c r="C52" s="413" t="s">
        <v>1243</v>
      </c>
      <c r="D52" s="413" t="s">
        <v>1183</v>
      </c>
      <c r="E52" s="414">
        <v>42335</v>
      </c>
    </row>
    <row r="53" spans="1:5" x14ac:dyDescent="0.25">
      <c r="A53" s="44" t="s">
        <v>1125</v>
      </c>
      <c r="B53" s="413" t="s">
        <v>1242</v>
      </c>
      <c r="C53" s="413" t="s">
        <v>1195</v>
      </c>
      <c r="D53" s="413" t="s">
        <v>1196</v>
      </c>
      <c r="E53" s="414">
        <v>42304</v>
      </c>
    </row>
    <row r="54" spans="1:5" ht="47.25" x14ac:dyDescent="0.25">
      <c r="A54" s="44" t="s">
        <v>1120</v>
      </c>
      <c r="B54" s="413" t="s">
        <v>1244</v>
      </c>
      <c r="C54" s="413" t="s">
        <v>1245</v>
      </c>
      <c r="D54" s="413" t="s">
        <v>1238</v>
      </c>
      <c r="E54" s="414" t="s">
        <v>1239</v>
      </c>
    </row>
    <row r="55" spans="1:5" ht="78.75" x14ac:dyDescent="0.25">
      <c r="A55" s="44" t="s">
        <v>1120</v>
      </c>
      <c r="B55" s="413" t="s">
        <v>1244</v>
      </c>
      <c r="C55" s="413" t="s">
        <v>1246</v>
      </c>
      <c r="D55" s="413" t="s">
        <v>1247</v>
      </c>
      <c r="E55" s="414" t="s">
        <v>1248</v>
      </c>
    </row>
    <row r="56" spans="1:5" ht="31.5" x14ac:dyDescent="0.25">
      <c r="A56" s="44" t="s">
        <v>1157</v>
      </c>
      <c r="B56" s="413" t="s">
        <v>1244</v>
      </c>
      <c r="C56" s="413" t="s">
        <v>1249</v>
      </c>
      <c r="D56" s="413" t="s">
        <v>1250</v>
      </c>
      <c r="E56" s="414" t="s">
        <v>1251</v>
      </c>
    </row>
    <row r="57" spans="1:5" x14ac:dyDescent="0.25">
      <c r="A57" s="44" t="s">
        <v>1120</v>
      </c>
      <c r="B57" s="413" t="s">
        <v>1252</v>
      </c>
      <c r="C57" s="413" t="s">
        <v>1253</v>
      </c>
      <c r="D57" s="413" t="s">
        <v>1254</v>
      </c>
      <c r="E57" s="414">
        <v>42137</v>
      </c>
    </row>
    <row r="58" spans="1:5" x14ac:dyDescent="0.25">
      <c r="A58" s="44" t="s">
        <v>1120</v>
      </c>
      <c r="B58" s="413" t="s">
        <v>1252</v>
      </c>
      <c r="C58" s="413" t="s">
        <v>1255</v>
      </c>
      <c r="D58" s="413" t="s">
        <v>1254</v>
      </c>
      <c r="E58" s="414">
        <v>42131</v>
      </c>
    </row>
    <row r="59" spans="1:5" x14ac:dyDescent="0.25">
      <c r="A59" s="44" t="s">
        <v>1120</v>
      </c>
      <c r="B59" s="413" t="s">
        <v>1252</v>
      </c>
      <c r="C59" s="413" t="s">
        <v>1256</v>
      </c>
      <c r="D59" s="413" t="s">
        <v>1254</v>
      </c>
      <c r="E59" s="414">
        <v>42153</v>
      </c>
    </row>
    <row r="60" spans="1:5" x14ac:dyDescent="0.25">
      <c r="A60" s="44" t="s">
        <v>1120</v>
      </c>
      <c r="B60" s="413" t="s">
        <v>1252</v>
      </c>
      <c r="C60" s="413" t="s">
        <v>1257</v>
      </c>
      <c r="D60" s="413" t="s">
        <v>1254</v>
      </c>
      <c r="E60" s="414">
        <v>42150</v>
      </c>
    </row>
    <row r="61" spans="1:5" x14ac:dyDescent="0.25">
      <c r="A61" s="44" t="s">
        <v>1120</v>
      </c>
      <c r="B61" s="413" t="s">
        <v>1252</v>
      </c>
      <c r="C61" s="413" t="s">
        <v>1258</v>
      </c>
      <c r="D61" s="413" t="s">
        <v>1254</v>
      </c>
      <c r="E61" s="414">
        <v>42144</v>
      </c>
    </row>
    <row r="62" spans="1:5" x14ac:dyDescent="0.25">
      <c r="A62" s="44" t="s">
        <v>1120</v>
      </c>
      <c r="B62" s="413" t="s">
        <v>1252</v>
      </c>
      <c r="C62" s="413" t="s">
        <v>1259</v>
      </c>
      <c r="D62" s="413" t="s">
        <v>1254</v>
      </c>
      <c r="E62" s="414">
        <v>42142</v>
      </c>
    </row>
    <row r="63" spans="1:5" x14ac:dyDescent="0.25">
      <c r="A63" s="44" t="s">
        <v>1120</v>
      </c>
      <c r="B63" s="413" t="s">
        <v>1252</v>
      </c>
      <c r="C63" s="413" t="s">
        <v>1260</v>
      </c>
      <c r="D63" s="413" t="s">
        <v>1254</v>
      </c>
      <c r="E63" s="414">
        <v>42142</v>
      </c>
    </row>
    <row r="64" spans="1:5" x14ac:dyDescent="0.25">
      <c r="A64" s="44" t="s">
        <v>1120</v>
      </c>
      <c r="B64" s="413" t="s">
        <v>1252</v>
      </c>
      <c r="C64" s="413" t="s">
        <v>1261</v>
      </c>
      <c r="D64" s="413" t="s">
        <v>1254</v>
      </c>
      <c r="E64" s="414">
        <v>42138</v>
      </c>
    </row>
    <row r="65" spans="1:5" x14ac:dyDescent="0.25">
      <c r="A65" s="44" t="s">
        <v>1120</v>
      </c>
      <c r="B65" s="413" t="s">
        <v>1252</v>
      </c>
      <c r="C65" s="413" t="s">
        <v>1262</v>
      </c>
      <c r="D65" s="413" t="s">
        <v>1254</v>
      </c>
      <c r="E65" s="414">
        <v>42145</v>
      </c>
    </row>
    <row r="66" spans="1:5" x14ac:dyDescent="0.25">
      <c r="A66" s="44" t="s">
        <v>1120</v>
      </c>
      <c r="B66" s="413" t="s">
        <v>1252</v>
      </c>
      <c r="C66" s="413" t="s">
        <v>1263</v>
      </c>
      <c r="D66" s="413" t="s">
        <v>1254</v>
      </c>
      <c r="E66" s="414">
        <v>42151</v>
      </c>
    </row>
    <row r="67" spans="1:5" x14ac:dyDescent="0.25">
      <c r="A67" s="44" t="s">
        <v>1120</v>
      </c>
      <c r="B67" s="413" t="s">
        <v>1252</v>
      </c>
      <c r="C67" s="413" t="s">
        <v>1264</v>
      </c>
      <c r="D67" s="413" t="s">
        <v>1254</v>
      </c>
      <c r="E67" s="414">
        <v>42152</v>
      </c>
    </row>
    <row r="68" spans="1:5" x14ac:dyDescent="0.25">
      <c r="A68" s="44" t="s">
        <v>1120</v>
      </c>
      <c r="B68" s="413" t="s">
        <v>1252</v>
      </c>
      <c r="C68" s="413" t="s">
        <v>1265</v>
      </c>
      <c r="D68" s="413" t="s">
        <v>1254</v>
      </c>
      <c r="E68" s="414">
        <v>42139</v>
      </c>
    </row>
    <row r="69" spans="1:5" x14ac:dyDescent="0.25">
      <c r="A69" s="44" t="s">
        <v>1120</v>
      </c>
      <c r="B69" s="413" t="s">
        <v>1252</v>
      </c>
      <c r="C69" s="413" t="s">
        <v>1266</v>
      </c>
      <c r="D69" s="413" t="s">
        <v>1254</v>
      </c>
      <c r="E69" s="414">
        <v>42129</v>
      </c>
    </row>
    <row r="70" spans="1:5" x14ac:dyDescent="0.25">
      <c r="A70" s="44" t="s">
        <v>1120</v>
      </c>
      <c r="B70" s="413" t="s">
        <v>1252</v>
      </c>
      <c r="C70" s="413" t="s">
        <v>1267</v>
      </c>
      <c r="D70" s="413" t="s">
        <v>1254</v>
      </c>
      <c r="E70" s="414">
        <v>42143</v>
      </c>
    </row>
    <row r="71" spans="1:5" x14ac:dyDescent="0.25">
      <c r="A71" s="44" t="s">
        <v>1120</v>
      </c>
      <c r="B71" s="413" t="s">
        <v>1252</v>
      </c>
      <c r="C71" s="413" t="s">
        <v>1268</v>
      </c>
      <c r="D71" s="413" t="s">
        <v>1254</v>
      </c>
      <c r="E71" s="414">
        <v>42146</v>
      </c>
    </row>
    <row r="72" spans="1:5" x14ac:dyDescent="0.25">
      <c r="A72" s="44" t="s">
        <v>1120</v>
      </c>
      <c r="B72" s="413" t="s">
        <v>1252</v>
      </c>
      <c r="C72" s="413" t="s">
        <v>1269</v>
      </c>
      <c r="D72" s="413" t="s">
        <v>1254</v>
      </c>
      <c r="E72" s="414">
        <v>42136</v>
      </c>
    </row>
    <row r="73" spans="1:5" x14ac:dyDescent="0.25">
      <c r="A73" s="44" t="s">
        <v>1120</v>
      </c>
      <c r="B73" s="413" t="s">
        <v>1252</v>
      </c>
      <c r="C73" s="413" t="s">
        <v>1270</v>
      </c>
      <c r="D73" s="413" t="s">
        <v>1254</v>
      </c>
      <c r="E73" s="414">
        <v>42149</v>
      </c>
    </row>
    <row r="74" spans="1:5" x14ac:dyDescent="0.25">
      <c r="A74" s="44" t="s">
        <v>1120</v>
      </c>
      <c r="B74" s="413" t="s">
        <v>1252</v>
      </c>
      <c r="C74" s="413" t="s">
        <v>1271</v>
      </c>
      <c r="D74" s="413" t="s">
        <v>1254</v>
      </c>
      <c r="E74" s="414">
        <v>42130</v>
      </c>
    </row>
    <row r="75" spans="1:5" x14ac:dyDescent="0.25">
      <c r="A75" s="44" t="s">
        <v>1120</v>
      </c>
      <c r="B75" s="413" t="s">
        <v>1252</v>
      </c>
      <c r="C75" s="413" t="s">
        <v>1272</v>
      </c>
      <c r="D75" s="413" t="s">
        <v>1254</v>
      </c>
      <c r="E75" s="414">
        <v>42128</v>
      </c>
    </row>
    <row r="76" spans="1:5" x14ac:dyDescent="0.25">
      <c r="A76" s="44" t="s">
        <v>1120</v>
      </c>
      <c r="B76" s="413" t="s">
        <v>1252</v>
      </c>
      <c r="C76" s="413" t="s">
        <v>1273</v>
      </c>
      <c r="D76" s="413" t="s">
        <v>1254</v>
      </c>
      <c r="E76" s="414">
        <v>42135</v>
      </c>
    </row>
    <row r="77" spans="1:5" x14ac:dyDescent="0.25">
      <c r="A77" s="44" t="s">
        <v>1116</v>
      </c>
      <c r="B77" s="413" t="s">
        <v>1274</v>
      </c>
      <c r="C77" s="413" t="s">
        <v>1275</v>
      </c>
      <c r="D77" s="413" t="s">
        <v>1276</v>
      </c>
      <c r="E77" s="414">
        <v>42225</v>
      </c>
    </row>
    <row r="78" spans="1:5" ht="31.5" x14ac:dyDescent="0.25">
      <c r="A78" s="44" t="s">
        <v>1116</v>
      </c>
      <c r="B78" s="413" t="s">
        <v>1274</v>
      </c>
      <c r="C78" s="413" t="s">
        <v>1277</v>
      </c>
      <c r="D78" s="413" t="s">
        <v>1278</v>
      </c>
      <c r="E78" s="414">
        <v>42190</v>
      </c>
    </row>
    <row r="79" spans="1:5" ht="31.5" x14ac:dyDescent="0.25">
      <c r="A79" s="44" t="s">
        <v>1279</v>
      </c>
      <c r="B79" s="413" t="s">
        <v>1274</v>
      </c>
      <c r="C79" s="413" t="s">
        <v>1280</v>
      </c>
      <c r="D79" s="413" t="s">
        <v>1281</v>
      </c>
      <c r="E79" s="414">
        <v>42159</v>
      </c>
    </row>
    <row r="80" spans="1:5" x14ac:dyDescent="0.25">
      <c r="A80" s="44" t="s">
        <v>1279</v>
      </c>
      <c r="B80" s="413" t="s">
        <v>1274</v>
      </c>
      <c r="C80" s="413" t="s">
        <v>1282</v>
      </c>
      <c r="D80" s="413" t="s">
        <v>1283</v>
      </c>
      <c r="E80" s="414">
        <v>42154</v>
      </c>
    </row>
    <row r="81" spans="1:5" ht="31.5" x14ac:dyDescent="0.25">
      <c r="A81" s="44" t="s">
        <v>1120</v>
      </c>
      <c r="B81" s="413" t="s">
        <v>1274</v>
      </c>
      <c r="C81" s="413" t="s">
        <v>1284</v>
      </c>
      <c r="D81" s="413" t="s">
        <v>1285</v>
      </c>
      <c r="E81" s="414">
        <v>42103</v>
      </c>
    </row>
    <row r="82" spans="1:5" ht="31.5" x14ac:dyDescent="0.25">
      <c r="A82" s="44" t="s">
        <v>1279</v>
      </c>
      <c r="B82" s="413" t="s">
        <v>1274</v>
      </c>
      <c r="C82" s="413" t="s">
        <v>1286</v>
      </c>
      <c r="D82" s="413" t="s">
        <v>1281</v>
      </c>
      <c r="E82" s="414">
        <v>42082</v>
      </c>
    </row>
    <row r="83" spans="1:5" ht="63" x14ac:dyDescent="0.25">
      <c r="A83" s="44" t="s">
        <v>1120</v>
      </c>
      <c r="B83" s="413" t="s">
        <v>1274</v>
      </c>
      <c r="C83" s="413" t="s">
        <v>1287</v>
      </c>
      <c r="D83" s="413" t="s">
        <v>1288</v>
      </c>
      <c r="E83" s="414">
        <v>42043</v>
      </c>
    </row>
    <row r="84" spans="1:5" ht="63" x14ac:dyDescent="0.25">
      <c r="A84" s="44" t="s">
        <v>1120</v>
      </c>
      <c r="B84" s="413" t="s">
        <v>1274</v>
      </c>
      <c r="C84" s="413" t="s">
        <v>1287</v>
      </c>
      <c r="D84" s="413" t="s">
        <v>1289</v>
      </c>
      <c r="E84" s="414">
        <v>42041</v>
      </c>
    </row>
    <row r="85" spans="1:5" ht="31.5" x14ac:dyDescent="0.25">
      <c r="A85" s="44" t="s">
        <v>1125</v>
      </c>
      <c r="B85" s="413" t="s">
        <v>1290</v>
      </c>
      <c r="C85" s="413" t="s">
        <v>1291</v>
      </c>
      <c r="D85" s="413" t="s">
        <v>1292</v>
      </c>
      <c r="E85" s="414" t="s">
        <v>1293</v>
      </c>
    </row>
    <row r="86" spans="1:5" ht="31.5" x14ac:dyDescent="0.25">
      <c r="A86" s="44" t="s">
        <v>1175</v>
      </c>
      <c r="B86" s="413" t="s">
        <v>1290</v>
      </c>
      <c r="C86" s="413" t="s">
        <v>1294</v>
      </c>
      <c r="D86" s="413" t="s">
        <v>1295</v>
      </c>
      <c r="E86" s="414" t="s">
        <v>1296</v>
      </c>
    </row>
    <row r="87" spans="1:5" ht="47.25" x14ac:dyDescent="0.25">
      <c r="A87" s="44" t="s">
        <v>1157</v>
      </c>
      <c r="B87" s="413" t="s">
        <v>1297</v>
      </c>
      <c r="C87" s="413" t="s">
        <v>1298</v>
      </c>
      <c r="D87" s="413" t="s">
        <v>1299</v>
      </c>
      <c r="E87" s="414">
        <v>42062</v>
      </c>
    </row>
    <row r="88" spans="1:5" ht="47.25" x14ac:dyDescent="0.25">
      <c r="A88" s="44" t="s">
        <v>1157</v>
      </c>
      <c r="B88" s="413" t="s">
        <v>1297</v>
      </c>
      <c r="C88" s="413" t="s">
        <v>1300</v>
      </c>
      <c r="D88" s="413" t="s">
        <v>1188</v>
      </c>
      <c r="E88" s="414">
        <v>42089</v>
      </c>
    </row>
    <row r="89" spans="1:5" ht="31.5" x14ac:dyDescent="0.25">
      <c r="A89" s="44" t="s">
        <v>1125</v>
      </c>
      <c r="B89" s="413" t="s">
        <v>1297</v>
      </c>
      <c r="C89" s="413" t="s">
        <v>1301</v>
      </c>
      <c r="D89" s="413" t="s">
        <v>1302</v>
      </c>
      <c r="E89" s="414">
        <v>42217</v>
      </c>
    </row>
    <row r="90" spans="1:5" ht="31.5" x14ac:dyDescent="0.25">
      <c r="A90" s="44" t="s">
        <v>1125</v>
      </c>
      <c r="B90" s="413" t="s">
        <v>1297</v>
      </c>
      <c r="C90" s="413" t="s">
        <v>1303</v>
      </c>
      <c r="D90" s="413" t="s">
        <v>1304</v>
      </c>
      <c r="E90" s="414">
        <v>42218</v>
      </c>
    </row>
    <row r="91" spans="1:5" ht="31.5" x14ac:dyDescent="0.25">
      <c r="A91" s="44" t="s">
        <v>1125</v>
      </c>
      <c r="B91" s="413" t="s">
        <v>1297</v>
      </c>
      <c r="C91" s="413" t="s">
        <v>1305</v>
      </c>
      <c r="D91" s="413" t="s">
        <v>1306</v>
      </c>
      <c r="E91" s="414">
        <v>42215</v>
      </c>
    </row>
    <row r="92" spans="1:5" ht="47.25" x14ac:dyDescent="0.25">
      <c r="A92" s="44" t="s">
        <v>1175</v>
      </c>
      <c r="B92" s="413" t="s">
        <v>1297</v>
      </c>
      <c r="C92" s="413" t="s">
        <v>1307</v>
      </c>
      <c r="D92" s="413" t="s">
        <v>1308</v>
      </c>
      <c r="E92" s="414">
        <v>42330</v>
      </c>
    </row>
    <row r="93" spans="1:5" ht="31.5" x14ac:dyDescent="0.25">
      <c r="A93" s="44" t="s">
        <v>1120</v>
      </c>
      <c r="B93" s="413" t="s">
        <v>1297</v>
      </c>
      <c r="C93" s="413" t="s">
        <v>1309</v>
      </c>
      <c r="D93" s="413" t="s">
        <v>1310</v>
      </c>
      <c r="E93" s="414">
        <v>42295</v>
      </c>
    </row>
    <row r="94" spans="1:5" ht="31.5" x14ac:dyDescent="0.25">
      <c r="A94" s="44" t="s">
        <v>1120</v>
      </c>
      <c r="B94" s="413" t="s">
        <v>1297</v>
      </c>
      <c r="C94" s="413" t="s">
        <v>1311</v>
      </c>
      <c r="D94" s="413" t="s">
        <v>1312</v>
      </c>
      <c r="E94" s="414">
        <v>42304</v>
      </c>
    </row>
    <row r="95" spans="1:5" ht="31.5" x14ac:dyDescent="0.25">
      <c r="A95" s="44" t="s">
        <v>1125</v>
      </c>
      <c r="B95" s="413" t="s">
        <v>1313</v>
      </c>
      <c r="C95" s="413" t="s">
        <v>1314</v>
      </c>
      <c r="D95" s="413" t="s">
        <v>1315</v>
      </c>
      <c r="E95" s="414">
        <v>42323</v>
      </c>
    </row>
    <row r="96" spans="1:5" ht="47.25" x14ac:dyDescent="0.25">
      <c r="A96" s="44" t="s">
        <v>1125</v>
      </c>
      <c r="B96" s="413" t="s">
        <v>1313</v>
      </c>
      <c r="C96" s="413" t="s">
        <v>1316</v>
      </c>
      <c r="D96" s="413" t="s">
        <v>1317</v>
      </c>
      <c r="E96" s="414">
        <v>42302</v>
      </c>
    </row>
    <row r="97" spans="1:5" ht="47.25" x14ac:dyDescent="0.25">
      <c r="A97" s="44" t="s">
        <v>1125</v>
      </c>
      <c r="B97" s="413" t="s">
        <v>1313</v>
      </c>
      <c r="C97" s="413" t="s">
        <v>1318</v>
      </c>
      <c r="D97" s="413" t="s">
        <v>1319</v>
      </c>
      <c r="E97" s="414">
        <v>42295</v>
      </c>
    </row>
    <row r="98" spans="1:5" ht="31.5" x14ac:dyDescent="0.25">
      <c r="A98" s="44" t="s">
        <v>1125</v>
      </c>
      <c r="B98" s="413" t="s">
        <v>1313</v>
      </c>
      <c r="C98" s="413" t="s">
        <v>1320</v>
      </c>
      <c r="D98" s="413" t="s">
        <v>1321</v>
      </c>
      <c r="E98" s="414">
        <v>42281</v>
      </c>
    </row>
    <row r="99" spans="1:5" ht="47.25" x14ac:dyDescent="0.25">
      <c r="A99" s="44" t="s">
        <v>1116</v>
      </c>
      <c r="B99" s="413" t="s">
        <v>1230</v>
      </c>
      <c r="C99" s="413" t="s">
        <v>1322</v>
      </c>
      <c r="D99" s="413" t="s">
        <v>1323</v>
      </c>
      <c r="E99" s="414" t="s">
        <v>1324</v>
      </c>
    </row>
    <row r="100" spans="1:5" ht="78.75" x14ac:dyDescent="0.25">
      <c r="A100" s="44" t="s">
        <v>1175</v>
      </c>
      <c r="B100" s="413" t="s">
        <v>1242</v>
      </c>
      <c r="C100" s="413" t="s">
        <v>1325</v>
      </c>
      <c r="D100" s="413" t="s">
        <v>1326</v>
      </c>
      <c r="E100" s="414">
        <v>42104</v>
      </c>
    </row>
    <row r="101" spans="1:5" ht="63" x14ac:dyDescent="0.25">
      <c r="A101" s="44" t="s">
        <v>1120</v>
      </c>
      <c r="B101" s="413" t="s">
        <v>1242</v>
      </c>
      <c r="C101" s="413" t="s">
        <v>1327</v>
      </c>
      <c r="D101" s="413" t="s">
        <v>1328</v>
      </c>
      <c r="E101" s="414" t="s">
        <v>1329</v>
      </c>
    </row>
    <row r="102" spans="1:5" ht="47.25" x14ac:dyDescent="0.25">
      <c r="A102" s="44" t="s">
        <v>1279</v>
      </c>
      <c r="B102" s="413" t="s">
        <v>1230</v>
      </c>
      <c r="C102" s="413" t="s">
        <v>1330</v>
      </c>
      <c r="D102" s="413" t="s">
        <v>1331</v>
      </c>
      <c r="E102" s="414" t="s">
        <v>1332</v>
      </c>
    </row>
    <row r="103" spans="1:5" ht="47.25" x14ac:dyDescent="0.25">
      <c r="A103" s="44" t="s">
        <v>1125</v>
      </c>
      <c r="B103" s="413" t="s">
        <v>1333</v>
      </c>
      <c r="C103" s="413" t="s">
        <v>1334</v>
      </c>
      <c r="D103" s="413" t="s">
        <v>1188</v>
      </c>
      <c r="E103" s="414">
        <v>42122</v>
      </c>
    </row>
    <row r="104" spans="1:5" ht="110.25" x14ac:dyDescent="0.25">
      <c r="A104" s="44" t="s">
        <v>1157</v>
      </c>
      <c r="B104" s="413" t="s">
        <v>1333</v>
      </c>
      <c r="C104" s="413" t="s">
        <v>1335</v>
      </c>
      <c r="D104" s="413" t="s">
        <v>1336</v>
      </c>
      <c r="E104" s="414">
        <v>42154</v>
      </c>
    </row>
    <row r="105" spans="1:5" ht="126" x14ac:dyDescent="0.25">
      <c r="A105" s="44" t="s">
        <v>1157</v>
      </c>
      <c r="B105" s="413" t="s">
        <v>1333</v>
      </c>
      <c r="C105" s="413" t="s">
        <v>1337</v>
      </c>
      <c r="D105" s="413" t="s">
        <v>1188</v>
      </c>
      <c r="E105" s="414">
        <v>42081</v>
      </c>
    </row>
    <row r="106" spans="1:5" x14ac:dyDescent="0.25">
      <c r="A106" s="44" t="s">
        <v>1125</v>
      </c>
      <c r="B106" s="413" t="s">
        <v>1333</v>
      </c>
      <c r="C106" s="413" t="s">
        <v>1338</v>
      </c>
      <c r="D106" s="413" t="s">
        <v>1188</v>
      </c>
      <c r="E106" s="414">
        <v>42066</v>
      </c>
    </row>
    <row r="107" spans="1:5" ht="63" x14ac:dyDescent="0.25">
      <c r="A107" s="44" t="s">
        <v>1157</v>
      </c>
      <c r="B107" s="413" t="s">
        <v>1333</v>
      </c>
      <c r="C107" s="413" t="s">
        <v>1339</v>
      </c>
      <c r="D107" s="413" t="s">
        <v>1188</v>
      </c>
      <c r="E107" s="414">
        <v>42060</v>
      </c>
    </row>
    <row r="108" spans="1:5" ht="78.75" x14ac:dyDescent="0.25">
      <c r="A108" s="44" t="s">
        <v>1157</v>
      </c>
      <c r="B108" s="413" t="s">
        <v>1274</v>
      </c>
      <c r="C108" s="413" t="s">
        <v>1340</v>
      </c>
      <c r="D108" s="413" t="s">
        <v>1289</v>
      </c>
      <c r="E108" s="414">
        <v>42263</v>
      </c>
    </row>
    <row r="109" spans="1:5" ht="31.5" x14ac:dyDescent="0.25">
      <c r="A109" s="44" t="s">
        <v>1125</v>
      </c>
      <c r="B109" s="413" t="s">
        <v>1313</v>
      </c>
      <c r="C109" s="413" t="s">
        <v>1341</v>
      </c>
      <c r="D109" s="413" t="s">
        <v>1342</v>
      </c>
      <c r="E109" s="414">
        <v>42262</v>
      </c>
    </row>
    <row r="110" spans="1:5" x14ac:dyDescent="0.25">
      <c r="A110" s="44" t="s">
        <v>1343</v>
      </c>
      <c r="B110" s="413" t="s">
        <v>1344</v>
      </c>
      <c r="C110" s="413" t="s">
        <v>1345</v>
      </c>
      <c r="D110" s="413" t="s">
        <v>1346</v>
      </c>
      <c r="E110" s="414">
        <v>42315</v>
      </c>
    </row>
    <row r="111" spans="1:5" ht="31.5" x14ac:dyDescent="0.25">
      <c r="A111" s="44" t="s">
        <v>1128</v>
      </c>
      <c r="B111" s="413" t="s">
        <v>1223</v>
      </c>
      <c r="C111" s="413" t="s">
        <v>1347</v>
      </c>
      <c r="D111" s="413" t="s">
        <v>1348</v>
      </c>
      <c r="E111" s="414" t="s">
        <v>1349</v>
      </c>
    </row>
    <row r="112" spans="1:5" ht="47.25" x14ac:dyDescent="0.25">
      <c r="A112" s="44" t="s">
        <v>1343</v>
      </c>
      <c r="B112" s="413" t="s">
        <v>1274</v>
      </c>
      <c r="C112" s="413" t="s">
        <v>1350</v>
      </c>
      <c r="D112" s="413" t="s">
        <v>1351</v>
      </c>
      <c r="E112" s="414">
        <v>42316</v>
      </c>
    </row>
    <row r="113" spans="1:5" ht="63" x14ac:dyDescent="0.25">
      <c r="A113" s="44" t="s">
        <v>1343</v>
      </c>
      <c r="B113" s="413" t="s">
        <v>1274</v>
      </c>
      <c r="C113" s="413" t="s">
        <v>1352</v>
      </c>
      <c r="D113" s="413" t="s">
        <v>1353</v>
      </c>
      <c r="E113" s="414">
        <v>42246</v>
      </c>
    </row>
    <row r="114" spans="1:5" ht="63" x14ac:dyDescent="0.25">
      <c r="A114" s="44" t="s">
        <v>1343</v>
      </c>
      <c r="B114" s="413" t="s">
        <v>1274</v>
      </c>
      <c r="C114" s="413" t="s">
        <v>1354</v>
      </c>
      <c r="D114" s="413" t="s">
        <v>1355</v>
      </c>
      <c r="E114" s="414">
        <v>42245</v>
      </c>
    </row>
    <row r="115" spans="1:5" ht="31.5" x14ac:dyDescent="0.25">
      <c r="A115" s="44" t="s">
        <v>1356</v>
      </c>
      <c r="B115" s="413" t="s">
        <v>1290</v>
      </c>
      <c r="C115" s="413" t="s">
        <v>1357</v>
      </c>
      <c r="D115" s="413" t="s">
        <v>1358</v>
      </c>
      <c r="E115" s="414" t="s">
        <v>1359</v>
      </c>
    </row>
    <row r="116" spans="1:5" ht="47.25" x14ac:dyDescent="0.25">
      <c r="A116" s="44" t="s">
        <v>1128</v>
      </c>
      <c r="B116" s="413" t="s">
        <v>1313</v>
      </c>
      <c r="C116" s="413" t="s">
        <v>1360</v>
      </c>
      <c r="D116" s="413" t="s">
        <v>1319</v>
      </c>
      <c r="E116" s="414">
        <v>42260</v>
      </c>
    </row>
    <row r="117" spans="1:5" ht="31.5" x14ac:dyDescent="0.25">
      <c r="A117" s="44" t="s">
        <v>1137</v>
      </c>
      <c r="B117" s="413" t="s">
        <v>1215</v>
      </c>
      <c r="C117" s="413" t="s">
        <v>1361</v>
      </c>
      <c r="D117" s="413" t="s">
        <v>1362</v>
      </c>
      <c r="E117" s="414" t="s">
        <v>1363</v>
      </c>
    </row>
    <row r="118" spans="1:5" ht="31.5" x14ac:dyDescent="0.25">
      <c r="A118" s="44" t="s">
        <v>1134</v>
      </c>
      <c r="B118" s="413" t="s">
        <v>1215</v>
      </c>
      <c r="C118" s="413" t="s">
        <v>1364</v>
      </c>
      <c r="D118" s="413" t="s">
        <v>1365</v>
      </c>
      <c r="E118" s="414" t="s">
        <v>1366</v>
      </c>
    </row>
    <row r="119" spans="1:5" ht="31.5" x14ac:dyDescent="0.25">
      <c r="A119" s="44" t="s">
        <v>1140</v>
      </c>
      <c r="B119" s="413" t="s">
        <v>1223</v>
      </c>
      <c r="C119" s="413" t="s">
        <v>1367</v>
      </c>
      <c r="D119" s="413" t="s">
        <v>1119</v>
      </c>
      <c r="E119" s="414">
        <v>42352</v>
      </c>
    </row>
    <row r="120" spans="1:5" ht="31.5" x14ac:dyDescent="0.25">
      <c r="A120" s="44" t="s">
        <v>1134</v>
      </c>
      <c r="B120" s="413" t="s">
        <v>1227</v>
      </c>
      <c r="C120" s="413" t="s">
        <v>1368</v>
      </c>
      <c r="D120" s="413" t="s">
        <v>1369</v>
      </c>
      <c r="E120" s="414" t="s">
        <v>1370</v>
      </c>
    </row>
    <row r="121" spans="1:5" ht="31.5" x14ac:dyDescent="0.25">
      <c r="A121" s="44" t="s">
        <v>1134</v>
      </c>
      <c r="B121" s="413" t="s">
        <v>1371</v>
      </c>
      <c r="C121" s="413" t="s">
        <v>1372</v>
      </c>
      <c r="D121" s="413" t="s">
        <v>1373</v>
      </c>
      <c r="E121" s="414">
        <v>42251</v>
      </c>
    </row>
    <row r="122" spans="1:5" x14ac:dyDescent="0.25">
      <c r="A122" s="44" t="s">
        <v>1134</v>
      </c>
      <c r="B122" s="413" t="s">
        <v>1236</v>
      </c>
      <c r="C122" s="413" t="s">
        <v>1374</v>
      </c>
      <c r="D122" s="413" t="s">
        <v>1375</v>
      </c>
      <c r="E122" s="414" t="s">
        <v>1376</v>
      </c>
    </row>
    <row r="123" spans="1:5" ht="31.5" x14ac:dyDescent="0.25">
      <c r="A123" s="44" t="s">
        <v>1134</v>
      </c>
      <c r="B123" s="413" t="s">
        <v>1371</v>
      </c>
      <c r="C123" s="413" t="s">
        <v>1377</v>
      </c>
      <c r="D123" s="413" t="s">
        <v>1373</v>
      </c>
      <c r="E123" s="414">
        <v>42170</v>
      </c>
    </row>
    <row r="124" spans="1:5" ht="31.5" x14ac:dyDescent="0.25">
      <c r="A124" s="44" t="s">
        <v>1134</v>
      </c>
      <c r="B124" s="413" t="s">
        <v>1371</v>
      </c>
      <c r="C124" s="413" t="s">
        <v>1378</v>
      </c>
      <c r="D124" s="413" t="s">
        <v>1373</v>
      </c>
      <c r="E124" s="414">
        <v>42129</v>
      </c>
    </row>
    <row r="125" spans="1:5" ht="31.5" x14ac:dyDescent="0.25">
      <c r="A125" s="44" t="s">
        <v>1134</v>
      </c>
      <c r="B125" s="413" t="s">
        <v>1371</v>
      </c>
      <c r="C125" s="413" t="s">
        <v>1379</v>
      </c>
      <c r="D125" s="413" t="s">
        <v>1380</v>
      </c>
      <c r="E125" s="414">
        <v>42282</v>
      </c>
    </row>
    <row r="126" spans="1:5" ht="31.5" x14ac:dyDescent="0.25">
      <c r="A126" s="44" t="s">
        <v>1134</v>
      </c>
      <c r="B126" s="413" t="s">
        <v>1371</v>
      </c>
      <c r="C126" s="413" t="s">
        <v>1381</v>
      </c>
      <c r="D126" s="413" t="s">
        <v>1382</v>
      </c>
      <c r="E126" s="414">
        <v>42289</v>
      </c>
    </row>
    <row r="127" spans="1:5" ht="31.5" x14ac:dyDescent="0.25">
      <c r="A127" s="44" t="s">
        <v>1134</v>
      </c>
      <c r="B127" s="413" t="s">
        <v>1371</v>
      </c>
      <c r="C127" s="413" t="s">
        <v>1383</v>
      </c>
      <c r="D127" s="413" t="s">
        <v>1382</v>
      </c>
      <c r="E127" s="414">
        <v>42306</v>
      </c>
    </row>
    <row r="128" spans="1:5" ht="31.5" x14ac:dyDescent="0.25">
      <c r="A128" s="44" t="s">
        <v>1134</v>
      </c>
      <c r="B128" s="413" t="s">
        <v>1371</v>
      </c>
      <c r="C128" s="413" t="s">
        <v>1384</v>
      </c>
      <c r="D128" s="413" t="s">
        <v>1385</v>
      </c>
      <c r="E128" s="414">
        <v>42318</v>
      </c>
    </row>
    <row r="129" spans="1:5" ht="31.5" x14ac:dyDescent="0.25">
      <c r="A129" s="44" t="s">
        <v>1186</v>
      </c>
      <c r="B129" s="413" t="s">
        <v>1386</v>
      </c>
      <c r="C129" s="413" t="s">
        <v>1387</v>
      </c>
      <c r="D129" s="413" t="s">
        <v>1388</v>
      </c>
      <c r="E129" s="414">
        <v>42293</v>
      </c>
    </row>
    <row r="130" spans="1:5" x14ac:dyDescent="0.25">
      <c r="A130" s="44" t="s">
        <v>1134</v>
      </c>
      <c r="B130" s="413" t="s">
        <v>1389</v>
      </c>
      <c r="C130" s="413" t="s">
        <v>1390</v>
      </c>
      <c r="D130" s="413" t="s">
        <v>1391</v>
      </c>
      <c r="E130" s="414">
        <v>42294</v>
      </c>
    </row>
    <row r="131" spans="1:5" ht="31.5" x14ac:dyDescent="0.25">
      <c r="A131" s="44" t="s">
        <v>1392</v>
      </c>
      <c r="B131" s="413" t="s">
        <v>1236</v>
      </c>
      <c r="C131" s="413" t="s">
        <v>1393</v>
      </c>
      <c r="D131" s="413" t="s">
        <v>1394</v>
      </c>
      <c r="E131" s="414" t="s">
        <v>1395</v>
      </c>
    </row>
    <row r="132" spans="1:5" ht="31.5" x14ac:dyDescent="0.25">
      <c r="A132" s="44" t="s">
        <v>1396</v>
      </c>
      <c r="B132" s="413" t="s">
        <v>1236</v>
      </c>
      <c r="C132" s="413" t="s">
        <v>1397</v>
      </c>
      <c r="D132" s="413" t="s">
        <v>1398</v>
      </c>
      <c r="E132" s="414" t="s">
        <v>1399</v>
      </c>
    </row>
    <row r="133" spans="1:5" ht="31.5" x14ac:dyDescent="0.25">
      <c r="A133" s="44" t="s">
        <v>1209</v>
      </c>
      <c r="B133" s="413" t="s">
        <v>1244</v>
      </c>
      <c r="C133" s="413" t="s">
        <v>1400</v>
      </c>
      <c r="D133" s="413" t="s">
        <v>1401</v>
      </c>
      <c r="E133" s="414">
        <v>42306</v>
      </c>
    </row>
    <row r="134" spans="1:5" ht="31.5" x14ac:dyDescent="0.25">
      <c r="A134" s="44" t="s">
        <v>1209</v>
      </c>
      <c r="B134" s="413" t="s">
        <v>1290</v>
      </c>
      <c r="C134" s="413" t="s">
        <v>1402</v>
      </c>
      <c r="D134" s="413" t="s">
        <v>1373</v>
      </c>
      <c r="E134" s="414">
        <v>42154</v>
      </c>
    </row>
    <row r="135" spans="1:5" ht="47.25" x14ac:dyDescent="0.25">
      <c r="A135" s="44" t="s">
        <v>1209</v>
      </c>
      <c r="B135" s="413" t="s">
        <v>1290</v>
      </c>
      <c r="C135" s="413" t="s">
        <v>1403</v>
      </c>
      <c r="D135" s="413" t="s">
        <v>1373</v>
      </c>
      <c r="E135" s="414">
        <v>42139</v>
      </c>
    </row>
    <row r="136" spans="1:5" x14ac:dyDescent="0.25">
      <c r="A136" s="44" t="s">
        <v>1209</v>
      </c>
      <c r="B136" s="413" t="s">
        <v>1290</v>
      </c>
      <c r="C136" s="413" t="s">
        <v>1404</v>
      </c>
      <c r="D136" s="413" t="s">
        <v>1405</v>
      </c>
      <c r="E136" s="414" t="s">
        <v>1406</v>
      </c>
    </row>
    <row r="137" spans="1:5" ht="31.5" x14ac:dyDescent="0.25">
      <c r="A137" s="44" t="s">
        <v>1212</v>
      </c>
      <c r="B137" s="413" t="s">
        <v>1230</v>
      </c>
      <c r="C137" s="413" t="s">
        <v>1407</v>
      </c>
      <c r="D137" s="413" t="s">
        <v>1408</v>
      </c>
      <c r="E137" s="414" t="s">
        <v>1409</v>
      </c>
    </row>
    <row r="138" spans="1:5" x14ac:dyDescent="0.25">
      <c r="A138" s="44"/>
      <c r="B138" s="413"/>
      <c r="C138" s="413"/>
      <c r="D138" s="413"/>
      <c r="E138" s="414"/>
    </row>
  </sheetData>
  <mergeCells count="1">
    <mergeCell ref="A1:E1"/>
  </mergeCells>
  <pageMargins left="0.7" right="0.7" top="0.75" bottom="0.75" header="0.3" footer="0.3"/>
  <pageSetup paperSize="9" scale="6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>
      <selection activeCell="A10" sqref="A10"/>
    </sheetView>
  </sheetViews>
  <sheetFormatPr defaultRowHeight="15.7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8C1E7D131245459CDBF9AC4B705096" ma:contentTypeVersion="0" ma:contentTypeDescription="Umožňuje vytvoriť nový dokument." ma:contentTypeScope="" ma:versionID="b041d55f5641a4b423cfb2c47dec86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ae51b23ceac873071d642d5069d117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B91AD4-7E00-4272-9828-71C5A0FDE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0E4545-BAD6-469B-9218-C04FA07708F4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27</vt:i4>
      </vt:variant>
      <vt:variant>
        <vt:lpstr>Pomenované rozsahy</vt:lpstr>
      </vt:variant>
      <vt:variant>
        <vt:i4>8</vt:i4>
      </vt:variant>
    </vt:vector>
  </HeadingPairs>
  <TitlesOfParts>
    <vt:vector size="35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I.stupeň prijatia</vt:lpstr>
      <vt:lpstr>T3B - II. stupeň prijatia</vt:lpstr>
      <vt:lpstr>T3C - III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umel.cinnost</vt:lpstr>
      <vt:lpstr>T15 štud.program - ŠP</vt:lpstr>
      <vt:lpstr>T16 pozastavene, odňaté ŠP</vt:lpstr>
      <vt:lpstr>17 HI konania</vt:lpstr>
      <vt:lpstr>18 HI pozastavene, odňatie </vt:lpstr>
      <vt:lpstr>T19 Výskumné projekty</vt:lpstr>
      <vt:lpstr>T20 Ostatné (nevýsk.) projekty</vt:lpstr>
      <vt:lpstr>T21 umelecká činnosť</vt:lpstr>
      <vt:lpstr>skratky</vt:lpstr>
      <vt:lpstr>'17 HI konania'!Oblasť_tlače</vt:lpstr>
      <vt:lpstr>'18 HI pozastavene, odňatie '!Oblasť_tlače</vt:lpstr>
      <vt:lpstr>'T12 záverečné práce'!Oblasť_tlače</vt:lpstr>
      <vt:lpstr>'T20 Ostatné (nevýsk.) projekty'!Oblasť_tlače</vt:lpstr>
      <vt:lpstr>'T3a - I.stupeň prijatia'!Oblasť_tlače</vt:lpstr>
      <vt:lpstr>'T3C - III stupeň prijatia'!Oblasť_tlače</vt:lpstr>
      <vt:lpstr>'T6 mobility študenti'!Oblasť_tlače</vt:lpstr>
      <vt:lpstr>'T9 výberové konania'!Oblasť_tlače</vt:lpstr>
    </vt:vector>
  </TitlesOfParts>
  <Company>MŠSR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Jurkovič</dc:creator>
  <cp:lastModifiedBy>Táňa Palkovičová</cp:lastModifiedBy>
  <cp:lastPrinted>2016-05-09T13:37:25Z</cp:lastPrinted>
  <dcterms:created xsi:type="dcterms:W3CDTF">2010-01-11T10:19:31Z</dcterms:created>
  <dcterms:modified xsi:type="dcterms:W3CDTF">2016-05-09T13:38:48Z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0x010100DF8C1E7D131245459CDBF9AC4B705096</vt:lpwstr>
  </property>
</Properties>
</file>