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Osobný Počítač\Desktop\"/>
    </mc:Choice>
  </mc:AlternateContent>
  <bookViews>
    <workbookView xWindow="0" yWindow="0" windowWidth="28800" windowHeight="11730" tabRatio="1000" firstSheet="15" activeTab="26"/>
  </bookViews>
  <sheets>
    <sheet name="titulná strana" sheetId="37" r:id="rId1"/>
    <sheet name="zoznam tabuliek" sheetId="38" r:id="rId2"/>
    <sheet name="T1 počet študentov" sheetId="41" r:id="rId3"/>
    <sheet name="T1a vývoj počtu študentov" sheetId="7" r:id="rId4"/>
    <sheet name="T2 počet absolventov" sheetId="2" r:id="rId5"/>
    <sheet name="T3a - I.stupeň prijatia" sheetId="4" r:id="rId6"/>
    <sheet name="T3B - II. stupeň prijatia" sheetId="5" r:id="rId7"/>
    <sheet name="T3C - III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13" r:id="rId15"/>
    <sheet name="T11 mobility zam" sheetId="16" r:id="rId16"/>
    <sheet name="T12 záverečné práce" sheetId="18" r:id="rId17"/>
    <sheet name="T13 publ činnosť" sheetId="40" r:id="rId18"/>
    <sheet name="T14 umel.cinnosť" sheetId="39" r:id="rId19"/>
    <sheet name="T15 zrušené ŠP" sheetId="27" r:id="rId20"/>
    <sheet name="16 HI konania" sheetId="30" r:id="rId21"/>
    <sheet name="17 HI odňatie " sheetId="31" r:id="rId22"/>
    <sheet name="T18 Výskumné projekty" sheetId="34" r:id="rId23"/>
    <sheet name="T19 Ostatné (nevýsk.) projekty" sheetId="35" r:id="rId24"/>
    <sheet name="T20 umelecká činnosť" sheetId="28" r:id="rId25"/>
    <sheet name="T21 odoberanie titulov" sheetId="42" r:id="rId26"/>
    <sheet name="skratky" sheetId="29" r:id="rId27"/>
  </sheets>
  <definedNames>
    <definedName name="_xlnm.Print_Area" localSheetId="20">'16 HI konania'!$A$1:$B$15</definedName>
    <definedName name="_xlnm.Print_Area" localSheetId="21">'17 HI odňatie '!$A$1:$C$8</definedName>
    <definedName name="_xlnm.Print_Area" localSheetId="16">'T12 záverečné práce'!$A$1:$K$8</definedName>
    <definedName name="_xlnm.Print_Area" localSheetId="23">'T19 Ostatné (nevýsk.) projekty'!$A$1:$L$58</definedName>
    <definedName name="_xlnm.Print_Area" localSheetId="25">'T21 odoberanie titulov'!$A$1:$R$11</definedName>
    <definedName name="_xlnm.Print_Area" localSheetId="5">'T3a - I.stupeň prijatia'!$A$1:$J$94</definedName>
    <definedName name="_xlnm.Print_Area" localSheetId="7">'T3C - III stupeň prijatia'!$A$1:$J$126</definedName>
    <definedName name="_xlnm.Print_Area" localSheetId="11">'T7 profesori'!$A$1:$G$20</definedName>
    <definedName name="_xlnm.Print_Area" localSheetId="13">'T9 výberové konania'!$A$1:$I$21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39" l="1"/>
  <c r="D21" i="39"/>
  <c r="C21" i="39"/>
  <c r="B21" i="39"/>
  <c r="E10" i="39"/>
  <c r="D10" i="39"/>
  <c r="C10" i="39"/>
  <c r="B10" i="39"/>
  <c r="J154" i="34" l="1"/>
  <c r="K58" i="35"/>
  <c r="J58" i="35"/>
  <c r="B14" i="13" l="1"/>
  <c r="B11" i="13"/>
  <c r="M9" i="13"/>
  <c r="L9" i="13"/>
  <c r="K9" i="13"/>
  <c r="K13" i="13" s="1"/>
  <c r="J9" i="13"/>
  <c r="I9" i="13"/>
  <c r="I13" i="13" s="1"/>
  <c r="G9" i="13"/>
  <c r="G13" i="13" s="1"/>
  <c r="F9" i="13"/>
  <c r="F10" i="13" s="1"/>
  <c r="F14" i="13" s="1"/>
  <c r="E9" i="13"/>
  <c r="E10" i="13" s="1"/>
  <c r="E14" i="13" s="1"/>
  <c r="D9" i="13"/>
  <c r="D13" i="13" s="1"/>
  <c r="C9" i="13"/>
  <c r="C10" i="13" s="1"/>
  <c r="C14" i="13" s="1"/>
  <c r="B9" i="13"/>
  <c r="B13" i="13" s="1"/>
  <c r="H8" i="13"/>
  <c r="B8" i="13"/>
  <c r="H7" i="13"/>
  <c r="B7" i="13"/>
  <c r="H6" i="13"/>
  <c r="B6" i="13"/>
  <c r="H5" i="13"/>
  <c r="B5" i="13"/>
  <c r="H4" i="13"/>
  <c r="B4" i="13"/>
  <c r="B21" i="19"/>
  <c r="C12" i="19"/>
  <c r="B12" i="19"/>
  <c r="I6" i="19"/>
  <c r="H6" i="19"/>
  <c r="G6" i="19"/>
  <c r="F6" i="19"/>
  <c r="E6" i="19"/>
  <c r="B6" i="19"/>
  <c r="D6" i="19" s="1"/>
  <c r="G10" i="13" l="1"/>
  <c r="G14" i="13" s="1"/>
  <c r="C13" i="13"/>
  <c r="L13" i="13"/>
  <c r="K10" i="13"/>
  <c r="K14" i="13" s="1"/>
  <c r="D10" i="13"/>
  <c r="D14" i="13" s="1"/>
  <c r="E13" i="13"/>
  <c r="M13" i="13"/>
  <c r="H9" i="13"/>
  <c r="M10" i="13" s="1"/>
  <c r="M14" i="13" s="1"/>
  <c r="J13" i="13"/>
  <c r="F13" i="13"/>
  <c r="C6" i="19"/>
  <c r="J10" i="13" l="1"/>
  <c r="J14" i="13" s="1"/>
  <c r="H13" i="13"/>
  <c r="H10" i="13"/>
  <c r="H14" i="13" s="1"/>
  <c r="I10" i="13"/>
  <c r="I14" i="13" s="1"/>
  <c r="L10" i="13"/>
  <c r="L14" i="13" s="1"/>
  <c r="P19" i="40" l="1"/>
  <c r="O19" i="40"/>
  <c r="N19" i="40"/>
  <c r="M19" i="40"/>
  <c r="L19" i="40"/>
  <c r="K19" i="40"/>
  <c r="J19" i="40"/>
  <c r="I19" i="40"/>
  <c r="H19" i="40"/>
  <c r="G19" i="40"/>
  <c r="F19" i="40"/>
  <c r="E19" i="40"/>
  <c r="D19" i="40"/>
  <c r="C19" i="40"/>
  <c r="B19" i="40"/>
  <c r="Q18" i="40"/>
  <c r="Q17" i="40"/>
  <c r="Q16" i="40"/>
  <c r="Q15" i="40"/>
  <c r="Q14" i="40"/>
  <c r="P9" i="40"/>
  <c r="O9" i="40"/>
  <c r="N9" i="40"/>
  <c r="M9" i="40"/>
  <c r="L9" i="40"/>
  <c r="K9" i="40"/>
  <c r="J9" i="40"/>
  <c r="I9" i="40"/>
  <c r="H9" i="40"/>
  <c r="G9" i="40"/>
  <c r="F9" i="40"/>
  <c r="E9" i="40"/>
  <c r="D9" i="40"/>
  <c r="C9" i="40"/>
  <c r="B9" i="40"/>
  <c r="Q8" i="40"/>
  <c r="Q7" i="40"/>
  <c r="Q6" i="40"/>
  <c r="Q5" i="40"/>
  <c r="Q9" i="40" l="1"/>
  <c r="Q19" i="40"/>
  <c r="K22" i="15" l="1"/>
  <c r="K23" i="15" s="1"/>
  <c r="K20" i="15"/>
  <c r="J20" i="15"/>
  <c r="J22" i="15" s="1"/>
  <c r="J23" i="15" s="1"/>
  <c r="I20" i="15"/>
  <c r="I22" i="15" s="1"/>
  <c r="I23" i="15" s="1"/>
  <c r="H20" i="15"/>
  <c r="H22" i="15" s="1"/>
  <c r="H23" i="15" s="1"/>
  <c r="G20" i="15"/>
  <c r="G22" i="15" s="1"/>
  <c r="G23" i="15" s="1"/>
  <c r="F20" i="15"/>
  <c r="F22" i="15" s="1"/>
  <c r="F23" i="15" s="1"/>
  <c r="E20" i="15"/>
  <c r="D20" i="15"/>
  <c r="C20" i="15"/>
  <c r="B20" i="15"/>
  <c r="F10" i="15"/>
  <c r="E10" i="15"/>
  <c r="D10" i="15"/>
  <c r="D22" i="15" s="1"/>
  <c r="D23" i="15" s="1"/>
  <c r="C10" i="15"/>
  <c r="C22" i="15" s="1"/>
  <c r="C23" i="15" s="1"/>
  <c r="B10" i="15"/>
  <c r="G24" i="16"/>
  <c r="G25" i="16" s="1"/>
  <c r="F24" i="16"/>
  <c r="F25" i="16" s="1"/>
  <c r="K22" i="16"/>
  <c r="K24" i="16" s="1"/>
  <c r="K25" i="16" s="1"/>
  <c r="J22" i="16"/>
  <c r="J24" i="16" s="1"/>
  <c r="J25" i="16" s="1"/>
  <c r="I22" i="16"/>
  <c r="I24" i="16" s="1"/>
  <c r="I25" i="16" s="1"/>
  <c r="H22" i="16"/>
  <c r="H24" i="16" s="1"/>
  <c r="H25" i="16" s="1"/>
  <c r="G22" i="16"/>
  <c r="F22" i="16"/>
  <c r="E22" i="16"/>
  <c r="E24" i="16" s="1"/>
  <c r="E25" i="16" s="1"/>
  <c r="D22" i="16"/>
  <c r="D24" i="16" s="1"/>
  <c r="D25" i="16" s="1"/>
  <c r="C22" i="16"/>
  <c r="C24" i="16" s="1"/>
  <c r="C25" i="16" s="1"/>
  <c r="B22" i="16"/>
  <c r="B24" i="16" s="1"/>
  <c r="B25" i="16" s="1"/>
  <c r="B22" i="15" l="1"/>
  <c r="B23" i="15" s="1"/>
  <c r="E22" i="15"/>
  <c r="E23" i="15" s="1"/>
  <c r="K4" i="41" l="1"/>
  <c r="L4" i="41"/>
  <c r="K5" i="41"/>
  <c r="L5" i="41"/>
  <c r="K6" i="41"/>
  <c r="L6" i="41"/>
  <c r="C7" i="41"/>
  <c r="D7" i="41"/>
  <c r="E7" i="41"/>
  <c r="F7" i="41"/>
  <c r="G7" i="41"/>
  <c r="H7" i="41"/>
  <c r="I7" i="41"/>
  <c r="J7" i="41"/>
  <c r="K8" i="41"/>
  <c r="L8" i="41"/>
  <c r="K9" i="41"/>
  <c r="L9" i="41"/>
  <c r="K10" i="41"/>
  <c r="L10" i="41"/>
  <c r="C11" i="41"/>
  <c r="D11" i="41"/>
  <c r="E11" i="41"/>
  <c r="F11" i="41"/>
  <c r="G11" i="41"/>
  <c r="H11" i="41"/>
  <c r="I11" i="41"/>
  <c r="J11" i="41"/>
  <c r="K12" i="41"/>
  <c r="L12" i="41"/>
  <c r="K13" i="41"/>
  <c r="L13" i="41"/>
  <c r="K14" i="41"/>
  <c r="L14" i="41"/>
  <c r="C15" i="41"/>
  <c r="D15" i="41"/>
  <c r="E15" i="41"/>
  <c r="F15" i="41"/>
  <c r="G15" i="41"/>
  <c r="H15" i="41"/>
  <c r="I15" i="41"/>
  <c r="J15" i="41"/>
  <c r="K16" i="41"/>
  <c r="L16" i="41"/>
  <c r="K18" i="41"/>
  <c r="L18" i="41"/>
  <c r="C19" i="41"/>
  <c r="D19" i="41"/>
  <c r="E19" i="41"/>
  <c r="F19" i="41"/>
  <c r="G19" i="41"/>
  <c r="H19" i="41"/>
  <c r="I19" i="41"/>
  <c r="J19" i="41"/>
  <c r="K20" i="41"/>
  <c r="L20" i="41"/>
  <c r="K21" i="41"/>
  <c r="L21" i="41"/>
  <c r="K22" i="41"/>
  <c r="L22" i="41"/>
  <c r="C23" i="41"/>
  <c r="D23" i="41"/>
  <c r="E23" i="41"/>
  <c r="F23" i="41"/>
  <c r="G23" i="41"/>
  <c r="H23" i="41"/>
  <c r="I23" i="41"/>
  <c r="J23" i="41"/>
  <c r="C27" i="41" l="1"/>
  <c r="K23" i="41"/>
  <c r="L7" i="41"/>
  <c r="K15" i="41"/>
  <c r="D27" i="41"/>
  <c r="K7" i="41"/>
  <c r="L23" i="41"/>
  <c r="L15" i="41"/>
  <c r="K11" i="41"/>
  <c r="L11" i="41"/>
  <c r="F18" i="3" l="1"/>
  <c r="F17" i="3"/>
  <c r="F16" i="3"/>
  <c r="F15" i="3"/>
  <c r="F14" i="3"/>
  <c r="F9" i="3"/>
  <c r="F19" i="3" l="1"/>
  <c r="B20" i="13" l="1"/>
  <c r="D19" i="13" l="1"/>
  <c r="E19" i="13"/>
  <c r="F19" i="13"/>
  <c r="C7" i="18"/>
  <c r="D7" i="18"/>
  <c r="E7" i="18"/>
  <c r="G19" i="13" l="1"/>
  <c r="L19" i="13"/>
  <c r="J19" i="13"/>
  <c r="M19" i="13"/>
  <c r="K19" i="13"/>
  <c r="I19" i="13"/>
  <c r="J16" i="13" l="1"/>
  <c r="L16" i="13"/>
  <c r="K16" i="13"/>
  <c r="M16" i="13"/>
  <c r="I16" i="13"/>
  <c r="H19" i="13"/>
  <c r="I66" i="5" l="1"/>
  <c r="I66" i="4"/>
  <c r="H66" i="4"/>
  <c r="G66" i="4"/>
  <c r="F66" i="4"/>
  <c r="B7" i="7"/>
  <c r="B13" i="7"/>
  <c r="G18" i="7"/>
  <c r="F18" i="7"/>
  <c r="E18" i="7"/>
  <c r="D18" i="7"/>
  <c r="C18" i="7"/>
  <c r="B18" i="7"/>
  <c r="G17" i="7"/>
  <c r="F17" i="7"/>
  <c r="E17" i="7"/>
  <c r="D17" i="7"/>
  <c r="C17" i="7"/>
  <c r="B16" i="7"/>
  <c r="C16" i="7"/>
  <c r="D16" i="7"/>
  <c r="E16" i="7"/>
  <c r="F16" i="7"/>
  <c r="G16" i="7"/>
  <c r="B19" i="7" l="1"/>
  <c r="G19" i="7"/>
  <c r="F7" i="18" l="1"/>
  <c r="H7" i="18"/>
  <c r="K7" i="18"/>
  <c r="B7" i="18"/>
  <c r="F111" i="6"/>
  <c r="G111" i="6"/>
  <c r="H111" i="6"/>
  <c r="I111" i="6"/>
  <c r="F112" i="6"/>
  <c r="G112" i="6"/>
  <c r="H112" i="6"/>
  <c r="I112" i="6"/>
  <c r="F113" i="6"/>
  <c r="G113" i="6"/>
  <c r="H113" i="6"/>
  <c r="I113" i="6"/>
  <c r="F114" i="6"/>
  <c r="G114" i="6"/>
  <c r="H114" i="6"/>
  <c r="I114" i="6"/>
  <c r="F115" i="6"/>
  <c r="G115" i="6"/>
  <c r="H115" i="6"/>
  <c r="I115" i="6"/>
  <c r="F116" i="6"/>
  <c r="G116" i="6"/>
  <c r="H116" i="6"/>
  <c r="I116" i="6"/>
  <c r="F117" i="6"/>
  <c r="G117" i="6"/>
  <c r="H117" i="6"/>
  <c r="I117" i="6"/>
  <c r="F118" i="6"/>
  <c r="G118" i="6"/>
  <c r="H118" i="6"/>
  <c r="I118" i="6"/>
  <c r="F119" i="6"/>
  <c r="G119" i="6"/>
  <c r="H119" i="6"/>
  <c r="I119" i="6"/>
  <c r="F120" i="6"/>
  <c r="G120" i="6"/>
  <c r="H120" i="6"/>
  <c r="I120" i="6"/>
  <c r="F121" i="6"/>
  <c r="G121" i="6"/>
  <c r="H121" i="6"/>
  <c r="I121" i="6"/>
  <c r="F122" i="6"/>
  <c r="G122" i="6"/>
  <c r="H122" i="6"/>
  <c r="I122" i="6"/>
  <c r="F123" i="6"/>
  <c r="G123" i="6"/>
  <c r="H123" i="6"/>
  <c r="I123" i="6"/>
  <c r="F124" i="6"/>
  <c r="G124" i="6"/>
  <c r="H124" i="6"/>
  <c r="I124" i="6"/>
  <c r="F99" i="6"/>
  <c r="G99" i="6"/>
  <c r="H99" i="6"/>
  <c r="I99" i="6"/>
  <c r="F100" i="6"/>
  <c r="G100" i="6"/>
  <c r="H100" i="6"/>
  <c r="I100" i="6"/>
  <c r="F101" i="6"/>
  <c r="G101" i="6"/>
  <c r="H101" i="6"/>
  <c r="I101" i="6"/>
  <c r="F102" i="6"/>
  <c r="G102" i="6"/>
  <c r="H102" i="6"/>
  <c r="I102" i="6"/>
  <c r="F103" i="6"/>
  <c r="G103" i="6"/>
  <c r="H103" i="6"/>
  <c r="I103" i="6"/>
  <c r="F104" i="6"/>
  <c r="G104" i="6"/>
  <c r="H104" i="6"/>
  <c r="I104" i="6"/>
  <c r="F105" i="6"/>
  <c r="G105" i="6"/>
  <c r="H105" i="6"/>
  <c r="I105" i="6"/>
  <c r="F106" i="6"/>
  <c r="G106" i="6"/>
  <c r="H106" i="6"/>
  <c r="I106" i="6"/>
  <c r="F107" i="6"/>
  <c r="G107" i="6"/>
  <c r="H107" i="6"/>
  <c r="I107" i="6"/>
  <c r="F108" i="6"/>
  <c r="G108" i="6"/>
  <c r="H108" i="6"/>
  <c r="I108" i="6"/>
  <c r="F109" i="6"/>
  <c r="G109" i="6"/>
  <c r="H109" i="6"/>
  <c r="I109" i="6"/>
  <c r="F110" i="6"/>
  <c r="G110" i="6"/>
  <c r="H110" i="6"/>
  <c r="I110" i="6"/>
  <c r="I98" i="6"/>
  <c r="H98" i="6"/>
  <c r="G98" i="6"/>
  <c r="F98" i="6"/>
  <c r="F92" i="6"/>
  <c r="F78" i="6"/>
  <c r="G78" i="6"/>
  <c r="H78" i="6"/>
  <c r="I78" i="6"/>
  <c r="F79" i="6"/>
  <c r="G79" i="6"/>
  <c r="H79" i="6"/>
  <c r="I79" i="6"/>
  <c r="F80" i="6"/>
  <c r="G80" i="6"/>
  <c r="H80" i="6"/>
  <c r="I80" i="6"/>
  <c r="F81" i="6"/>
  <c r="G81" i="6"/>
  <c r="H81" i="6"/>
  <c r="I81" i="6"/>
  <c r="F82" i="6"/>
  <c r="G82" i="6"/>
  <c r="H82" i="6"/>
  <c r="I82" i="6"/>
  <c r="F83" i="6"/>
  <c r="G83" i="6"/>
  <c r="H83" i="6"/>
  <c r="I83" i="6"/>
  <c r="F84" i="6"/>
  <c r="G84" i="6"/>
  <c r="H84" i="6"/>
  <c r="I84" i="6"/>
  <c r="F85" i="6"/>
  <c r="G85" i="6"/>
  <c r="H85" i="6"/>
  <c r="I85" i="6"/>
  <c r="F86" i="6"/>
  <c r="G86" i="6"/>
  <c r="H86" i="6"/>
  <c r="I86" i="6"/>
  <c r="F87" i="6"/>
  <c r="G87" i="6"/>
  <c r="H87" i="6"/>
  <c r="I87" i="6"/>
  <c r="F88" i="6"/>
  <c r="G88" i="6"/>
  <c r="H88" i="6"/>
  <c r="I88" i="6"/>
  <c r="F89" i="6"/>
  <c r="G89" i="6"/>
  <c r="H89" i="6"/>
  <c r="I89" i="6"/>
  <c r="F90" i="6"/>
  <c r="G90" i="6"/>
  <c r="H90" i="6"/>
  <c r="I90" i="6"/>
  <c r="F91" i="6"/>
  <c r="G91" i="6"/>
  <c r="H91" i="6"/>
  <c r="I91" i="6"/>
  <c r="G92" i="6"/>
  <c r="H92" i="6"/>
  <c r="I92" i="6"/>
  <c r="F67" i="6"/>
  <c r="G67" i="6"/>
  <c r="H67" i="6"/>
  <c r="I67" i="6"/>
  <c r="F68" i="6"/>
  <c r="G68" i="6"/>
  <c r="H68" i="6"/>
  <c r="I68" i="6"/>
  <c r="F69" i="6"/>
  <c r="G69" i="6"/>
  <c r="H69" i="6"/>
  <c r="I69" i="6"/>
  <c r="F70" i="6"/>
  <c r="G70" i="6"/>
  <c r="H70" i="6"/>
  <c r="I70" i="6"/>
  <c r="F71" i="6"/>
  <c r="G71" i="6"/>
  <c r="H71" i="6"/>
  <c r="I71" i="6"/>
  <c r="F72" i="6"/>
  <c r="G72" i="6"/>
  <c r="H72" i="6"/>
  <c r="I72" i="6"/>
  <c r="F73" i="6"/>
  <c r="G73" i="6"/>
  <c r="H73" i="6"/>
  <c r="I73" i="6"/>
  <c r="F74" i="6"/>
  <c r="G74" i="6"/>
  <c r="H74" i="6"/>
  <c r="I74" i="6"/>
  <c r="F75" i="6"/>
  <c r="G75" i="6"/>
  <c r="H75" i="6"/>
  <c r="I75" i="6"/>
  <c r="F76" i="6"/>
  <c r="G76" i="6"/>
  <c r="H76" i="6"/>
  <c r="I76" i="6"/>
  <c r="F77" i="6"/>
  <c r="G77" i="6"/>
  <c r="H77" i="6"/>
  <c r="I77" i="6"/>
  <c r="F66" i="6"/>
  <c r="B125" i="6"/>
  <c r="C125" i="6"/>
  <c r="D125" i="6"/>
  <c r="E125" i="6"/>
  <c r="C93" i="6"/>
  <c r="D93" i="6"/>
  <c r="E93" i="6"/>
  <c r="B93" i="6"/>
  <c r="C62" i="6"/>
  <c r="D62" i="6"/>
  <c r="E62" i="6"/>
  <c r="F62" i="6"/>
  <c r="B62" i="6"/>
  <c r="C31" i="6"/>
  <c r="D31" i="6"/>
  <c r="E31" i="6"/>
  <c r="F31" i="6"/>
  <c r="B31" i="6"/>
  <c r="G46" i="6"/>
  <c r="H46" i="6"/>
  <c r="I46" i="6"/>
  <c r="J46" i="6"/>
  <c r="G47" i="6"/>
  <c r="H47" i="6"/>
  <c r="I47" i="6"/>
  <c r="J47" i="6"/>
  <c r="G48" i="6"/>
  <c r="H48" i="6"/>
  <c r="I48" i="6"/>
  <c r="J48" i="6"/>
  <c r="G49" i="6"/>
  <c r="H49" i="6"/>
  <c r="I49" i="6"/>
  <c r="J49" i="6"/>
  <c r="G50" i="6"/>
  <c r="H50" i="6"/>
  <c r="I50" i="6"/>
  <c r="J50" i="6"/>
  <c r="G51" i="6"/>
  <c r="H51" i="6"/>
  <c r="I51" i="6"/>
  <c r="J51" i="6"/>
  <c r="G52" i="6"/>
  <c r="H52" i="6"/>
  <c r="I52" i="6"/>
  <c r="J52" i="6"/>
  <c r="G53" i="6"/>
  <c r="H53" i="6"/>
  <c r="I53" i="6"/>
  <c r="J53" i="6"/>
  <c r="G54" i="6"/>
  <c r="H54" i="6"/>
  <c r="I54" i="6"/>
  <c r="J54" i="6"/>
  <c r="G55" i="6"/>
  <c r="H55" i="6"/>
  <c r="I55" i="6"/>
  <c r="J55" i="6"/>
  <c r="G56" i="6"/>
  <c r="H56" i="6"/>
  <c r="I56" i="6"/>
  <c r="J56" i="6"/>
  <c r="G57" i="6"/>
  <c r="H57" i="6"/>
  <c r="I57" i="6"/>
  <c r="J57" i="6"/>
  <c r="G58" i="6"/>
  <c r="H58" i="6"/>
  <c r="I58" i="6"/>
  <c r="J58" i="6"/>
  <c r="G59" i="6"/>
  <c r="H59" i="6"/>
  <c r="I59" i="6"/>
  <c r="J59" i="6"/>
  <c r="G60" i="6"/>
  <c r="H60" i="6"/>
  <c r="I60" i="6"/>
  <c r="J60" i="6"/>
  <c r="G61" i="6"/>
  <c r="H61" i="6"/>
  <c r="I61" i="6"/>
  <c r="J61" i="6"/>
  <c r="H62" i="6"/>
  <c r="G36" i="6"/>
  <c r="H36" i="6"/>
  <c r="I36" i="6"/>
  <c r="J36" i="6"/>
  <c r="G37" i="6"/>
  <c r="H37" i="6"/>
  <c r="I37" i="6"/>
  <c r="J37" i="6"/>
  <c r="G38" i="6"/>
  <c r="H38" i="6"/>
  <c r="I38" i="6"/>
  <c r="J38" i="6"/>
  <c r="G39" i="6"/>
  <c r="H39" i="6"/>
  <c r="I39" i="6"/>
  <c r="J39" i="6"/>
  <c r="G40" i="6"/>
  <c r="H40" i="6"/>
  <c r="I40" i="6"/>
  <c r="J40" i="6"/>
  <c r="G41" i="6"/>
  <c r="H41" i="6"/>
  <c r="I41" i="6"/>
  <c r="J41" i="6"/>
  <c r="G42" i="6"/>
  <c r="H42" i="6"/>
  <c r="I42" i="6"/>
  <c r="J42" i="6"/>
  <c r="G43" i="6"/>
  <c r="H43" i="6"/>
  <c r="I43" i="6"/>
  <c r="J43" i="6"/>
  <c r="G44" i="6"/>
  <c r="H44" i="6"/>
  <c r="I44" i="6"/>
  <c r="J44" i="6"/>
  <c r="G45" i="6"/>
  <c r="H45" i="6"/>
  <c r="I45" i="6"/>
  <c r="J45" i="6"/>
  <c r="G23" i="6"/>
  <c r="H23" i="6"/>
  <c r="I23" i="6"/>
  <c r="J23" i="6"/>
  <c r="G24" i="6"/>
  <c r="H24" i="6"/>
  <c r="I24" i="6"/>
  <c r="J24" i="6"/>
  <c r="G25" i="6"/>
  <c r="H25" i="6"/>
  <c r="I25" i="6"/>
  <c r="J25" i="6"/>
  <c r="G26" i="6"/>
  <c r="H26" i="6"/>
  <c r="I26" i="6"/>
  <c r="J26" i="6"/>
  <c r="G27" i="6"/>
  <c r="H27" i="6"/>
  <c r="I27" i="6"/>
  <c r="J27" i="6"/>
  <c r="G28" i="6"/>
  <c r="H28" i="6"/>
  <c r="I28" i="6"/>
  <c r="J28" i="6"/>
  <c r="G29" i="6"/>
  <c r="H29" i="6"/>
  <c r="I29" i="6"/>
  <c r="J29" i="6"/>
  <c r="G30" i="6"/>
  <c r="H30" i="6"/>
  <c r="I30" i="6"/>
  <c r="J30" i="6"/>
  <c r="I31" i="6"/>
  <c r="G5" i="6"/>
  <c r="H5" i="6"/>
  <c r="I5" i="6"/>
  <c r="J5" i="6"/>
  <c r="G6" i="6"/>
  <c r="H6" i="6"/>
  <c r="I6" i="6"/>
  <c r="J6" i="6"/>
  <c r="G7" i="6"/>
  <c r="H7" i="6"/>
  <c r="I7" i="6"/>
  <c r="J7" i="6"/>
  <c r="G8" i="6"/>
  <c r="H8" i="6"/>
  <c r="I8" i="6"/>
  <c r="J8" i="6"/>
  <c r="G9" i="6"/>
  <c r="H9" i="6"/>
  <c r="I9" i="6"/>
  <c r="J9" i="6"/>
  <c r="G10" i="6"/>
  <c r="H10" i="6"/>
  <c r="I10" i="6"/>
  <c r="J10" i="6"/>
  <c r="G11" i="6"/>
  <c r="H11" i="6"/>
  <c r="I11" i="6"/>
  <c r="J11" i="6"/>
  <c r="G12" i="6"/>
  <c r="H12" i="6"/>
  <c r="I12" i="6"/>
  <c r="J12" i="6"/>
  <c r="G13" i="6"/>
  <c r="H13" i="6"/>
  <c r="I13" i="6"/>
  <c r="J13" i="6"/>
  <c r="G14" i="6"/>
  <c r="H14" i="6"/>
  <c r="I14" i="6"/>
  <c r="J14" i="6"/>
  <c r="G15" i="6"/>
  <c r="H15" i="6"/>
  <c r="I15" i="6"/>
  <c r="J15" i="6"/>
  <c r="G16" i="6"/>
  <c r="H16" i="6"/>
  <c r="I16" i="6"/>
  <c r="J16" i="6"/>
  <c r="G17" i="6"/>
  <c r="H17" i="6"/>
  <c r="I17" i="6"/>
  <c r="J17" i="6"/>
  <c r="G18" i="6"/>
  <c r="H18" i="6"/>
  <c r="I18" i="6"/>
  <c r="J18" i="6"/>
  <c r="G19" i="6"/>
  <c r="H19" i="6"/>
  <c r="I19" i="6"/>
  <c r="J19" i="6"/>
  <c r="G20" i="6"/>
  <c r="H20" i="6"/>
  <c r="I20" i="6"/>
  <c r="J20" i="6"/>
  <c r="G21" i="6"/>
  <c r="H21" i="6"/>
  <c r="I21" i="6"/>
  <c r="J21" i="6"/>
  <c r="G22" i="6"/>
  <c r="H22" i="6"/>
  <c r="I22" i="6"/>
  <c r="J22" i="6"/>
  <c r="I66" i="6"/>
  <c r="H66" i="6"/>
  <c r="G66" i="6"/>
  <c r="J35" i="6"/>
  <c r="I35" i="6"/>
  <c r="H35" i="6"/>
  <c r="G35" i="6"/>
  <c r="J4" i="6"/>
  <c r="I4" i="6"/>
  <c r="H4" i="6"/>
  <c r="G4" i="6"/>
  <c r="F111" i="5"/>
  <c r="G111" i="5"/>
  <c r="H111" i="5"/>
  <c r="I111" i="5"/>
  <c r="F112" i="5"/>
  <c r="G112" i="5"/>
  <c r="H112" i="5"/>
  <c r="I112" i="5"/>
  <c r="F113" i="5"/>
  <c r="G113" i="5"/>
  <c r="H113" i="5"/>
  <c r="I113" i="5"/>
  <c r="F114" i="5"/>
  <c r="G114" i="5"/>
  <c r="H114" i="5"/>
  <c r="I114" i="5"/>
  <c r="F115" i="5"/>
  <c r="G115" i="5"/>
  <c r="H115" i="5"/>
  <c r="I115" i="5"/>
  <c r="F116" i="5"/>
  <c r="G116" i="5"/>
  <c r="H116" i="5"/>
  <c r="I116" i="5"/>
  <c r="F117" i="5"/>
  <c r="G117" i="5"/>
  <c r="H117" i="5"/>
  <c r="I117" i="5"/>
  <c r="F118" i="5"/>
  <c r="G118" i="5"/>
  <c r="H118" i="5"/>
  <c r="I118" i="5"/>
  <c r="F119" i="5"/>
  <c r="G119" i="5"/>
  <c r="H119" i="5"/>
  <c r="I119" i="5"/>
  <c r="F120" i="5"/>
  <c r="G120" i="5"/>
  <c r="H120" i="5"/>
  <c r="I120" i="5"/>
  <c r="F121" i="5"/>
  <c r="G121" i="5"/>
  <c r="H121" i="5"/>
  <c r="I121" i="5"/>
  <c r="F122" i="5"/>
  <c r="G122" i="5"/>
  <c r="H122" i="5"/>
  <c r="I122" i="5"/>
  <c r="F123" i="5"/>
  <c r="G123" i="5"/>
  <c r="H123" i="5"/>
  <c r="I123" i="5"/>
  <c r="F98" i="5"/>
  <c r="G98" i="5"/>
  <c r="H98" i="5"/>
  <c r="I98" i="5"/>
  <c r="F99" i="5"/>
  <c r="G99" i="5"/>
  <c r="H99" i="5"/>
  <c r="I99" i="5"/>
  <c r="F100" i="5"/>
  <c r="G100" i="5"/>
  <c r="H100" i="5"/>
  <c r="I100" i="5"/>
  <c r="F101" i="5"/>
  <c r="G101" i="5"/>
  <c r="H101" i="5"/>
  <c r="I101" i="5"/>
  <c r="F102" i="5"/>
  <c r="G102" i="5"/>
  <c r="H102" i="5"/>
  <c r="I102" i="5"/>
  <c r="F103" i="5"/>
  <c r="G103" i="5"/>
  <c r="H103" i="5"/>
  <c r="I103" i="5"/>
  <c r="F104" i="5"/>
  <c r="G104" i="5"/>
  <c r="H104" i="5"/>
  <c r="I104" i="5"/>
  <c r="F105" i="5"/>
  <c r="G105" i="5"/>
  <c r="H105" i="5"/>
  <c r="I105" i="5"/>
  <c r="F106" i="5"/>
  <c r="G106" i="5"/>
  <c r="H106" i="5"/>
  <c r="I106" i="5"/>
  <c r="F107" i="5"/>
  <c r="G107" i="5"/>
  <c r="H107" i="5"/>
  <c r="I107" i="5"/>
  <c r="F108" i="5"/>
  <c r="G108" i="5"/>
  <c r="H108" i="5"/>
  <c r="I108" i="5"/>
  <c r="F109" i="5"/>
  <c r="G109" i="5"/>
  <c r="H109" i="5"/>
  <c r="I109" i="5"/>
  <c r="F110" i="5"/>
  <c r="G110" i="5"/>
  <c r="H110" i="5"/>
  <c r="I110" i="5"/>
  <c r="G97" i="5"/>
  <c r="H97" i="5"/>
  <c r="I97" i="5"/>
  <c r="F97" i="5"/>
  <c r="F77" i="5"/>
  <c r="G77" i="5"/>
  <c r="H77" i="5"/>
  <c r="I77" i="5"/>
  <c r="F78" i="5"/>
  <c r="G78" i="5"/>
  <c r="H78" i="5"/>
  <c r="I78" i="5"/>
  <c r="F79" i="5"/>
  <c r="G79" i="5"/>
  <c r="H79" i="5"/>
  <c r="I79" i="5"/>
  <c r="F80" i="5"/>
  <c r="G80" i="5"/>
  <c r="H80" i="5"/>
  <c r="I80" i="5"/>
  <c r="F81" i="5"/>
  <c r="G81" i="5"/>
  <c r="H81" i="5"/>
  <c r="I81" i="5"/>
  <c r="F82" i="5"/>
  <c r="G82" i="5"/>
  <c r="H82" i="5"/>
  <c r="I82" i="5"/>
  <c r="F83" i="5"/>
  <c r="G83" i="5"/>
  <c r="H83" i="5"/>
  <c r="I83" i="5"/>
  <c r="F84" i="5"/>
  <c r="G84" i="5"/>
  <c r="H84" i="5"/>
  <c r="I84" i="5"/>
  <c r="F85" i="5"/>
  <c r="G85" i="5"/>
  <c r="H85" i="5"/>
  <c r="I85" i="5"/>
  <c r="F86" i="5"/>
  <c r="G86" i="5"/>
  <c r="H86" i="5"/>
  <c r="I86" i="5"/>
  <c r="F87" i="5"/>
  <c r="G87" i="5"/>
  <c r="H87" i="5"/>
  <c r="I87" i="5"/>
  <c r="F88" i="5"/>
  <c r="G88" i="5"/>
  <c r="H88" i="5"/>
  <c r="I88" i="5"/>
  <c r="F89" i="5"/>
  <c r="G89" i="5"/>
  <c r="H89" i="5"/>
  <c r="I89" i="5"/>
  <c r="F90" i="5"/>
  <c r="G90" i="5"/>
  <c r="H90" i="5"/>
  <c r="I90" i="5"/>
  <c r="F91" i="5"/>
  <c r="G91" i="5"/>
  <c r="H91" i="5"/>
  <c r="I91" i="5"/>
  <c r="F92" i="5"/>
  <c r="G92" i="5"/>
  <c r="H92" i="5"/>
  <c r="I92" i="5"/>
  <c r="F67" i="5"/>
  <c r="G67" i="5"/>
  <c r="H67" i="5"/>
  <c r="I67" i="5"/>
  <c r="F68" i="5"/>
  <c r="G68" i="5"/>
  <c r="H68" i="5"/>
  <c r="I68" i="5"/>
  <c r="F69" i="5"/>
  <c r="G69" i="5"/>
  <c r="H69" i="5"/>
  <c r="I69" i="5"/>
  <c r="F70" i="5"/>
  <c r="G70" i="5"/>
  <c r="H70" i="5"/>
  <c r="I70" i="5"/>
  <c r="F71" i="5"/>
  <c r="G71" i="5"/>
  <c r="H71" i="5"/>
  <c r="I71" i="5"/>
  <c r="F72" i="5"/>
  <c r="G72" i="5"/>
  <c r="H72" i="5"/>
  <c r="I72" i="5"/>
  <c r="F73" i="5"/>
  <c r="G73" i="5"/>
  <c r="H73" i="5"/>
  <c r="I73" i="5"/>
  <c r="F74" i="5"/>
  <c r="G74" i="5"/>
  <c r="H74" i="5"/>
  <c r="I74" i="5"/>
  <c r="F75" i="5"/>
  <c r="G75" i="5"/>
  <c r="H75" i="5"/>
  <c r="I75" i="5"/>
  <c r="F76" i="5"/>
  <c r="G76" i="5"/>
  <c r="H76" i="5"/>
  <c r="I76" i="5"/>
  <c r="H66" i="5"/>
  <c r="G66" i="5"/>
  <c r="F66" i="5"/>
  <c r="C124" i="5"/>
  <c r="D124" i="5"/>
  <c r="E124" i="5"/>
  <c r="C93" i="5"/>
  <c r="D93" i="5"/>
  <c r="E93" i="5"/>
  <c r="C62" i="5"/>
  <c r="D62" i="5"/>
  <c r="E62" i="5"/>
  <c r="F62" i="5"/>
  <c r="B124" i="5"/>
  <c r="B93" i="5"/>
  <c r="B62" i="5"/>
  <c r="G61" i="5"/>
  <c r="H61" i="5"/>
  <c r="I61" i="5"/>
  <c r="J61" i="5"/>
  <c r="G47" i="5"/>
  <c r="H47" i="5"/>
  <c r="I47" i="5"/>
  <c r="J47" i="5"/>
  <c r="G48" i="5"/>
  <c r="H48" i="5"/>
  <c r="I48" i="5"/>
  <c r="J48" i="5"/>
  <c r="G49" i="5"/>
  <c r="H49" i="5"/>
  <c r="I49" i="5"/>
  <c r="J49" i="5"/>
  <c r="G50" i="5"/>
  <c r="H50" i="5"/>
  <c r="I50" i="5"/>
  <c r="J50" i="5"/>
  <c r="G51" i="5"/>
  <c r="H51" i="5"/>
  <c r="I51" i="5"/>
  <c r="J51" i="5"/>
  <c r="G52" i="5"/>
  <c r="H52" i="5"/>
  <c r="I52" i="5"/>
  <c r="J52" i="5"/>
  <c r="G53" i="5"/>
  <c r="H53" i="5"/>
  <c r="I53" i="5"/>
  <c r="J53" i="5"/>
  <c r="G54" i="5"/>
  <c r="H54" i="5"/>
  <c r="I54" i="5"/>
  <c r="J54" i="5"/>
  <c r="G55" i="5"/>
  <c r="H55" i="5"/>
  <c r="I55" i="5"/>
  <c r="J55" i="5"/>
  <c r="G56" i="5"/>
  <c r="H56" i="5"/>
  <c r="I56" i="5"/>
  <c r="J56" i="5"/>
  <c r="G57" i="5"/>
  <c r="H57" i="5"/>
  <c r="I57" i="5"/>
  <c r="J57" i="5"/>
  <c r="G58" i="5"/>
  <c r="H58" i="5"/>
  <c r="I58" i="5"/>
  <c r="J58" i="5"/>
  <c r="G59" i="5"/>
  <c r="H59" i="5"/>
  <c r="I59" i="5"/>
  <c r="J59" i="5"/>
  <c r="G60" i="5"/>
  <c r="H60" i="5"/>
  <c r="I60" i="5"/>
  <c r="J60" i="5"/>
  <c r="G36" i="5"/>
  <c r="H36" i="5"/>
  <c r="I36" i="5"/>
  <c r="J36" i="5"/>
  <c r="G37" i="5"/>
  <c r="H37" i="5"/>
  <c r="I37" i="5"/>
  <c r="J37" i="5"/>
  <c r="G38" i="5"/>
  <c r="H38" i="5"/>
  <c r="I38" i="5"/>
  <c r="J38" i="5"/>
  <c r="G39" i="5"/>
  <c r="H39" i="5"/>
  <c r="I39" i="5"/>
  <c r="J39" i="5"/>
  <c r="G40" i="5"/>
  <c r="H40" i="5"/>
  <c r="I40" i="5"/>
  <c r="J40" i="5"/>
  <c r="G41" i="5"/>
  <c r="H41" i="5"/>
  <c r="I41" i="5"/>
  <c r="J41" i="5"/>
  <c r="G42" i="5"/>
  <c r="H42" i="5"/>
  <c r="I42" i="5"/>
  <c r="J42" i="5"/>
  <c r="G43" i="5"/>
  <c r="H43" i="5"/>
  <c r="I43" i="5"/>
  <c r="J43" i="5"/>
  <c r="G44" i="5"/>
  <c r="H44" i="5"/>
  <c r="I44" i="5"/>
  <c r="J44" i="5"/>
  <c r="G45" i="5"/>
  <c r="H45" i="5"/>
  <c r="I45" i="5"/>
  <c r="J45" i="5"/>
  <c r="G46" i="5"/>
  <c r="H46" i="5"/>
  <c r="I46" i="5"/>
  <c r="J46" i="5"/>
  <c r="J35" i="5"/>
  <c r="I35" i="5"/>
  <c r="H35" i="5"/>
  <c r="G35" i="5"/>
  <c r="C31" i="5"/>
  <c r="D31" i="5"/>
  <c r="E31" i="5"/>
  <c r="F31" i="5"/>
  <c r="B31" i="5"/>
  <c r="G28" i="5"/>
  <c r="H28" i="5"/>
  <c r="I28" i="5"/>
  <c r="J28" i="5"/>
  <c r="G29" i="5"/>
  <c r="H29" i="5"/>
  <c r="I29" i="5"/>
  <c r="J29" i="5"/>
  <c r="G30" i="5"/>
  <c r="H30" i="5"/>
  <c r="I30" i="5"/>
  <c r="J30" i="5"/>
  <c r="G5" i="5"/>
  <c r="H5" i="5"/>
  <c r="I5" i="5"/>
  <c r="J5" i="5"/>
  <c r="G6" i="5"/>
  <c r="H6" i="5"/>
  <c r="I6" i="5"/>
  <c r="J6" i="5"/>
  <c r="G7" i="5"/>
  <c r="H7" i="5"/>
  <c r="I7" i="5"/>
  <c r="J7" i="5"/>
  <c r="G8" i="5"/>
  <c r="H8" i="5"/>
  <c r="I8" i="5"/>
  <c r="J8" i="5"/>
  <c r="G9" i="5"/>
  <c r="H9" i="5"/>
  <c r="I9" i="5"/>
  <c r="J9" i="5"/>
  <c r="G10" i="5"/>
  <c r="H10" i="5"/>
  <c r="I10" i="5"/>
  <c r="J10" i="5"/>
  <c r="G11" i="5"/>
  <c r="H11" i="5"/>
  <c r="I11" i="5"/>
  <c r="J11" i="5"/>
  <c r="G12" i="5"/>
  <c r="H12" i="5"/>
  <c r="I12" i="5"/>
  <c r="J12" i="5"/>
  <c r="G13" i="5"/>
  <c r="H13" i="5"/>
  <c r="I13" i="5"/>
  <c r="J13" i="5"/>
  <c r="G14" i="5"/>
  <c r="H14" i="5"/>
  <c r="I14" i="5"/>
  <c r="J14" i="5"/>
  <c r="G15" i="5"/>
  <c r="H15" i="5"/>
  <c r="I15" i="5"/>
  <c r="J15" i="5"/>
  <c r="G16" i="5"/>
  <c r="H16" i="5"/>
  <c r="I16" i="5"/>
  <c r="J16" i="5"/>
  <c r="G17" i="5"/>
  <c r="H17" i="5"/>
  <c r="I17" i="5"/>
  <c r="J17" i="5"/>
  <c r="G18" i="5"/>
  <c r="H18" i="5"/>
  <c r="I18" i="5"/>
  <c r="J18" i="5"/>
  <c r="G19" i="5"/>
  <c r="H19" i="5"/>
  <c r="I19" i="5"/>
  <c r="J19" i="5"/>
  <c r="G20" i="5"/>
  <c r="H20" i="5"/>
  <c r="I20" i="5"/>
  <c r="J20" i="5"/>
  <c r="G21" i="5"/>
  <c r="H21" i="5"/>
  <c r="I21" i="5"/>
  <c r="J21" i="5"/>
  <c r="G22" i="5"/>
  <c r="H22" i="5"/>
  <c r="I22" i="5"/>
  <c r="J22" i="5"/>
  <c r="G23" i="5"/>
  <c r="H23" i="5"/>
  <c r="I23" i="5"/>
  <c r="J23" i="5"/>
  <c r="G24" i="5"/>
  <c r="H24" i="5"/>
  <c r="I24" i="5"/>
  <c r="J24" i="5"/>
  <c r="G25" i="5"/>
  <c r="H25" i="5"/>
  <c r="I25" i="5"/>
  <c r="J25" i="5"/>
  <c r="G26" i="5"/>
  <c r="H26" i="5"/>
  <c r="I26" i="5"/>
  <c r="J26" i="5"/>
  <c r="G27" i="5"/>
  <c r="H27" i="5"/>
  <c r="I27" i="5"/>
  <c r="J27" i="5"/>
  <c r="J4" i="5"/>
  <c r="I4" i="5"/>
  <c r="H4" i="5"/>
  <c r="G4" i="5"/>
  <c r="F77" i="4"/>
  <c r="G77" i="4"/>
  <c r="H77" i="4"/>
  <c r="I77" i="4"/>
  <c r="F78" i="4"/>
  <c r="G78" i="4"/>
  <c r="H78" i="4"/>
  <c r="I78" i="4"/>
  <c r="F79" i="4"/>
  <c r="G79" i="4"/>
  <c r="H79" i="4"/>
  <c r="I79" i="4"/>
  <c r="F80" i="4"/>
  <c r="G80" i="4"/>
  <c r="H80" i="4"/>
  <c r="I80" i="4"/>
  <c r="F81" i="4"/>
  <c r="G81" i="4"/>
  <c r="H81" i="4"/>
  <c r="I81" i="4"/>
  <c r="F82" i="4"/>
  <c r="G82" i="4"/>
  <c r="H82" i="4"/>
  <c r="I82" i="4"/>
  <c r="F83" i="4"/>
  <c r="G83" i="4"/>
  <c r="H83" i="4"/>
  <c r="I83" i="4"/>
  <c r="F84" i="4"/>
  <c r="G84" i="4"/>
  <c r="H84" i="4"/>
  <c r="I84" i="4"/>
  <c r="F85" i="4"/>
  <c r="G85" i="4"/>
  <c r="H85" i="4"/>
  <c r="I85" i="4"/>
  <c r="F86" i="4"/>
  <c r="G86" i="4"/>
  <c r="H86" i="4"/>
  <c r="I86" i="4"/>
  <c r="F87" i="4"/>
  <c r="G87" i="4"/>
  <c r="H87" i="4"/>
  <c r="I87" i="4"/>
  <c r="F88" i="4"/>
  <c r="G88" i="4"/>
  <c r="H88" i="4"/>
  <c r="I88" i="4"/>
  <c r="F89" i="4"/>
  <c r="G89" i="4"/>
  <c r="H89" i="4"/>
  <c r="I89" i="4"/>
  <c r="F90" i="4"/>
  <c r="G90" i="4"/>
  <c r="H90" i="4"/>
  <c r="I90" i="4"/>
  <c r="F91" i="4"/>
  <c r="G91" i="4"/>
  <c r="H91" i="4"/>
  <c r="I91" i="4"/>
  <c r="F92" i="4"/>
  <c r="G92" i="4"/>
  <c r="H92" i="4"/>
  <c r="I92" i="4"/>
  <c r="F67" i="4"/>
  <c r="G67" i="4"/>
  <c r="H67" i="4"/>
  <c r="I67" i="4"/>
  <c r="F68" i="4"/>
  <c r="G68" i="4"/>
  <c r="H68" i="4"/>
  <c r="I68" i="4"/>
  <c r="F69" i="4"/>
  <c r="G69" i="4"/>
  <c r="H69" i="4"/>
  <c r="I69" i="4"/>
  <c r="F70" i="4"/>
  <c r="G70" i="4"/>
  <c r="H70" i="4"/>
  <c r="I70" i="4"/>
  <c r="F71" i="4"/>
  <c r="G71" i="4"/>
  <c r="H71" i="4"/>
  <c r="I71" i="4"/>
  <c r="F72" i="4"/>
  <c r="G72" i="4"/>
  <c r="H72" i="4"/>
  <c r="I72" i="4"/>
  <c r="F73" i="4"/>
  <c r="G73" i="4"/>
  <c r="H73" i="4"/>
  <c r="I73" i="4"/>
  <c r="F74" i="4"/>
  <c r="G74" i="4"/>
  <c r="H74" i="4"/>
  <c r="I74" i="4"/>
  <c r="F75" i="4"/>
  <c r="G75" i="4"/>
  <c r="H75" i="4"/>
  <c r="I75" i="4"/>
  <c r="F76" i="4"/>
  <c r="G76" i="4"/>
  <c r="H76" i="4"/>
  <c r="I76" i="4"/>
  <c r="C93" i="4"/>
  <c r="D93" i="4"/>
  <c r="E93" i="4"/>
  <c r="B93" i="4"/>
  <c r="C62" i="4"/>
  <c r="D62" i="4"/>
  <c r="E62" i="4"/>
  <c r="F62" i="4"/>
  <c r="J62" i="4" s="1"/>
  <c r="B62" i="4"/>
  <c r="G51" i="4"/>
  <c r="H51" i="4"/>
  <c r="I51" i="4"/>
  <c r="J51" i="4"/>
  <c r="G52" i="4"/>
  <c r="H52" i="4"/>
  <c r="I52" i="4"/>
  <c r="J52" i="4"/>
  <c r="G53" i="4"/>
  <c r="H53" i="4"/>
  <c r="I53" i="4"/>
  <c r="J53" i="4"/>
  <c r="G54" i="4"/>
  <c r="H54" i="4"/>
  <c r="I54" i="4"/>
  <c r="J54" i="4"/>
  <c r="G55" i="4"/>
  <c r="H55" i="4"/>
  <c r="I55" i="4"/>
  <c r="J55" i="4"/>
  <c r="G56" i="4"/>
  <c r="H56" i="4"/>
  <c r="I56" i="4"/>
  <c r="J56" i="4"/>
  <c r="G57" i="4"/>
  <c r="H57" i="4"/>
  <c r="I57" i="4"/>
  <c r="J57" i="4"/>
  <c r="G58" i="4"/>
  <c r="H58" i="4"/>
  <c r="I58" i="4"/>
  <c r="J58" i="4"/>
  <c r="G59" i="4"/>
  <c r="H59" i="4"/>
  <c r="I59" i="4"/>
  <c r="J59" i="4"/>
  <c r="G60" i="4"/>
  <c r="H60" i="4"/>
  <c r="I60" i="4"/>
  <c r="J60" i="4"/>
  <c r="G61" i="4"/>
  <c r="H61" i="4"/>
  <c r="I61" i="4"/>
  <c r="J61" i="4"/>
  <c r="G36" i="4"/>
  <c r="H36" i="4"/>
  <c r="I36" i="4"/>
  <c r="J36" i="4"/>
  <c r="G37" i="4"/>
  <c r="H37" i="4"/>
  <c r="I37" i="4"/>
  <c r="J37" i="4"/>
  <c r="G38" i="4"/>
  <c r="H38" i="4"/>
  <c r="I38" i="4"/>
  <c r="J38" i="4"/>
  <c r="G39" i="4"/>
  <c r="H39" i="4"/>
  <c r="I39" i="4"/>
  <c r="J39" i="4"/>
  <c r="G40" i="4"/>
  <c r="H40" i="4"/>
  <c r="I40" i="4"/>
  <c r="J40" i="4"/>
  <c r="G41" i="4"/>
  <c r="H41" i="4"/>
  <c r="I41" i="4"/>
  <c r="J41" i="4"/>
  <c r="G42" i="4"/>
  <c r="H42" i="4"/>
  <c r="I42" i="4"/>
  <c r="J42" i="4"/>
  <c r="G43" i="4"/>
  <c r="H43" i="4"/>
  <c r="I43" i="4"/>
  <c r="J43" i="4"/>
  <c r="G44" i="4"/>
  <c r="H44" i="4"/>
  <c r="I44" i="4"/>
  <c r="J44" i="4"/>
  <c r="G45" i="4"/>
  <c r="H45" i="4"/>
  <c r="I45" i="4"/>
  <c r="J45" i="4"/>
  <c r="G46" i="4"/>
  <c r="H46" i="4"/>
  <c r="I46" i="4"/>
  <c r="J46" i="4"/>
  <c r="G47" i="4"/>
  <c r="H47" i="4"/>
  <c r="I47" i="4"/>
  <c r="J47" i="4"/>
  <c r="G48" i="4"/>
  <c r="H48" i="4"/>
  <c r="I48" i="4"/>
  <c r="J48" i="4"/>
  <c r="G49" i="4"/>
  <c r="H49" i="4"/>
  <c r="I49" i="4"/>
  <c r="J49" i="4"/>
  <c r="G50" i="4"/>
  <c r="H50" i="4"/>
  <c r="I50" i="4"/>
  <c r="J50" i="4"/>
  <c r="H35" i="4"/>
  <c r="G35" i="4"/>
  <c r="J35" i="4"/>
  <c r="I35" i="4"/>
  <c r="C31" i="4"/>
  <c r="D31" i="4"/>
  <c r="E31" i="4"/>
  <c r="F31" i="4"/>
  <c r="H28" i="4"/>
  <c r="I28" i="4"/>
  <c r="J28" i="4"/>
  <c r="H29" i="4"/>
  <c r="I29" i="4"/>
  <c r="J29" i="4"/>
  <c r="H30" i="4"/>
  <c r="I30" i="4"/>
  <c r="J30" i="4"/>
  <c r="H5" i="4"/>
  <c r="I5" i="4"/>
  <c r="J5" i="4"/>
  <c r="H6" i="4"/>
  <c r="I6" i="4"/>
  <c r="J6" i="4"/>
  <c r="H7" i="4"/>
  <c r="I7" i="4"/>
  <c r="J7" i="4"/>
  <c r="H8" i="4"/>
  <c r="I8" i="4"/>
  <c r="J8" i="4"/>
  <c r="H9" i="4"/>
  <c r="I9" i="4"/>
  <c r="J9" i="4"/>
  <c r="H10" i="4"/>
  <c r="I10" i="4"/>
  <c r="J10" i="4"/>
  <c r="H11" i="4"/>
  <c r="I11" i="4"/>
  <c r="J11" i="4"/>
  <c r="H12" i="4"/>
  <c r="I12" i="4"/>
  <c r="J12" i="4"/>
  <c r="H13" i="4"/>
  <c r="I13" i="4"/>
  <c r="J13" i="4"/>
  <c r="H14" i="4"/>
  <c r="I14" i="4"/>
  <c r="J14" i="4"/>
  <c r="H15" i="4"/>
  <c r="I15" i="4"/>
  <c r="J15" i="4"/>
  <c r="H16" i="4"/>
  <c r="I16" i="4"/>
  <c r="J16" i="4"/>
  <c r="H17" i="4"/>
  <c r="I17" i="4"/>
  <c r="J17" i="4"/>
  <c r="H18" i="4"/>
  <c r="I18" i="4"/>
  <c r="J18" i="4"/>
  <c r="H19" i="4"/>
  <c r="I19" i="4"/>
  <c r="J19" i="4"/>
  <c r="H20" i="4"/>
  <c r="I20" i="4"/>
  <c r="J20" i="4"/>
  <c r="H21" i="4"/>
  <c r="I21" i="4"/>
  <c r="J21" i="4"/>
  <c r="H22" i="4"/>
  <c r="I22" i="4"/>
  <c r="J22" i="4"/>
  <c r="H23" i="4"/>
  <c r="I23" i="4"/>
  <c r="J23" i="4"/>
  <c r="H24" i="4"/>
  <c r="I24" i="4"/>
  <c r="J24" i="4"/>
  <c r="H25" i="4"/>
  <c r="I25" i="4"/>
  <c r="J25" i="4"/>
  <c r="H26" i="4"/>
  <c r="I26" i="4"/>
  <c r="J26" i="4"/>
  <c r="H27" i="4"/>
  <c r="I27" i="4"/>
  <c r="J27" i="4"/>
  <c r="J4" i="4"/>
  <c r="I4" i="4"/>
  <c r="H4" i="4"/>
  <c r="G4" i="4"/>
  <c r="C19" i="7"/>
  <c r="D19" i="7"/>
  <c r="E19" i="7"/>
  <c r="F19" i="7"/>
  <c r="G62" i="6" l="1"/>
  <c r="J31" i="6"/>
  <c r="H31" i="6"/>
  <c r="H62" i="4"/>
  <c r="I62" i="4"/>
  <c r="G31" i="5"/>
  <c r="H31" i="4"/>
  <c r="G31" i="6"/>
  <c r="I62" i="6"/>
  <c r="G62" i="5"/>
  <c r="G62" i="4"/>
  <c r="H62" i="5"/>
  <c r="I31" i="5"/>
  <c r="G16" i="13"/>
  <c r="C19" i="13"/>
  <c r="I62" i="5"/>
  <c r="I93" i="4"/>
  <c r="G93" i="4"/>
  <c r="I31" i="4"/>
  <c r="F93" i="4"/>
  <c r="H93" i="4"/>
  <c r="F124" i="5"/>
  <c r="H93" i="5"/>
  <c r="I124" i="5"/>
  <c r="G124" i="5"/>
  <c r="H31" i="5"/>
  <c r="F93" i="5"/>
  <c r="I93" i="5"/>
  <c r="G93" i="5"/>
  <c r="H124" i="5"/>
  <c r="F93" i="6"/>
  <c r="H93" i="6"/>
  <c r="I125" i="6"/>
  <c r="G125" i="6"/>
  <c r="I93" i="6"/>
  <c r="G93" i="6"/>
  <c r="H125" i="6"/>
  <c r="F125" i="6"/>
  <c r="J31" i="5"/>
  <c r="J62" i="6"/>
  <c r="J62" i="5"/>
  <c r="K18" i="3"/>
  <c r="J18" i="3"/>
  <c r="I18" i="3"/>
  <c r="H18" i="3"/>
  <c r="G18" i="3"/>
  <c r="E18" i="3"/>
  <c r="D18" i="3"/>
  <c r="C18" i="3"/>
  <c r="K17" i="3"/>
  <c r="J17" i="3"/>
  <c r="I17" i="3"/>
  <c r="H17" i="3"/>
  <c r="G17" i="3"/>
  <c r="E17" i="3"/>
  <c r="D17" i="3"/>
  <c r="C17" i="3"/>
  <c r="K16" i="3"/>
  <c r="J16" i="3"/>
  <c r="I16" i="3"/>
  <c r="H16" i="3"/>
  <c r="G16" i="3"/>
  <c r="E16" i="3"/>
  <c r="D16" i="3"/>
  <c r="C16" i="3"/>
  <c r="K15" i="3"/>
  <c r="K19" i="3" s="1"/>
  <c r="J15" i="3"/>
  <c r="I15" i="3"/>
  <c r="H15" i="3"/>
  <c r="G15" i="3"/>
  <c r="E15" i="3"/>
  <c r="D15" i="3"/>
  <c r="C15" i="3"/>
  <c r="K14" i="3"/>
  <c r="J14" i="3"/>
  <c r="I14" i="3"/>
  <c r="H14" i="3"/>
  <c r="G14" i="3"/>
  <c r="E14" i="3"/>
  <c r="D14" i="3"/>
  <c r="C14" i="3"/>
  <c r="K9" i="3"/>
  <c r="J9" i="3"/>
  <c r="I9" i="3"/>
  <c r="H9" i="3"/>
  <c r="G9" i="3"/>
  <c r="E9" i="3"/>
  <c r="D9" i="3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B31" i="4"/>
  <c r="G5" i="4"/>
  <c r="H19" i="3" l="1"/>
  <c r="I19" i="3"/>
  <c r="E19" i="3"/>
  <c r="G19" i="3"/>
  <c r="D19" i="3"/>
  <c r="C19" i="3"/>
  <c r="J19" i="3"/>
  <c r="H16" i="13"/>
  <c r="H20" i="13" s="1"/>
  <c r="C16" i="13"/>
  <c r="C20" i="13" s="1"/>
  <c r="I20" i="13"/>
  <c r="L20" i="13"/>
  <c r="J20" i="13"/>
  <c r="M20" i="13"/>
  <c r="K20" i="13"/>
  <c r="E16" i="13"/>
  <c r="E20" i="13" s="1"/>
  <c r="F16" i="13"/>
  <c r="F20" i="13" s="1"/>
  <c r="G20" i="13"/>
  <c r="D16" i="13"/>
  <c r="D20" i="13" s="1"/>
  <c r="B19" i="13"/>
  <c r="G31" i="4"/>
  <c r="J31" i="4"/>
</calcChain>
</file>

<file path=xl/comments1.xml><?xml version="1.0" encoding="utf-8"?>
<comments xmlns="http://schemas.openxmlformats.org/spreadsheetml/2006/main">
  <authors>
    <author>Jozef Jurkovič</author>
  </authors>
  <commentList>
    <comment ref="E6" authorId="0" shapeId="0">
      <text>
        <r>
          <rPr>
            <b/>
            <sz val="8"/>
            <color indexed="81"/>
            <rFont val="Tahoma"/>
            <family val="2"/>
            <charset val="238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<sst xmlns="http://schemas.openxmlformats.org/spreadsheetml/2006/main" count="4022" uniqueCount="1401">
  <si>
    <t>Vysoká škola:</t>
  </si>
  <si>
    <t>Zoznam tabuliek</t>
  </si>
  <si>
    <t>Tabuľka č. 1:</t>
  </si>
  <si>
    <t>Tabuľka č. 1a:</t>
  </si>
  <si>
    <t>Tabuľka č. 2</t>
  </si>
  <si>
    <t>Tabuľka č.3a:</t>
  </si>
  <si>
    <t>Tabuľka č.3b:</t>
  </si>
  <si>
    <t>Tabuľka č.3c:</t>
  </si>
  <si>
    <t>Tabuľka č. 4:</t>
  </si>
  <si>
    <t>Tabuľka č. 5:</t>
  </si>
  <si>
    <t>Tabuľka č. 6:</t>
  </si>
  <si>
    <t>Tabuľka č. 7:</t>
  </si>
  <si>
    <t>Tabuľka č. 8:</t>
  </si>
  <si>
    <t>Tabuľka č. 9:</t>
  </si>
  <si>
    <t>Tabuľka č. 10:</t>
  </si>
  <si>
    <t>Kvalifikačná štruktúra vysokoškolských učiteľov</t>
  </si>
  <si>
    <t>Tabuľka č. 11:</t>
  </si>
  <si>
    <t>Tabuľka č. 12:</t>
  </si>
  <si>
    <t>Tabuľka č. 13:</t>
  </si>
  <si>
    <t>Tabuľka č. 14:</t>
  </si>
  <si>
    <t>Tabuľka č. 15:</t>
  </si>
  <si>
    <t>Tabuľka č. 16:</t>
  </si>
  <si>
    <t>Tabuľka č. 17:</t>
  </si>
  <si>
    <t>Tabuľka č. 18:</t>
  </si>
  <si>
    <t>Tabuľka č. 19:</t>
  </si>
  <si>
    <t>Tabuľka č. 20:</t>
  </si>
  <si>
    <t>Tabuľka č. 21:</t>
  </si>
  <si>
    <t>Vysoká škola</t>
  </si>
  <si>
    <t>Stupeň                        štúdia</t>
  </si>
  <si>
    <t>Denná forma</t>
  </si>
  <si>
    <t>Externá forma</t>
  </si>
  <si>
    <t>Spolu</t>
  </si>
  <si>
    <t>občania SR</t>
  </si>
  <si>
    <t>z toho ženy</t>
  </si>
  <si>
    <t>cudzinci</t>
  </si>
  <si>
    <t>spolu</t>
  </si>
  <si>
    <t>1+2</t>
  </si>
  <si>
    <t>spolu podľa stupňov</t>
  </si>
  <si>
    <t>1+2 - študijné programy podľa § 53 ods. 3 zákona</t>
  </si>
  <si>
    <t>Stupeň</t>
  </si>
  <si>
    <t>V dennej aj v externej forme spolu</t>
  </si>
  <si>
    <t>Rok</t>
  </si>
  <si>
    <t>Stupeň štúdia</t>
  </si>
  <si>
    <t>Spolu podľa stupňov</t>
  </si>
  <si>
    <t xml:space="preserve">Spolu vysoká škola </t>
  </si>
  <si>
    <t>Študijný odbor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</si>
  <si>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</si>
  <si>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</si>
  <si>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</si>
  <si>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</si>
  <si>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</si>
  <si>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</si>
  <si>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</si>
  <si>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</si>
  <si>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</si>
  <si>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Z toho počet uchádzačov, ktorí získali stredoškolské vzdelanie v zahraničí</t>
  </si>
  <si>
    <t>% z celkového počtu prihlášok</t>
  </si>
  <si>
    <t>% z celkového počtu účasti</t>
  </si>
  <si>
    <t>% z celkového počtu prijatia</t>
  </si>
  <si>
    <t>% z celkového počtu zápisov</t>
  </si>
  <si>
    <t>Z toho počet absolventov svojej vysokej školy</t>
  </si>
  <si>
    <t>Z toho počet uchádzačov, ktorí získali vzdelanie nižšieho stupňa v zahraničí</t>
  </si>
  <si>
    <t>Forma štúdia</t>
  </si>
  <si>
    <t>Počet študentov</t>
  </si>
  <si>
    <t>Počty študentov</t>
  </si>
  <si>
    <t>Počet žiadostí o zníženie školného</t>
  </si>
  <si>
    <t>Počet žiadostí o odpustenie školného</t>
  </si>
  <si>
    <t>z toho počet študentov,</t>
  </si>
  <si>
    <t>stupeň</t>
  </si>
  <si>
    <t>ktorým vznikla povinnosť uhradiť školné v externej forme</t>
  </si>
  <si>
    <t>ktorým vznikla povinnosť uhradiť školné za prekročenie štandardnej dĺžky štúdia</t>
  </si>
  <si>
    <t>ktorým vznikla povinnosť uhradiť školné za štúdium v študijnom programe uskutočňovanom výlučne v inom ako štátnom jazyku</t>
  </si>
  <si>
    <t>ktorým bolo školné znížené</t>
  </si>
  <si>
    <t>ktorým bolo školné odpustené</t>
  </si>
  <si>
    <t>Spolu denná forma</t>
  </si>
  <si>
    <t>Spolu externá forma</t>
  </si>
  <si>
    <t>obe formy spolu</t>
  </si>
  <si>
    <t>Akademický rok začatia štúdia</t>
  </si>
  <si>
    <t>Stupeň dosiahnutého vzdelania</t>
  </si>
  <si>
    <t>2020 / 2021</t>
  </si>
  <si>
    <t>2019 / 2020</t>
  </si>
  <si>
    <t>Fakulta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</si>
  <si>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</si>
  <si>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</si>
  <si>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</si>
  <si>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</si>
  <si>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>programy ES</t>
  </si>
  <si>
    <t>NŠP</t>
  </si>
  <si>
    <t>iné (CEEPUS, NIL, ..)</t>
  </si>
  <si>
    <t>Rozdiel</t>
  </si>
  <si>
    <t xml:space="preserve">Rozdiel v % </t>
  </si>
  <si>
    <t>P.č.</t>
  </si>
  <si>
    <t>Meno a priezvisko</t>
  </si>
  <si>
    <t>Odbor habilitačného konania a inauguračného konania</t>
  </si>
  <si>
    <t>Dátum začiatku konania</t>
  </si>
  <si>
    <t>Dátum predloženia ministrovi</t>
  </si>
  <si>
    <t>Zamestnanec vysokej školy (áno/nie)</t>
  </si>
  <si>
    <t>Inauguračné konanie</t>
  </si>
  <si>
    <t>V tom počet žiadostí mimo vysokej školy</t>
  </si>
  <si>
    <t>Počet inak skončených konaní</t>
  </si>
  <si>
    <t xml:space="preserve"> - zamietnutie</t>
  </si>
  <si>
    <t xml:space="preserve"> - stiahnutie</t>
  </si>
  <si>
    <t xml:space="preserve"> - iné (smrť, odňatie práva a pod.)</t>
  </si>
  <si>
    <t>Celkový počet predložených návrhov</t>
  </si>
  <si>
    <t>Priemerný vek uchádzačov</t>
  </si>
  <si>
    <t>Dátum udelenia titulu</t>
  </si>
  <si>
    <t>Habilitačné konanie</t>
  </si>
  <si>
    <t>Celkový počet vymenovaných docentov</t>
  </si>
  <si>
    <t>Priemerný vek</t>
  </si>
  <si>
    <t>Funkcia</t>
  </si>
  <si>
    <t>Počet výberových konaní</t>
  </si>
  <si>
    <t>Priemerný počet uchádzačov na obsadenie pozície</t>
  </si>
  <si>
    <t>Priemerný počet uchádzačov, ktorí v čase výberového konania neboli v pracovnom pomere s vysokou školou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</si>
  <si>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</si>
  <si>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</si>
  <si>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</si>
  <si>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</si>
  <si>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</si>
  <si>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Profesora</t>
  </si>
  <si>
    <t>Docenta</t>
  </si>
  <si>
    <t>Ostatné</t>
  </si>
  <si>
    <t>Počet miest obsadených bez výberového konania</t>
  </si>
  <si>
    <t>Zamestnanec</t>
  </si>
  <si>
    <t>Fyzický počet</t>
  </si>
  <si>
    <t>Prepočítaný počet</t>
  </si>
  <si>
    <t>VŠ učiteľ nad 70 rokov</t>
  </si>
  <si>
    <t>Ostatní</t>
  </si>
  <si>
    <t>Počet obsadených funkčných miest docenta a profesora osobami bez príslušného vedecko-pedagogického titulu alebo bez umelecko-pedagogického titulu podľa § 77 ods. 2 zákona</t>
  </si>
  <si>
    <t>Funkčné miesto</t>
  </si>
  <si>
    <t>Počet</t>
  </si>
  <si>
    <t>Docent</t>
  </si>
  <si>
    <t>Profesor</t>
  </si>
  <si>
    <t>Tabuľka č. 10: Kvalifikačná štruktúra vysokoškolských učiteľov</t>
  </si>
  <si>
    <t>Profesori, docenti s DrSc.</t>
  </si>
  <si>
    <t>Docenti, bez DrSc.</t>
  </si>
  <si>
    <t>Ostatní učitelia s DrSc.</t>
  </si>
  <si>
    <t>Ostatní učitelia s PhD, CSc.</t>
  </si>
  <si>
    <t>Ostatní učitelia bez vedeckej hodnosti</t>
  </si>
  <si>
    <t>Podiel v %</t>
  </si>
  <si>
    <t>Pozn.: Percentuálny podiel  v jednotlivých kategóriách žien je z celkového počtu žien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</si>
  <si>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</si>
  <si>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</si>
  <si>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</si>
  <si>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</si>
  <si>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rozdiel</t>
  </si>
  <si>
    <t xml:space="preserve">rozdiel v % </t>
  </si>
  <si>
    <t>Záverečná práca</t>
  </si>
  <si>
    <t>Počet predložených záverečných prác</t>
  </si>
  <si>
    <t>z toho počet prác predložených ženami</t>
  </si>
  <si>
    <t>Počet obhájených prác</t>
  </si>
  <si>
    <t>Fyzický počet vedúcich záverečných prác</t>
  </si>
  <si>
    <t>Fyzický počet vedúcich záverečných prác bez PhD.</t>
  </si>
  <si>
    <t>Fyzický počet vedúcich záverečných prác (odborníci z praxe)</t>
  </si>
  <si>
    <t>Bakalárska</t>
  </si>
  <si>
    <t>Diplomová</t>
  </si>
  <si>
    <t xml:space="preserve">Dizertačná </t>
  </si>
  <si>
    <t>Rigorózna</t>
  </si>
  <si>
    <t>Kategória
fakulta</t>
  </si>
  <si>
    <t>Kategória fakulta</t>
  </si>
  <si>
    <t>Z**</t>
  </si>
  <si>
    <t>Študijný program</t>
  </si>
  <si>
    <t>Forma</t>
  </si>
  <si>
    <t>Jazyky</t>
  </si>
  <si>
    <t>Skratka titulu</t>
  </si>
  <si>
    <t xml:space="preserve">Odbor habilitačného konania a inauguračného konania </t>
  </si>
  <si>
    <t xml:space="preserve">Dátum odňatia </t>
  </si>
  <si>
    <t>P. č.</t>
  </si>
  <si>
    <t>Poskytovateľ finančých prostriedkov (grantová agentúra, objednávateľ)</t>
  </si>
  <si>
    <t>Grant (G)/objednávka (O)</t>
  </si>
  <si>
    <t>Domáce (D)/zahraničné (Z)</t>
  </si>
  <si>
    <t>Číslo/
identifikácia projektu</t>
  </si>
  <si>
    <t xml:space="preserve">Priezvisko, meno 
a tituly zodpovedného riešiteľa projektu </t>
  </si>
  <si>
    <t xml:space="preserve">Názov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</si>
  <si>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</si>
  <si>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</si>
  <si>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</si>
  <si>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</si>
  <si>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Kategória výkonu</t>
  </si>
  <si>
    <t>Autor</t>
  </si>
  <si>
    <t>Názov projektu/umeleckého výkonu</t>
  </si>
  <si>
    <t>Miesto realizácie</t>
  </si>
  <si>
    <t>Termín realizácie</t>
  </si>
  <si>
    <t>E**</t>
  </si>
  <si>
    <t>S**</t>
  </si>
  <si>
    <t>Počet cudzincov, ktorí uhrádzajú školné</t>
  </si>
  <si>
    <t>Rozhodnutia o neplatnosti štátnej skúšky alebo jej časti</t>
  </si>
  <si>
    <t>Rozhodnutia o neplatnosti rigoróznej skúšky alebo jej časti</t>
  </si>
  <si>
    <t>Rozhodnutia o odňatí vedecko-pedagogického alebo umelecko-pedagogického titulu docent</t>
  </si>
  <si>
    <t>Počet rozhodnutí</t>
  </si>
  <si>
    <t xml:space="preserve">Študijný odbor </t>
  </si>
  <si>
    <t>Rozhodnutia o podaní návrhu na odvolanie profesora</t>
  </si>
  <si>
    <t>Počet fyzických osôb, ktoré sa vzdali akademického titulu</t>
  </si>
  <si>
    <t>Študijný program štátnej skúšky</t>
  </si>
  <si>
    <t>Študijný odbor rigoróznej skúšky</t>
  </si>
  <si>
    <t>Počet fyzických osôb</t>
  </si>
  <si>
    <t>2021 / 2022</t>
  </si>
  <si>
    <t>V1</t>
  </si>
  <si>
    <t>V2</t>
  </si>
  <si>
    <t>V3</t>
  </si>
  <si>
    <t>O1</t>
  </si>
  <si>
    <t>O2</t>
  </si>
  <si>
    <t>O3</t>
  </si>
  <si>
    <t>P1</t>
  </si>
  <si>
    <t>P2</t>
  </si>
  <si>
    <t>U1</t>
  </si>
  <si>
    <t>U2</t>
  </si>
  <si>
    <t>D1</t>
  </si>
  <si>
    <t>U3</t>
  </si>
  <si>
    <t>I**</t>
  </si>
  <si>
    <t>I1</t>
  </si>
  <si>
    <t>I2</t>
  </si>
  <si>
    <t>I3</t>
  </si>
  <si>
    <t>2022 / 2023</t>
  </si>
  <si>
    <t>2023 / 2024</t>
  </si>
  <si>
    <t>V roku 2023/2024</t>
  </si>
  <si>
    <t>Dátum skončenia platnosti práva alebo zrušenia študijného programu</t>
  </si>
  <si>
    <t>Tabuľka č. 6: Prehľad akademických mobilít - študenti v akademickom roku 2024/2025 a porovnanie s akademickým rokom 2023/2024</t>
  </si>
  <si>
    <t>študijný odobor</t>
  </si>
  <si>
    <t>študijný odbor</t>
  </si>
  <si>
    <t>Tabuľka č. 1: Počet študentov vysokej školy k 31. 10. 2025</t>
  </si>
  <si>
    <t>Tabuľková príloha
k výročnej správe o činnosti vysokej školy za rok 2025</t>
  </si>
  <si>
    <t>Počet študentov vysokej školy k 31. 10. 2025</t>
  </si>
  <si>
    <t>Počet študentov, ktorí riadne skončili štúdium v akademickom roku 2024/2025</t>
  </si>
  <si>
    <t>Prijímacie konanie na študijné programy v prvom stupni a v spojenom prvom a druhom stupni v roku 2025</t>
  </si>
  <si>
    <t>Prijímacie konanie na študijné programy v druhom stupni v roku 2025</t>
  </si>
  <si>
    <t>Prijímacie konanie na študijné programy v treťom stupni v roku 2025</t>
  </si>
  <si>
    <t>Počet študentov uhrádzajúcich školné (ak. rok 2024/2025)</t>
  </si>
  <si>
    <t>Podiel riadne skončených štúdií na celkovom počte začatých štúdií v danom akademickom roku k 31. 12. 2025</t>
  </si>
  <si>
    <t>Prehľad akademických mobilít - študenti v akademickom roku 2024/2025 a porovnanie s akademickým rokom 2023/2024</t>
  </si>
  <si>
    <t>Zoznam predložených návrhov na vymenovanie za profesora v roku 2025</t>
  </si>
  <si>
    <t>Zoznam vymenovaných docentov za rok 2025</t>
  </si>
  <si>
    <t>Výberové konania na miesta vysokoškolských učiteľov uskutočnené v roku 2025</t>
  </si>
  <si>
    <t>Prehľad akademických mobilít - zamestnanci v akademickom roku 2024/2025 a porovnanie s akademickým rokom 2023/2024</t>
  </si>
  <si>
    <t>Informácie o záverečných prácach a rigoróznych prácach predložených na obhajobu v roku 2025</t>
  </si>
  <si>
    <t>Publikačná činnosť vysokej školy za rok 2025 a porovnanie s rokom 2024</t>
  </si>
  <si>
    <t>Umelecká činnosť vysokej školy za rok 2025 a porovnanie s rokom 2024</t>
  </si>
  <si>
    <t>Zoznam udelených akreditácií  habilitačného konania a inauguračného konania  k 31. 12. 2025</t>
  </si>
  <si>
    <t>Zoznam odňatých akreditácií habilitačného konania a inauguračného konania v roku 2025</t>
  </si>
  <si>
    <t>Finančné prostriedky na výskumné projekty získané v roku 2025</t>
  </si>
  <si>
    <t>Finančné prostriedky na ostatné (nevýskumné) projekty získané v roku 2025</t>
  </si>
  <si>
    <t>Prehľad umeleckej činnosti vysokej školy za rok 2025</t>
  </si>
  <si>
    <t>Prehľad odoberania vysokoškolských titulov, návrhov na odvolanie profesora, zneplatnenia štátnej alebo rigoróznej skúšky a vzdaní sa akademického titulu za rok 2025</t>
  </si>
  <si>
    <t>Tabuľka č. 1a: Vývoj počtu študentov (stav k 31.10. 2025)</t>
  </si>
  <si>
    <t>Vývoj počtu študentov (stav k 31. 10. 2025)</t>
  </si>
  <si>
    <t>Tabuľka č. 2: Počet študentov, ktorí riadne skončili štúdium v akademickom roku 2024/2025</t>
  </si>
  <si>
    <t>Tabuľka č. 3a: Prijímacie konanie na študijné programy v prvom stupni a v spojenom prvom a druhom stupni v roku 2025</t>
  </si>
  <si>
    <t>Tabuľla č. 3b: Prijímacie konanie na študijné programy v druhom stupni v roku 2025</t>
  </si>
  <si>
    <t>Tabuľka č. 3c: Prijímacie konanie na študijné programy v treťom stupni v roku 2025</t>
  </si>
  <si>
    <t>Tabuľka č. 4: Počet študentov uhrádzajúcich školné (ak. rok 2024/2025)</t>
  </si>
  <si>
    <t>ktorým vznikla v ak. roku 2024/2025 povinnosť uhradiť školné</t>
  </si>
  <si>
    <t>2024 / 2025</t>
  </si>
  <si>
    <t>Tabuľka č. 5: Podiel riadne skončených štúdií na celkovom počte začatých štúdií v danom akademickom roku k 31. 12. 2025</t>
  </si>
  <si>
    <t>Tabuľka č. 7: Zoznam predložených návrhov na vymenovanie za profesora v roku 2025</t>
  </si>
  <si>
    <t>Počet neskončených konaní: stav k 1.1.2025</t>
  </si>
  <si>
    <t>Počet neskončených konaní: stav k 31.12.2025</t>
  </si>
  <si>
    <t>Počet riadne skončených konaní k 31.12.2025</t>
  </si>
  <si>
    <t>Tabuľka č. 8: Zoznam vymenovaných docentov za rok 2025</t>
  </si>
  <si>
    <t>Tabuľka č. 9: Výberové konania na miesta vysokoškolských učiteľov uskutočnené v roku 2025</t>
  </si>
  <si>
    <t>Evidenčný prepočítaný počet vysokoškolských učiteľov k 31. 10. 2025</t>
  </si>
  <si>
    <t>Tabuľka č. 11: Prehľad akademických mobilít - zamestnanci v akademickom roku 2024/2025 a porovnanie s akademickým rokom 2023/2024</t>
  </si>
  <si>
    <t>V roku 2024/2025</t>
  </si>
  <si>
    <t>Tabuľka č. 12: Informácie o záverečných prácach a rigoróznych prácach predložených na obhajobu v roku 2025</t>
  </si>
  <si>
    <t>Tabuľka č. 13: Publikačná činnosť vysokej školy za rok 2025 a za rok 2024</t>
  </si>
  <si>
    <t>Rok vykazovania 2024 (1.2.2024-31.1.2025)</t>
  </si>
  <si>
    <t>Tabuľka č. 14: Umelecká činnosť vysokej školy za rok 2025 a porovnanie s rokom 2024</t>
  </si>
  <si>
    <t>Spolu v roku 2025</t>
  </si>
  <si>
    <t>Podiel v % 2025</t>
  </si>
  <si>
    <t>Rozdiel 2024 - 2023</t>
  </si>
  <si>
    <t>Rozdiel v % 2024 - 2023</t>
  </si>
  <si>
    <t>Zoznam študijných programov -  skončenie platnosti priznaného práva alebo zrušenie študijného programu v roku 2025</t>
  </si>
  <si>
    <t>Tabuľka č. 15: Zoznam študijných programov -  skončenie platnosti priznaného práva alebo zrušenie študijného programu v roku 2025</t>
  </si>
  <si>
    <t>Tabuľka č. 16: Zoznam udelených akreditácií  habilitačného konania a inauguračného konania k 31.12.2025</t>
  </si>
  <si>
    <t>Tabuľka č. 17: Zoznam odňatých akreditácií habilitačného konania a inauguračného konania v roku 2025</t>
  </si>
  <si>
    <t>Tabuľka č. 18: Finančné prostriedky na výskumné projekty získané v roku 2025</t>
  </si>
  <si>
    <t>Tabuľka č. 19: Finančné prostriedky na ostatné (nevýskumné) projekty získané v roku 2025</t>
  </si>
  <si>
    <t>Tabuľka č. 20: Prehľad umeleckej činnosti vysokej školy za rok 2025</t>
  </si>
  <si>
    <t>Tabuľka č. 21: Prehľad odoberania vysokoškolských titulov, návrhov na odvolanie profesora, zneplatnenia štátnej alebo rigoróznej skúšky a vzdaní sa akademického titulu za rok 2025</t>
  </si>
  <si>
    <t>FPVaI</t>
  </si>
  <si>
    <t>spolu FPVaI</t>
  </si>
  <si>
    <t>FSVaZ</t>
  </si>
  <si>
    <t>spolu FSVaZ</t>
  </si>
  <si>
    <t>FSŠ</t>
  </si>
  <si>
    <t>spolu FSŠ</t>
  </si>
  <si>
    <t>FF</t>
  </si>
  <si>
    <t>spolu FF</t>
  </si>
  <si>
    <t>PF</t>
  </si>
  <si>
    <t>spolu PF</t>
  </si>
  <si>
    <t>spolu UKF</t>
  </si>
  <si>
    <t>Spolu FPVaI</t>
  </si>
  <si>
    <t>Spolu FSVaZ</t>
  </si>
  <si>
    <t>Spolu FSŠ</t>
  </si>
  <si>
    <t>Spolu FF</t>
  </si>
  <si>
    <t>Spolu PF</t>
  </si>
  <si>
    <t>biológia</t>
  </si>
  <si>
    <t>ekologické a environmentálne vedy</t>
  </si>
  <si>
    <t>ekonómia a manažment</t>
  </si>
  <si>
    <t>filológia</t>
  </si>
  <si>
    <t>filozofia</t>
  </si>
  <si>
    <t>fyzika</t>
  </si>
  <si>
    <t>historické vedy</t>
  </si>
  <si>
    <t>informatika</t>
  </si>
  <si>
    <t>matematika</t>
  </si>
  <si>
    <t>mediálne a komunikačné štúdiá</t>
  </si>
  <si>
    <t>ošetrovateľstvo</t>
  </si>
  <si>
    <t>politické vedy</t>
  </si>
  <si>
    <t>psychológia</t>
  </si>
  <si>
    <t>sociálna práca</t>
  </si>
  <si>
    <t>učiteľstvo a pedagogické vedy</t>
  </si>
  <si>
    <t>vedy o umení a kultúre</t>
  </si>
  <si>
    <t>vedy o zemi</t>
  </si>
  <si>
    <t>vedy o športe</t>
  </si>
  <si>
    <t>zdravotnícke vedy</t>
  </si>
  <si>
    <t>bezpečnostné vedy</t>
  </si>
  <si>
    <t>P</t>
  </si>
  <si>
    <t>denná</t>
  </si>
  <si>
    <t>externá</t>
  </si>
  <si>
    <t>1</t>
  </si>
  <si>
    <t>2</t>
  </si>
  <si>
    <t>3</t>
  </si>
  <si>
    <t>sociológia a sociálna antropológia</t>
  </si>
  <si>
    <t>vedy o Zemi</t>
  </si>
  <si>
    <t>Fakulta prírodných vied a informatiky</t>
  </si>
  <si>
    <t>Fakulta stredoeurópskych štúdií</t>
  </si>
  <si>
    <t>Filozofická fakulta</t>
  </si>
  <si>
    <t>Fakulta sociálnych vied a zdravotníctva</t>
  </si>
  <si>
    <t>Pedagogická fakulta</t>
  </si>
  <si>
    <t>Rektorát</t>
  </si>
  <si>
    <t>EN1 - excelentný výstup národného dosahu s veľkým rozsahom</t>
  </si>
  <si>
    <t>Štrbák, Marek (1978-)</t>
  </si>
  <si>
    <t xml:space="preserve">Omša sv. Cecílie [klasická hudba] / Slovenská filharmónia [Autorská korporácia] </t>
  </si>
  <si>
    <t>Bratislava</t>
  </si>
  <si>
    <t>15.05.2025</t>
  </si>
  <si>
    <t>I - iný výstup</t>
  </si>
  <si>
    <t>Lechtová, Marcela (1985-)</t>
  </si>
  <si>
    <t xml:space="preserve">Doctor honoris causa pre prezidentku Indie [klasická hudba] </t>
  </si>
  <si>
    <t>Nitra</t>
  </si>
  <si>
    <t>10.04.2025</t>
  </si>
  <si>
    <t xml:space="preserve">Improvizácia k básni Odpusťte mamička [klasická hudba] </t>
  </si>
  <si>
    <t xml:space="preserve"> Bratislava </t>
  </si>
  <si>
    <t>11.01.2025</t>
  </si>
  <si>
    <t>Ľalia poľná [populárna hudba]</t>
  </si>
  <si>
    <t xml:space="preserve">Piesne z filmu Perinbaba [populárna hudba] </t>
  </si>
  <si>
    <t>Slovenská hymna [klasická hudba]</t>
  </si>
  <si>
    <t>Symfónia 5, Finále [klasická hudba]</t>
  </si>
  <si>
    <t>11.01.2026</t>
  </si>
  <si>
    <t xml:space="preserve">Vodná hudba [klasická hudba] </t>
  </si>
  <si>
    <t>SM3 - štandardný výstup medzinárodného dosahu s malým rozsahom</t>
  </si>
  <si>
    <t>Huňady, Ján (1966-)</t>
  </si>
  <si>
    <t xml:space="preserve">Leto na hojdačke [kresba, maľba] </t>
  </si>
  <si>
    <t>Jihlava</t>
  </si>
  <si>
    <t>11.01.2025-31.08.2025</t>
  </si>
  <si>
    <t>Pastorková, Jana (1969-)</t>
  </si>
  <si>
    <t xml:space="preserve">Agnus Dei [klasická hudba] </t>
  </si>
  <si>
    <t>15.06.2025-05.07.2025</t>
  </si>
  <si>
    <t xml:space="preserve">Ave Maria [klasická hudba] </t>
  </si>
  <si>
    <t xml:space="preserve">En priére [klasická hudba] </t>
  </si>
  <si>
    <t>Jesus, unser Trost und Leben, BWV 475 zo Schemelli Gesang-Buch [klasická hudba]</t>
  </si>
  <si>
    <t xml:space="preserve">Liebster Herr Jesu, BWV 484 zo Schemelli Gesang-Buch [klasická hudba] </t>
  </si>
  <si>
    <t xml:space="preserve">O salutaris [klasická hudba] </t>
  </si>
  <si>
    <t xml:space="preserve">Öffne dich, mein ganzes Herze, ária z kantáty Nun komm, der Heiden Heiland, BWV 61 [klasická hudba] </t>
  </si>
  <si>
    <t xml:space="preserve">Quia respexit, ária z Magnificat D dur, BWV 243 [klasická hudba] </t>
  </si>
  <si>
    <t>Szalai, Daniel (1964-)</t>
  </si>
  <si>
    <t>Attila József : Pri Dunaji [kresba, maľba]</t>
  </si>
  <si>
    <t>Dunajská Streda</t>
  </si>
  <si>
    <t>11.09.2025-10.10.2025</t>
  </si>
  <si>
    <t>Miklós Radnóti : Paríž [kresba, maľba]</t>
  </si>
  <si>
    <t>Agnus Dei [klasická hudba]</t>
  </si>
  <si>
    <t>En priére [klasická hudba]</t>
  </si>
  <si>
    <t xml:space="preserve">In dir ist Freude, BWV 651 [klasická hudba] </t>
  </si>
  <si>
    <t xml:space="preserve">Jesus, unser Trost und Leben, BWV 475 zo Schemelli Gesang-Buch [klasická hudba] </t>
  </si>
  <si>
    <t xml:space="preserve">Prelúdium a fúga Es dur, BWV 552 [klasická hudba] </t>
  </si>
  <si>
    <t xml:space="preserve">Trio super: Allein Gott in der Höh sei Ehr, BWV 664 [klasická hudba] </t>
  </si>
  <si>
    <t>Variations sur Christus Vincit [klasická hudba]</t>
  </si>
  <si>
    <t>SN1 - štandardný výstup národného dosahu s veľkým rozsahom</t>
  </si>
  <si>
    <t>Čierna, Alena (1961-)</t>
  </si>
  <si>
    <t xml:space="preserve">22. ročník festivalu umení Konfrontácie 2025 [dramaturgický projekt] </t>
  </si>
  <si>
    <t>24.11.2025-28.11.2025</t>
  </si>
  <si>
    <t>Smolík, Pavol (1964-)</t>
  </si>
  <si>
    <t xml:space="preserve">Jevgenij Iršai: Opertorium [hudobno-dramatické dielo] </t>
  </si>
  <si>
    <t>Košice</t>
  </si>
  <si>
    <t>26.10.2025-16.11.2025</t>
  </si>
  <si>
    <t>Jevgenij Iršai: Opertorium [hudobno-dramatické dielo]</t>
  </si>
  <si>
    <t>SN2 - štandardný výstup národného dosahu so stredným rozsahom</t>
  </si>
  <si>
    <t>Récka, Adriana (1967-)</t>
  </si>
  <si>
    <t xml:space="preserve">Anna Jarmila Koprdová : Maľované vlnou III. [samostatná krátkodobá výstava] </t>
  </si>
  <si>
    <t>24.11.2025-19.12.2025</t>
  </si>
  <si>
    <t xml:space="preserve">Do divadla sa treba primerane obliecť. Kostýmový a scénický výtvarník Peter Čanecký [hrané dielo - audiorelácia] : 9. časť </t>
  </si>
  <si>
    <t>29.11.2025</t>
  </si>
  <si>
    <t xml:space="preserve">Môže za to Pavarotti. Tenorista Jozef Kundlák [hrané dielo - audiorelácia] : 7. časť </t>
  </si>
  <si>
    <t>24.05.2025</t>
  </si>
  <si>
    <t xml:space="preserve">Opera funguje rovnako už štyristo rokov. Operný režisér Martin Bendik [hrané dielo - audiorelácia] : 8. časť </t>
  </si>
  <si>
    <t>13.05.2025</t>
  </si>
  <si>
    <t>Spoločne si vychutnávať hudbu. Dirigent Dušan Štefánek [hrané dielo - audiorelácia] : 6. časť</t>
  </si>
  <si>
    <t>22.03.2025</t>
  </si>
  <si>
    <t>Šašinová, Dana (1964-)</t>
  </si>
  <si>
    <t xml:space="preserve">Klavírní matiné [klasická hudba] </t>
  </si>
  <si>
    <t>Turzák, Tomáš (1984-)</t>
  </si>
  <si>
    <t xml:space="preserve">Lomničák v expresii [kresba, maľba] </t>
  </si>
  <si>
    <t>Olomouc</t>
  </si>
  <si>
    <t>14.03.2025-25.04.2025</t>
  </si>
  <si>
    <t>Zabadal, Ľubomír (1969-)</t>
  </si>
  <si>
    <t>František Malec Ftipný: Šteklivý šlabikár [vizuálna komunikácia - publikácia] : alebo Príbehy podla písmen A - Ž</t>
  </si>
  <si>
    <t>15.12.2025</t>
  </si>
  <si>
    <t>SN3 - štandardný výstup národného dosahu s malým rozsahom</t>
  </si>
  <si>
    <t>Baus, Jozef (1958-)</t>
  </si>
  <si>
    <t>Fero (František) Malec: Skice [ilustrácia]</t>
  </si>
  <si>
    <t>Trnava</t>
  </si>
  <si>
    <t>04.09.2025</t>
  </si>
  <si>
    <t xml:space="preserve">„Braunes Mädel von der Puszta“ z operety Grófka Marica [opereta a spevohra] </t>
  </si>
  <si>
    <t>26.11.2025</t>
  </si>
  <si>
    <t>Des Knaben Wunderhorn pre flautu a klavír [klasická hudba]</t>
  </si>
  <si>
    <t xml:space="preserve">Romanca F dur op. 50 pre flautu a klavír [klasická hudba] </t>
  </si>
  <si>
    <t xml:space="preserve">Schwanengesang pre flautu a klavír D 957 [klasická hudba] </t>
  </si>
  <si>
    <t xml:space="preserve">Tritsch-Trasch-Polka op. 214 pre flautu a klavír [klasická hudba] </t>
  </si>
  <si>
    <t>Ave Maria [klasická hudba]</t>
  </si>
  <si>
    <t>22.11.2024</t>
  </si>
  <si>
    <t xml:space="preserve">Ave Maria Païen [klasická hudba] </t>
  </si>
  <si>
    <t>Trenčín</t>
  </si>
  <si>
    <t>20.04.2025</t>
  </si>
  <si>
    <t xml:space="preserve">Dva žalmy [klasická hudba] </t>
  </si>
  <si>
    <t xml:space="preserve">En prière [klasická hudba] </t>
  </si>
  <si>
    <t xml:space="preserve">L’angelus du soir [klasická hudba] </t>
  </si>
  <si>
    <t xml:space="preserve">Štvrtá kniha žalmov [klasická hudba] </t>
  </si>
  <si>
    <t xml:space="preserve">Sen [klasická hudba] </t>
  </si>
  <si>
    <t>08.12.2025</t>
  </si>
  <si>
    <t>SR1 - štandardný výstup regionálneho dosahu s veľkým rozsahom</t>
  </si>
  <si>
    <t xml:space="preserve">Výstava fotografií: Bolo mi cťou/ It ́s been an honor [iný] </t>
  </si>
  <si>
    <t>20.11.2025</t>
  </si>
  <si>
    <t>Kratochvil, Martin (1973-)</t>
  </si>
  <si>
    <t xml:space="preserve">18 stĺpov a ich pozostatkov [socha, plastika, objekt] = Inštalácia drevenej hmoty </t>
  </si>
  <si>
    <t>Banská Štiavnica</t>
  </si>
  <si>
    <t>09.09.2025-30.09.2025</t>
  </si>
  <si>
    <t xml:space="preserve">5 zastavení [socha, plastika, objekt] = Inštalácia drevenej hmoty </t>
  </si>
  <si>
    <t xml:space="preserve">9 horizontál [socha, plastika, objekt] : drevená hmota na stene a na podlahe </t>
  </si>
  <si>
    <t xml:space="preserve">ARA 88 - 99 [kresba, maľba] </t>
  </si>
  <si>
    <t>05.04.2025</t>
  </si>
  <si>
    <t xml:space="preserve">Baby ryby 1 [kresba, maľba] </t>
  </si>
  <si>
    <t>08.08.2025</t>
  </si>
  <si>
    <t xml:space="preserve">Burda, inštalácia objektov [intermediálne dielo, inštalácia] : (stôl, šijací stroj, stojan, vešiak, plátenná košeľa, nožnice, strihový papier, strihy, plátno, krieda, špendlíky, niť) </t>
  </si>
  <si>
    <t>15.03.2025</t>
  </si>
  <si>
    <t xml:space="preserve">Cesta [socha, plastika, objekt] : (doska) = Inštalácia drevenej hmoty </t>
  </si>
  <si>
    <t xml:space="preserve">Dvojica - diptych [socha, plastika, objekt] : (dosky) = Inštalácia drevenej hmoty </t>
  </si>
  <si>
    <t>Fragmenty [intermediálne dielo, inštalácia] = Inštalácia drevených fragmentov na stene</t>
  </si>
  <si>
    <t xml:space="preserve">HoreDole [intermediálne dielo, inštalácia] : 14 rebríkov inštalácia </t>
  </si>
  <si>
    <t>15.11.2025-07.12.2025</t>
  </si>
  <si>
    <t xml:space="preserve">Malý vodopád [intermediálne dielo, inštalácia] : šijací stroj a farebné nite </t>
  </si>
  <si>
    <t xml:space="preserve">Mural Horizontál H fáza 1. [kresba, maľba] : Séria procesuálnych obrazov - malieb </t>
  </si>
  <si>
    <t>15.02.2025</t>
  </si>
  <si>
    <t xml:space="preserve">Mural Horizontál H fáza 2. [kresba, maľba] : Séria procesuálnych obrazov, malieb </t>
  </si>
  <si>
    <t xml:space="preserve">Mural Vertikál V1 fáza 1. [kresba, maľba] : Séria procesuálnych obrazov - malieb </t>
  </si>
  <si>
    <t xml:space="preserve">Mural Vertikál V1 fáza 2. [kresba, maľba] : (Red on White) : Séria procesuálnych obrazov, malieb </t>
  </si>
  <si>
    <t xml:space="preserve">Mural Vertikál V2 fáza 1. [kresba, maľba] : Séria procesuálnych obrazov - malieb </t>
  </si>
  <si>
    <t xml:space="preserve">Mural Vertikál V2 fáza 2. [kresba, maľba] : (Modré blue) : Séria procesuálnych obrazov - malieb </t>
  </si>
  <si>
    <t xml:space="preserve">Neviditeľný obraz - dvere [socha, plastika, objekt] : Séria Záhady - objekty </t>
  </si>
  <si>
    <t xml:space="preserve">Oltár Svätá trojica - triptych [socha, plastika, objekt] = Inštalácia drevenej hmoty </t>
  </si>
  <si>
    <t xml:space="preserve">Plagát - Výsledky stretnutia sympatických subjektov [vizuálna komunikácia - identita] [plagát] </t>
  </si>
  <si>
    <t xml:space="preserve">Plagát a pozvánka k výstave - HORE DOLE [vizuálna komunikácia - identita] [plagát] [pozvánka] </t>
  </si>
  <si>
    <t>15.11.2025</t>
  </si>
  <si>
    <t xml:space="preserve">Plagát a pozvánka k výstave- ..Stretnutie... [vizuálna komunikácia - identita] [plagát] [pozvánka] </t>
  </si>
  <si>
    <t xml:space="preserve">Plagát a pozvánky k výstave - Katarína Vidová Borguľová:Stopy [vizuálna komunikácia - identita] [plagát] [pozvánky] </t>
  </si>
  <si>
    <t>15.04.2025</t>
  </si>
  <si>
    <t xml:space="preserve">Plagát a pozvánky k výstave - Open studio KRA KRA [vizuálna komunikácia - identita] = Otvorený ateliér [plagát] [pozvánky] </t>
  </si>
  <si>
    <t xml:space="preserve">Plagáty a pozvánky k výstave - Los pajaros [vizuálna komunikácia - identita] : de la casa de los pajaros [plagáty] [pozvánky] </t>
  </si>
  <si>
    <t xml:space="preserve">Plagáty a pozvánky k výstave - Trám Chrám [vizuálna komunikácia - identita] [plagát] </t>
  </si>
  <si>
    <t>09.09.2025</t>
  </si>
  <si>
    <t xml:space="preserve">Prestreté pre Záhadu I.D. [socha, plastika, objekt] : Séria Záhady - objekty </t>
  </si>
  <si>
    <t xml:space="preserve">Prestreté pre... [intermediálne dielo, inštalácia] : interaktívny objekt (drevo, kov) </t>
  </si>
  <si>
    <t>Relikviár [socha, plastika, objekt] : 30 relikvií : objekt = Inštalácia drevenej hmoty</t>
  </si>
  <si>
    <t xml:space="preserve">Rodina - triptych [socha, plastika, objekt] = Inštalácia drevenej hmoty </t>
  </si>
  <si>
    <t xml:space="preserve">Strieborný vodopád [intermediálne dielo, inštalácia] : inštalácia šijacích strojov a strieborných a zlatých nití </t>
  </si>
  <si>
    <t xml:space="preserve">Tukan [socha, plastika, objekt] : drevená socha na bidle </t>
  </si>
  <si>
    <t xml:space="preserve">Venus in Blue [socha, plastika, objekt] : (parafráza Man Ray: Venus Restored 1936) </t>
  </si>
  <si>
    <t xml:space="preserve">Záhada veľké K made in Japan [socha, plastika, objekt] : Séria Záhady - objekty </t>
  </si>
  <si>
    <t xml:space="preserve">Záhada vymedzenia priestoru [socha, plastika, objekt] : Séria Záhady - objekty </t>
  </si>
  <si>
    <t xml:space="preserve">Kultúrny program pri príležitosti seminára CropLife Europe [klasická hudba] </t>
  </si>
  <si>
    <t>29.09.2025</t>
  </si>
  <si>
    <t>Mináriková, Jana (1980-)</t>
  </si>
  <si>
    <t xml:space="preserve">Léta putování [klasická hudba] : klavírní recitál </t>
  </si>
  <si>
    <t>26.03.2025</t>
  </si>
  <si>
    <t xml:space="preserve">1. Sepekovské hudební slavnosti [klasická hudba] </t>
  </si>
  <si>
    <t>Sepekov</t>
  </si>
  <si>
    <t>13.09.2025</t>
  </si>
  <si>
    <t xml:space="preserve">1. výročie inaugurácie Kalvárskeho organa [klasická hudba] </t>
  </si>
  <si>
    <t>29.06.2025</t>
  </si>
  <si>
    <t xml:space="preserve">Erasmus in Cammino [klasická hudba] </t>
  </si>
  <si>
    <t>San Severo</t>
  </si>
  <si>
    <t>25.03.2025</t>
  </si>
  <si>
    <t xml:space="preserve">Koncert duchovní hudby [klasická hudba] </t>
  </si>
  <si>
    <t>Plzeň</t>
  </si>
  <si>
    <t>04.11.2025</t>
  </si>
  <si>
    <t xml:space="preserve">Orgelkonzert mit Marek Štrbák [klasická hudba] </t>
  </si>
  <si>
    <t>Filderstadt-Harthausen</t>
  </si>
  <si>
    <t>17.08.2025</t>
  </si>
  <si>
    <t>16.08.2025</t>
  </si>
  <si>
    <t xml:space="preserve">Rekviem [klasická hudba] </t>
  </si>
  <si>
    <t>12.04.2025-31.10.2025</t>
  </si>
  <si>
    <t xml:space="preserve">Varhanní koncert [klasická hudba] </t>
  </si>
  <si>
    <t>Praha</t>
  </si>
  <si>
    <t>08.11.2025</t>
  </si>
  <si>
    <t>SR2 - štandardný výstup regionálneho dosahu so stredným rozsahom</t>
  </si>
  <si>
    <t xml:space="preserve">Diplom 2025 [vizuálna komunikácia - publikácia] </t>
  </si>
  <si>
    <t>23.11.2025</t>
  </si>
  <si>
    <t xml:space="preserve">Dáždnik, meč a hrebeň [intermediálne dielo, inštalácia] : inštalácia objektov na stene (čierny dáždnik s rúčkou samurajského meča, ružový hrebeň) </t>
  </si>
  <si>
    <t xml:space="preserve">Pán múch [intermediálne dielo, inštalácia] : objekt </t>
  </si>
  <si>
    <t xml:space="preserve">Pierka v klietke [akčné a performatívne umenie] : audioinštalácia coco nut </t>
  </si>
  <si>
    <t xml:space="preserve">Prelet nad kukučím hniezdom [intermediálne dielo, inštalácia] : objekt : asambláž </t>
  </si>
  <si>
    <t xml:space="preserve">She sat in the corner [intermediálne dielo, inštalácia] : objekt </t>
  </si>
  <si>
    <t xml:space="preserve">Srdce ako sieť [socha, plastika, objekt] : Inštalácia </t>
  </si>
  <si>
    <t xml:space="preserve">Všímavosť [socha, plastika, objekt] : Inštalácia : 15 miniatúrnych sôch </t>
  </si>
  <si>
    <t xml:space="preserve">Záhada malé k [socha, plastika, objekt] : Séria Záhady - objekty </t>
  </si>
  <si>
    <t xml:space="preserve">Organový koncert [klasická hudba] </t>
  </si>
  <si>
    <t>Spišská Nová Ves</t>
  </si>
  <si>
    <t>03.08.2025</t>
  </si>
  <si>
    <t>Organový koncert [klasická hudba]</t>
  </si>
  <si>
    <t>Toman, Juraj (1985-)</t>
  </si>
  <si>
    <t xml:space="preserve">Portrait on the pink surface [kresba, maľba] </t>
  </si>
  <si>
    <t>31.01.2025</t>
  </si>
  <si>
    <t xml:space="preserve">Space with clouds [kresba, maľba] </t>
  </si>
  <si>
    <t>10.01.2025-31.01.2025</t>
  </si>
  <si>
    <t xml:space="preserve">Hľadanie modrej [kresba, maľba] : Pohľad na Baranec </t>
  </si>
  <si>
    <t>Turčianske Teplice</t>
  </si>
  <si>
    <t xml:space="preserve">Impresia v Malej Fatre [kresba, maľba] </t>
  </si>
  <si>
    <t xml:space="preserve">Nočné svetlo [kresba, maľba] </t>
  </si>
  <si>
    <t xml:space="preserve">Siločiary tatranského leta [kresba, maľba] : Pohľad na Malú Fatru </t>
  </si>
  <si>
    <t xml:space="preserve">Západ slnka v Tatrách [kresba, maľba] </t>
  </si>
  <si>
    <t xml:space="preserve">Zlobivá [kresba, maľba] </t>
  </si>
  <si>
    <t xml:space="preserve">Zo Straníka pri Žiline [kresba, maľba] : Pohľad na Malú Fatru </t>
  </si>
  <si>
    <t>SR3 - štandardný výstup regionálneho dosahu s malým rozsahom</t>
  </si>
  <si>
    <t xml:space="preserve">Lucia Huňady Kubalová: Bez komentára [vizuálna komunikácia - publikácia] : básne : poems = No comment </t>
  </si>
  <si>
    <t>01.08.2025</t>
  </si>
  <si>
    <t xml:space="preserve">Masticha active [vizuálna komunikácia - identita] </t>
  </si>
  <si>
    <t>2025</t>
  </si>
  <si>
    <t xml:space="preserve">Masticha vena [vizuálna komunikácia - identita] </t>
  </si>
  <si>
    <t xml:space="preserve">Poézia jednej chvíle [kresba, maľba] </t>
  </si>
  <si>
    <t>07.05.2025</t>
  </si>
  <si>
    <t xml:space="preserve">Semper Vireo [vizuálna komunikácia - publikácia] : básne </t>
  </si>
  <si>
    <t>01.10.2025</t>
  </si>
  <si>
    <t xml:space="preserve">Absencia [socha, plastika, objekt] : Séria Záhady - objekty </t>
  </si>
  <si>
    <t xml:space="preserve">Bubliny [intermediálne dielo, inštalácia] : objekt </t>
  </si>
  <si>
    <t xml:space="preserve">Colour Comedians [intermediálne dielo, inštalácia] : parafráza diela Comedian od Maurício Cattelan </t>
  </si>
  <si>
    <t xml:space="preserve">Chvála alkoholu [intermediálne dielo, inštalácia] : interaktívny objekt </t>
  </si>
  <si>
    <t xml:space="preserve">Kocúr v rúre [intermediálne dielo, inštalácia] : objekt </t>
  </si>
  <si>
    <t xml:space="preserve">Ninja s dáždnikom [akčné a performatívne umenie] </t>
  </si>
  <si>
    <t xml:space="preserve">Performance &amp;quot;Cez múr&amp;quot;- otváranie ateliéru [akčné a performatívne umenie] </t>
  </si>
  <si>
    <t xml:space="preserve">Pozvánka: Pozvanie k stolu. [vizuálna komunikácia - identita] [pozvánka] </t>
  </si>
  <si>
    <t>Pozvánka: Príďte si dať ruku do rukáva [vizuálna komunikácia - identita] [pozvánka]</t>
  </si>
  <si>
    <t xml:space="preserve">Ruka v rukáve [intermediálne dielo, inštalácia] : interaktívny objekt </t>
  </si>
  <si>
    <t xml:space="preserve">Sada inštrumentov [intermediálne dielo, inštalácia] : objekt </t>
  </si>
  <si>
    <t xml:space="preserve">Výber z herbáru MK [intermediálne dielo, inštalácia] : objekt </t>
  </si>
  <si>
    <t>„Allegro“ aus der Serenade „Eine kleine Nachtmusik“ [klasická hudba] : arr. für Flöte und Klavier / Ensemble SphärenKlänge [Autorská korporácia]</t>
  </si>
  <si>
    <t>Breitenfurt</t>
  </si>
  <si>
    <t>17.07.2025</t>
  </si>
  <si>
    <t xml:space="preserve">„Allegro“ aus der Sonate C dur KV 14 [klasická hudba] : für Flöte und Klavier / Ensemble SphärenKlänge [Autorská korporácia] </t>
  </si>
  <si>
    <t>Viedeň</t>
  </si>
  <si>
    <t>17.06.2025</t>
  </si>
  <si>
    <t xml:space="preserve">„Braunes Mädel von der Puszta“ aus der Operette „Die Gräfin Mariza“ [opereta a spevohra] : arr. für Mezzosopran, Flöte und Klavier / Ensemble SphärenKlänge [Autorská korporácia] </t>
  </si>
  <si>
    <t>03.07.2025</t>
  </si>
  <si>
    <t xml:space="preserve">„Czárdás“ [klasická hudba] : arr. für Flöte und Klavier / Ensemble SphärenKlänge [Autorská korporácia] </t>
  </si>
  <si>
    <t xml:space="preserve">„Das Fischermädchen“ aus dem „Schwanengesang“ von F. Schubert [klasická hudba] : Flöte und Klavier / Ensemble SphärenKlänge [Autorská korporácia] </t>
  </si>
  <si>
    <t>22.08.2025</t>
  </si>
  <si>
    <t xml:space="preserve">„Das Fischermädchen“ aus dem „Schwanengesang“ von F.Schubert [klasická hudba] : für Flöte und Klavier / Ensemble SphärenKlänge [Autorská korporácia] </t>
  </si>
  <si>
    <t>„Granada“ [klasická hudba] : arr. für Mezzosopran, Flöte und Klavier / Ensemble SphärenKlänge [Autorská korporácia]</t>
  </si>
  <si>
    <t xml:space="preserve">„Habanera“ aus der Oper „Carmen“ [opera] : arr. für Mezzosopran, Flöte und Klavier / Ensemble SphärenKlänge [Autorská korporácia] </t>
  </si>
  <si>
    <t xml:space="preserve">„Hör ich Zymbalklänge“ aus der Operette „Zigeunerliebe“ [opereta a spevohra] : arr. für Mezzosopran, Flöte und Klavier / Ensemble SphärenKlänge [Autorská korporácia] </t>
  </si>
  <si>
    <t xml:space="preserve">„Ich lade gern mir Gäste ein“ aus „Die Fledermaus“ [opereta a spevohra] : Mezzosopran, Flöte, Kontrabass und Klavier / Ensemble SphärenKlänge [Autorská korporácia] </t>
  </si>
  <si>
    <t xml:space="preserve">„Ich lade gern mir Gäste ein“ aus der Operette „Die Fledermaus“ [opereta a spevohra] : arr. für Mezzosopran, Flöte und Klavier / Ensemble SphärenKlänge [Autorská korporácia] </t>
  </si>
  <si>
    <t>„Im Feuerstrom der Reben“ aus der Operette „Die Fledermaus“ [opereta a spevohra] : arr. für Mezzosopran, Flöte und Klavier / Ensemble SphärenKlänge [Autorská korporácia]</t>
  </si>
  <si>
    <t xml:space="preserve">„Im Feuerstrom der Reben“ aus der Operette „Die Fledermaus“ [opereta a spevohra] : arr. für Mezzosopran, Flöte und Klavier / Ensemble SphärenKlänge [Autorská korporácia] </t>
  </si>
  <si>
    <t xml:space="preserve">„Im Krapfenwald Polka“ Op. 336 [klasická hudba] : arr. für Flöte und Klavier / Ensemble SphärenKlänge [Autorská korporácia] </t>
  </si>
  <si>
    <t>„Im Krapfenwald“ Polka Op. 336 [klasická hudba] : arr. für Flöte und Klavier / Ensemble SphärenKlänge [Autorská korporácia]</t>
  </si>
  <si>
    <t xml:space="preserve">„Liebesleid“ [klasická hudba] : für Flöte und Klavier / Ensemble SphärenKlänge [Autorská korporácia] </t>
  </si>
  <si>
    <t xml:space="preserve">„Radetzky Marsch“ Op. 228 [klasická hudba] : arr. für Flöte und Klavier / Ensemble SphärenKlänge [Autorská korporácia] </t>
  </si>
  <si>
    <t>„Radetzky Marsch“ Op. 228 [klasická hudba] : arr. für Flöte und Klavier / Ensemble SphärenKlänge [Autorská korporácia]</t>
  </si>
  <si>
    <t xml:space="preserve">„Rheinlegendchen“ aus dem Zyklus „Des Knaben Wunderhorn“ [klasická hudba] : für Flöte, Klavier und Kontrabass / Ensemble SphärenKlänge [Autorská korporácia] </t>
  </si>
  <si>
    <t xml:space="preserve">„Rondo Alla Turca“ [klasická hudba] : arr. für Flöte und Klavier / Ensemble SphärenKlänge [Autorská korporácia] </t>
  </si>
  <si>
    <t xml:space="preserve">„Schön Rosmarin“ [klasická hudba] : für Flöte und Klavier / Ensemble SphärenKlänge [Autorská korporácia] </t>
  </si>
  <si>
    <t xml:space="preserve">„Schwipslied“ aus der Operette „Eine Nacht in Venedig“ [opereta a spevohra] : arr. für Mezzosopran, Flöte und Klavier / Ensemble SphärenKlänge [Autorská korporácia] </t>
  </si>
  <si>
    <t xml:space="preserve">„Ständchen“ aus dem „Schwanengesang“ von F.Schubert [klasická hudba] : für Flöte und Klavier / Ensemble SphärenKlänge [Autorská korporácia] </t>
  </si>
  <si>
    <t xml:space="preserve">„Tik Tak Polka“ Op. 365 [klasická hudba] : arr. für Flöte, Kontrabass und Klavier / Ensemble SphärenKlänge [Autorská korporácia] </t>
  </si>
  <si>
    <t xml:space="preserve">„Tik-Tak-Polka“ Op. 365 [klasická hudba] : arr. für Flöte und Klavier / Ensemble SphärenKlänge [Autorská korporácia] </t>
  </si>
  <si>
    <t xml:space="preserve">„Tritsch Tratsch Polka“ [klasická hudba] : arr. für Flöte, Kontrabass und Klavier / Ensemble SphärenKlänge [Autorská korporácia] </t>
  </si>
  <si>
    <t xml:space="preserve">„Tritsch-Tratsch-Polka“ Op. 214 [klasická hudba] : arr. für Flöte und Klavier / Ensemble SphärenKlänge [Autorská korporácia] </t>
  </si>
  <si>
    <t xml:space="preserve">„Ungarischer Tanz Nr. 5“ [klasická hudba] : arr. für Flöte und Klavier / Ensemble SphärenKlänge [Autorská korporácia] </t>
  </si>
  <si>
    <t>„Voi che sapete“ aus der Oper „Le Nozze di Figaro“ [opera] : arr. für Mezzosopran, Flöte und Klavier / Ensemble SphärenKlänge [Autorská korporácia]</t>
  </si>
  <si>
    <t xml:space="preserve">„Wer hat dies Liedlein erdacht?“ aus dem Zyklus „Des Knaben Wunderhorn“ [klasická hudba] : für Flöte, Klavier und Kontrabass / Ensemble SphärenKlänge [Autorská korporácia] </t>
  </si>
  <si>
    <t xml:space="preserve">Frühlingsstimmen“ Walzer Op. 410 [klasická hudba] : arr. für Flöte und klavier / Ensemble SphärenKlänge [Autorská korporácia] </t>
  </si>
  <si>
    <t xml:space="preserve">Romanze F-dur Op. 50 von L. van Beethoven [klasická hudba] : Flöte, Kontrabass und Klavier / Ensemble SphärenKlänge [Autorská korporácia] </t>
  </si>
  <si>
    <t>Green studio with white, orange and blue [kresba, maľba] /</t>
  </si>
  <si>
    <t xml:space="preserve">In the square [kresba, maľba] </t>
  </si>
  <si>
    <t xml:space="preserve">Painter [kresba, maľba] </t>
  </si>
  <si>
    <t xml:space="preserve">Studio with orange and blue [kresba, maľba] </t>
  </si>
  <si>
    <t xml:space="preserve">Panoráma v červenom [kresba, maľba] : Belianky </t>
  </si>
  <si>
    <t xml:space="preserve">Pole ďateliny pod Tatrami [kresba, maľba] </t>
  </si>
  <si>
    <t xml:space="preserve">Siločiary zeme [kresba, maľba] </t>
  </si>
  <si>
    <t xml:space="preserve">Stromoradie pod Tatrami [kresba, maľba] </t>
  </si>
  <si>
    <t xml:space="preserve">Tvar zeme III. [kresba, maľba] </t>
  </si>
  <si>
    <t xml:space="preserve">V posledných lúčoch slnka [kresba, maľba] : Lomnický štít </t>
  </si>
  <si>
    <t xml:space="preserve">Vo vetre v Tatrách [kresba, maľba] </t>
  </si>
  <si>
    <t xml:space="preserve">Zo starej Myjavy [kresba, maľba] </t>
  </si>
  <si>
    <t>ZM2 - zásadný výstup medzinárodného dosahu so stredným rozsahom</t>
  </si>
  <si>
    <t>Iwona Bugajska-Bigos SŁOWA – obraz wewnętrzny [samostatná krátkodobá výstava] = WORDS – the inner image</t>
  </si>
  <si>
    <t>Nowy Targ</t>
  </si>
  <si>
    <t>11.07.2025-16.08.2025</t>
  </si>
  <si>
    <t>ZM3 - zásadný výstup medzinárodného dosahu s malým rozsahom</t>
  </si>
  <si>
    <t xml:space="preserve">Rectangular Stamp - Just Stamp [kresba, maľba] </t>
  </si>
  <si>
    <t>Ruse</t>
  </si>
  <si>
    <t>10.10.2025-30.12.2025</t>
  </si>
  <si>
    <t xml:space="preserve">Round Stamp - Fluxus [kresba, maľba] </t>
  </si>
  <si>
    <t xml:space="preserve">Round Stamp - Reflux [kresba, maľba] </t>
  </si>
  <si>
    <t xml:space="preserve">Malé detské hry [socha, plastika, objekt] : 1. BK - J. Karafiát: Broučci : 2. OP - W. Vemohr: Orlie pierko : 3. KKKK. - F. Móra: Kincskereső kisködmön (Čarovný kožuštek) : 4. MMV. - H.CH.Andersen: Malá morská víla : 5. PUF - F. Molnár: A Pál utcai fiúk (Chlapci z Pavlovskej ulice </t>
  </si>
  <si>
    <t>Hlohovec</t>
  </si>
  <si>
    <t>03.10.2025-31.01.2026</t>
  </si>
  <si>
    <t>Dušan a figurína [kresba, maľba]</t>
  </si>
  <si>
    <t>02.10.2025-30.10.2025</t>
  </si>
  <si>
    <t xml:space="preserve">On saturday morning [kresba, maľba] </t>
  </si>
  <si>
    <t xml:space="preserve">Plaing with architecture [kresba, maľba] </t>
  </si>
  <si>
    <t xml:space="preserve">Winter studio [kresba, maľba] </t>
  </si>
  <si>
    <t>ZN1 - zásadný výstup národného dosahu s veľkým rozsahom</t>
  </si>
  <si>
    <t xml:space="preserve">Opera Gala Anna Netrebko [opera] </t>
  </si>
  <si>
    <t>30.04.2025</t>
  </si>
  <si>
    <t xml:space="preserve">Silvestrovský galakoncert [opera] </t>
  </si>
  <si>
    <t>31.12.2025</t>
  </si>
  <si>
    <t>ZN2 - zásadný výstup národného dosahu so stredným rozsahom</t>
  </si>
  <si>
    <t xml:space="preserve">G66 [textilný dizajn] : 66 textilných miniatúr </t>
  </si>
  <si>
    <t>27.08.2025</t>
  </si>
  <si>
    <t>Žalm 47 pre soprán, miešaný zbor, organ a orchester, op. 38 [klasická hudba] / Slovenská filharmónia [Autorská korporácia]</t>
  </si>
  <si>
    <t>01.05.2025</t>
  </si>
  <si>
    <t>ZN3 - zásadný výstup národného dosahu s malým rozsahom</t>
  </si>
  <si>
    <t xml:space="preserve">Buoy [kresba, maľba] </t>
  </si>
  <si>
    <t>13.12.2025-24.05.2026</t>
  </si>
  <si>
    <t xml:space="preserve">Ach, Christe Jesu Kindelein [klasická hudba] </t>
  </si>
  <si>
    <t>07.12.2025</t>
  </si>
  <si>
    <t xml:space="preserve">De profundis (Žalm č. 130) [klasická hudba] </t>
  </si>
  <si>
    <t xml:space="preserve">In Nativitate Domini Nostri Jesu Christi Canticum, H. 421 [klasická hudba] </t>
  </si>
  <si>
    <t xml:space="preserve">Jesus bleibet meine Freude, BWV 147 [klasická hudba] </t>
  </si>
  <si>
    <t xml:space="preserve">Lux aeterna (Enigma variácie, op. 36, č. 9) [klasická hudba] </t>
  </si>
  <si>
    <t xml:space="preserve">Maria durch ein Dornwald ging [klasická hudba] </t>
  </si>
  <si>
    <t xml:space="preserve">Noëls sur les instruments, H. 534 [klasická hudba] </t>
  </si>
  <si>
    <t xml:space="preserve">Tota pulchra es, WAB 46 [klasická hudba] </t>
  </si>
  <si>
    <t>ZR1 - zásadný výstup regionálneho dosahu s veľkým rozsahom</t>
  </si>
  <si>
    <t>Coming home [kresba, maľba]</t>
  </si>
  <si>
    <t>25.09.2025-24.10.2025</t>
  </si>
  <si>
    <t xml:space="preserve">Display [kresba, maľba] </t>
  </si>
  <si>
    <t>ZR2 - zásadný výstup regionálneho dosahu so stredným rozsahom</t>
  </si>
  <si>
    <t xml:space="preserve">Juraj Toman: Priezory [samostatná krátkodobá výstava] </t>
  </si>
  <si>
    <t xml:space="preserve">Dreaming [kresba, maľba] </t>
  </si>
  <si>
    <t xml:space="preserve">Ruby studio [kresba, maľba] </t>
  </si>
  <si>
    <t>Studio [kresba, maľba]</t>
  </si>
  <si>
    <t xml:space="preserve">Studio painter [kresba, maľba] </t>
  </si>
  <si>
    <t xml:space="preserve">Summer park III. [kresba, maľba] </t>
  </si>
  <si>
    <t>ZR3 - zásadný výstup regionálneho dosahu s malým rozsahom</t>
  </si>
  <si>
    <t xml:space="preserve">August I. [kresba, maľba] </t>
  </si>
  <si>
    <t xml:space="preserve">August II. [kresba, maľba] </t>
  </si>
  <si>
    <t xml:space="preserve">Green studio with orange [kresba, maľba] </t>
  </si>
  <si>
    <t>Helmet and lamp [kresba, maľba]</t>
  </si>
  <si>
    <t xml:space="preserve">Levels [kresba, maľba] </t>
  </si>
  <si>
    <t xml:space="preserve">Painting [kresba, maľba] </t>
  </si>
  <si>
    <t xml:space="preserve">The cowboy and The ghost [kresba, maľba] </t>
  </si>
  <si>
    <t xml:space="preserve">The end of summer I. [kresba, maľba] </t>
  </si>
  <si>
    <t xml:space="preserve">The end of summer II. [kresba, maľba] </t>
  </si>
  <si>
    <t>Rok vykazovania 2025 (1.2.2025-31.1.2026)</t>
  </si>
  <si>
    <t>FSVZ</t>
  </si>
  <si>
    <t>1714 Fa prírodných vied UKF</t>
  </si>
  <si>
    <t>1762 Fa stredoeur.štúdií UKF</t>
  </si>
  <si>
    <t>1764 Filozofická fakulta UKF</t>
  </si>
  <si>
    <t>1768 Fa sociálnych vied UKF</t>
  </si>
  <si>
    <t>1771 Pedagogická fakulta UKF</t>
  </si>
  <si>
    <t>Spolu v roku 2024</t>
  </si>
  <si>
    <t>Podiel v % 2024</t>
  </si>
  <si>
    <t>Rozdiel 2025 - 2024</t>
  </si>
  <si>
    <t>Rozdiel v % 2025 - 2024</t>
  </si>
  <si>
    <t>APVV</t>
  </si>
  <si>
    <t>G</t>
  </si>
  <si>
    <t>D</t>
  </si>
  <si>
    <t>DS-FR-22-0003</t>
  </si>
  <si>
    <t>Benc Michal, RNDr., PhD.</t>
  </si>
  <si>
    <t>Druhovo špecifický vplyv jadierka v embryonálnom vývoji</t>
  </si>
  <si>
    <t>7/2023 - 6/2025</t>
  </si>
  <si>
    <t>SK-AT-23-0010</t>
  </si>
  <si>
    <t xml:space="preserve"> Szabó Erzsébet, Mgr., PhD.</t>
  </si>
  <si>
    <t>Implementácia digitálneho online nástroja do výučby čítania s porozumením v nemeckom jazyku</t>
  </si>
  <si>
    <t xml:space="preserve">7/2024 - 6/2026 </t>
  </si>
  <si>
    <t>MIRRI SR</t>
  </si>
  <si>
    <t>17R05-04-V01-00003</t>
  </si>
  <si>
    <t>Švec Peter, PaedDr., Ph.D.</t>
  </si>
  <si>
    <t>Nitrianske kompetenčné centrum pre kybernetickú bezpečnosť</t>
  </si>
  <si>
    <t xml:space="preserve">12/2024 - 3/2026 </t>
  </si>
  <si>
    <t xml:space="preserve">ELEKOS </t>
  </si>
  <si>
    <t>ZML/1/2024/191006/z:093</t>
  </si>
  <si>
    <t>Jakab Imrich, Mgr., PhD.</t>
  </si>
  <si>
    <t>Zmluva o vzájomnej spolupráci a realizácii praktických propagačných a vzdelávacích aktivít v oblasti odpadového hospodárstva</t>
  </si>
  <si>
    <t xml:space="preserve">1/2024 - 3/2025 </t>
  </si>
  <si>
    <t>Prounion, a.s.</t>
  </si>
  <si>
    <t>ZML/2/2025/191006/298</t>
  </si>
  <si>
    <t>Balogh Zoltán, prof. Ing., PhD.</t>
  </si>
  <si>
    <t>Vytvorenie systému biofeedbacku pre VR aplikáciu v rámci Demo Case projektu BrAIn</t>
  </si>
  <si>
    <t xml:space="preserve">4/2025 - 9/2025 </t>
  </si>
  <si>
    <t>Nadácia Orange</t>
  </si>
  <si>
    <t>č. 4/2025/beznastrah.online 2025</t>
  </si>
  <si>
    <t>Bencová Tatiana, Ing., PhD.</t>
  </si>
  <si>
    <t>Bezpečne v digitálnom priestore-Príprava budúcich učiteľov</t>
  </si>
  <si>
    <t>7/2025 - 11/2025</t>
  </si>
  <si>
    <t>Európsky fond regionálneho rozvoja</t>
  </si>
  <si>
    <t>NFP 401101 C087</t>
  </si>
  <si>
    <t>Sollár Tomáš, prof. PhDr., PhD.</t>
  </si>
  <si>
    <t>Simulačné centrum klinických zručností v ošetrovateľstve a urgentnej zdravotnej starostlivosti na FSVaZ</t>
  </si>
  <si>
    <t xml:space="preserve">9/2025 - 12/2029   </t>
  </si>
  <si>
    <t xml:space="preserve">Príspevok MŠVVaŠ SR </t>
  </si>
  <si>
    <t>06R02-20-V01-00002</t>
  </si>
  <si>
    <t>Vančo Ildikó, prof. Mgr., PhD.</t>
  </si>
  <si>
    <t>Príprava budúcich učiteľov slovenského jazyka a slovenskej literatúry do edukačnej praxe na školách s vyučovacím jazykom maďarským</t>
  </si>
  <si>
    <t>7/2024 - 6/2026</t>
  </si>
  <si>
    <t>Fond na podporu kultúry národnostných menšín</t>
  </si>
  <si>
    <t>25-120-01361</t>
  </si>
  <si>
    <t>Józsa Mónika, Mgr., ArtD.</t>
  </si>
  <si>
    <t xml:space="preserve">Veni, veni Emmanuel! Advent v čare zborovej hudby </t>
  </si>
  <si>
    <t>8/2025 - 12/2025</t>
  </si>
  <si>
    <t>25-220-00497</t>
  </si>
  <si>
    <t>Benyovszky Kristian, prof. PaedDr., PhD.</t>
  </si>
  <si>
    <t>Partitúra</t>
  </si>
  <si>
    <t>1/2025 - 12/2025</t>
  </si>
  <si>
    <t>25-220-00503</t>
  </si>
  <si>
    <t xml:space="preserve">Vargová Zuzana, doc. PhDr., PhD. </t>
  </si>
  <si>
    <t>Stredoeurópske pohľady</t>
  </si>
  <si>
    <t xml:space="preserve">1/2025 - 12/2025 </t>
  </si>
  <si>
    <t>Granty EHP a Nórska</t>
  </si>
  <si>
    <t>1779/2024</t>
  </si>
  <si>
    <t>Ficzere Anikó, Mgr., PhD.</t>
  </si>
  <si>
    <t xml:space="preserve">Inkluzívne vyučovanie jazykov </t>
  </si>
  <si>
    <t>10/2024 - 12/2024</t>
  </si>
  <si>
    <t>FBR-PDI-018:</t>
  </si>
  <si>
    <t>Novel Techniques and Approaches in Language Teaching</t>
  </si>
  <si>
    <t>7/2023 - 5/2025</t>
  </si>
  <si>
    <t xml:space="preserve">Grantový systém ÚV SR  </t>
  </si>
  <si>
    <t>7926/2024</t>
  </si>
  <si>
    <t>Bönde Gogová Stanislava, doc. PhDr., PhD.</t>
  </si>
  <si>
    <t xml:space="preserve">Holíčska šibenica - od výskumu k prezentácii </t>
  </si>
  <si>
    <t xml:space="preserve">11/2024 - 3/2025 </t>
  </si>
  <si>
    <t>364/2025</t>
  </si>
  <si>
    <t>Stopy minulosti cez Holíčsku šibenicu. Vedecké poznanie a kultúrna pamäť regiónu Záhorie.</t>
  </si>
  <si>
    <t>8/2025 - 3/2026</t>
  </si>
  <si>
    <t>SAIA</t>
  </si>
  <si>
    <t>2025-03-15-002</t>
  </si>
  <si>
    <t>Wrede Oľga, doc. PaedDr., PhD.</t>
  </si>
  <si>
    <t>Mediation in der translationsorientierten Sprachdidaktik. Slowakische und österreichische Translationsstudierende im Austausch</t>
  </si>
  <si>
    <t>9/2025 - 8/2026</t>
  </si>
  <si>
    <t>Literárny fond</t>
  </si>
  <si>
    <t>1/2025</t>
  </si>
  <si>
    <t>Inštitorisová Dagmar, prof. PhDr., DrSc.</t>
  </si>
  <si>
    <t>Theatrical Work as an Interpretive Being</t>
  </si>
  <si>
    <t>4/2025 - 4/2025</t>
  </si>
  <si>
    <t>Fond na podporu umenia</t>
  </si>
  <si>
    <t>25-114-00392</t>
  </si>
  <si>
    <t>EDUFEST, medzinárodná divadelná prehliadka zameraná na participatívne divadlo a rozvoj publika, 2. ročník</t>
  </si>
  <si>
    <t>2/2025 - 12/2025</t>
  </si>
  <si>
    <t>24-311-01578</t>
  </si>
  <si>
    <t>Divadlo jedného herca (aj v Divadle Husa na provázku v Brne) (Pracovný názov)</t>
  </si>
  <si>
    <t>3/2024 - 6/2025</t>
  </si>
  <si>
    <t>25-710-01813 D</t>
  </si>
  <si>
    <t>Brezina Pavol, doc. Mgr., PhD.</t>
  </si>
  <si>
    <t>Konvergencie a divergencie umení, vedecké sympózium s medzinárodnou účasťou/2. ročník</t>
  </si>
  <si>
    <t>5/2025 - 12/2025</t>
  </si>
  <si>
    <t>UKF</t>
  </si>
  <si>
    <t>Mesto Nitra</t>
  </si>
  <si>
    <t>ZML/2/2025/191006/1545</t>
  </si>
  <si>
    <t xml:space="preserve">Tvrdík Miroslav, Mgr., PhD. </t>
  </si>
  <si>
    <t xml:space="preserve">Formovanie mladých lídrov formou neformálneho vzdelávania </t>
  </si>
  <si>
    <t xml:space="preserve">10/2025 - 12/2025 </t>
  </si>
  <si>
    <t>ZML/2/2025/191006/855</t>
  </si>
  <si>
    <t>Tvrdík Miroslav, Mgr., PhD.</t>
  </si>
  <si>
    <t>Nitrianske univerzitné dni</t>
  </si>
  <si>
    <t>6/2025 - 12/2025</t>
  </si>
  <si>
    <t xml:space="preserve">MŠ SR (implementačný orgán) </t>
  </si>
  <si>
    <t>08I01-20-V05-00002</t>
  </si>
  <si>
    <t>Ehrenholdová Ľubica, Ing.</t>
  </si>
  <si>
    <t>Strategický rozvoj infraštruktúry konzorcia UMB a UKF</t>
  </si>
  <si>
    <t xml:space="preserve">1/2024 - 3/2026 </t>
  </si>
  <si>
    <t xml:space="preserve">ERASMUS+ </t>
  </si>
  <si>
    <t>Z</t>
  </si>
  <si>
    <t>2023-1-SK01-KA220-SCH-000155430</t>
  </si>
  <si>
    <t>AVATAR - caring for All Vulnerable Animals Through an Active Relationship with nature</t>
  </si>
  <si>
    <t>12/2023 - 11/2026</t>
  </si>
  <si>
    <t>101052670 — proSTEM — ERASMUS-EDU-2021-PEX-TEACH-A</t>
  </si>
  <si>
    <t>Medová Janka, doc. PaedDr., PhD.</t>
  </si>
  <si>
    <t>ICSE Academy - European collaboration and mobility in professional development of pre- and in-service STEM teachers</t>
  </si>
  <si>
    <t>6/2022 - 5/2025</t>
  </si>
  <si>
    <t>2023-1-SK01-KA220-HED-000166871</t>
  </si>
  <si>
    <t>Urbaníková Marta, doc., RNDr., CSc., univ. prof.</t>
  </si>
  <si>
    <t xml:space="preserve">Inovácia štruktúry a obsahu vzdelávania v odbore ekonomika a manažment s akcentom na digitalizáciu, udržateľnosť a začlenenie migrantov </t>
  </si>
  <si>
    <t xml:space="preserve">9/2023 - 8/2026 </t>
  </si>
  <si>
    <t>2023-1-DE03-KA220-SCH-000156434</t>
  </si>
  <si>
    <t>MATRIX – Math Trails with an Inclusive Perspective on Students Experiences</t>
  </si>
  <si>
    <t>2025-1-SK01-KA220-HED-000362022</t>
  </si>
  <si>
    <t xml:space="preserve">STEaiM CT Empowering Pre-Service STEM Teachers with AI for Computational Thinking </t>
  </si>
  <si>
    <t xml:space="preserve">11/2025 - 4/2028 </t>
  </si>
  <si>
    <t>2021-2-CY01-KA210-SCH-000049078</t>
  </si>
  <si>
    <t>Čeretková Soňa, doc. PaedDr., PhD.</t>
  </si>
  <si>
    <t xml:space="preserve">Girls for STEM </t>
  </si>
  <si>
    <t xml:space="preserve">4/2022 - 3/2025 </t>
  </si>
  <si>
    <t>2024-TCA-70-LT01-03</t>
  </si>
  <si>
    <t xml:space="preserve">Levický Michal, Ing., PhD., univ. doc. </t>
  </si>
  <si>
    <t>Active Bodies = Active Minds. How to Infuse Erasmus+ Projects with Physical Activity</t>
  </si>
  <si>
    <t>9/2025 - 9/2025</t>
  </si>
  <si>
    <t>2021-1-SK01-KA220-HED-000023291</t>
  </si>
  <si>
    <t>Beták Norbert, Ing., PhD., univ. doc.</t>
  </si>
  <si>
    <t>Inovácia profesijnej prípravy budúcich odborníkov cestovného ruchu využitím fiktívneho cvičného hotela</t>
  </si>
  <si>
    <t>11/2021 - 3/2025</t>
  </si>
  <si>
    <t>2025-1-SK01-KA220-HED-000362455</t>
  </si>
  <si>
    <t>SmartTourismAcademy: Preparing the next generation of tourism professionals</t>
  </si>
  <si>
    <t xml:space="preserve">9/2025 - 8/2028 </t>
  </si>
  <si>
    <t>2022-1-SK01-KA220-SCH-000085134</t>
  </si>
  <si>
    <t>Hricková Mária, doc. PhDr., PhD.</t>
  </si>
  <si>
    <t>Fostering Students’ Interdisciplinary Competence through the Action-Oriented Approach and Collaborative Online International Learning</t>
  </si>
  <si>
    <t>12/2022 - 11/2025</t>
  </si>
  <si>
    <t>2022-1-SK01-KA220-SCH-000085608</t>
  </si>
  <si>
    <t>Stranovská Eva, prof. PaedDr., PhD.</t>
  </si>
  <si>
    <t>Intervention in the development of FL reading comprehension skill</t>
  </si>
  <si>
    <t>9/2022 - 6/2025</t>
  </si>
  <si>
    <t>2024-1-IT01-KA210-VET-000246598</t>
  </si>
  <si>
    <t>Perez Emília, doc. Mgr., PhD.</t>
  </si>
  <si>
    <t>Subtitling Sign Languages</t>
  </si>
  <si>
    <t>2025-1-DE01-KA220-HED-000351808</t>
  </si>
  <si>
    <t>Borzová Zuzana, doc. Mgr., PhD.</t>
  </si>
  <si>
    <t>SHARITAGE – Digitálne podporované komunitné zdieľanie kultúrneho dedičstva</t>
  </si>
  <si>
    <t>9/2025 - 8/2028</t>
  </si>
  <si>
    <t>2025-1-SK01-KA220-HED-000354947</t>
  </si>
  <si>
    <t>Zozuľak Ján, prof. ThDr., PhD.</t>
  </si>
  <si>
    <t>Partnership in creating new forms of learning in higher education: Reinforcing and interdisciplinarity through SD modules</t>
  </si>
  <si>
    <t>10/2025 - 9/2028</t>
  </si>
  <si>
    <t>2021-1-CZ01-KA220-HED-000031180</t>
  </si>
  <si>
    <t>Poláčková Vladimíra, PaedDr., PhD.</t>
  </si>
  <si>
    <t>Changing Our Story: The Pursuit of Inclusive Education</t>
  </si>
  <si>
    <t>11/2021 - 6/2025</t>
  </si>
  <si>
    <t>Asociácia inštitúcií vzdelávania dospelých</t>
  </si>
  <si>
    <t>2024-1-SK01-KA121-ADU-000228779</t>
  </si>
  <si>
    <t>Határ Ctibor, prof. PaedDr., PhD.</t>
  </si>
  <si>
    <t>AIVD Erasmus+ Mobility</t>
  </si>
  <si>
    <t>6/2024 - 8/2025</t>
  </si>
  <si>
    <t>2022-1-SK01-KA171-HED-000078497</t>
  </si>
  <si>
    <t xml:space="preserve">Pavlíková Martina, doc. PhDr., PhD. </t>
  </si>
  <si>
    <t>Medzinárodná mobilita odchádzajúcich a prichádzajúcich podporená z fondov pre vonkajšie politiky</t>
  </si>
  <si>
    <t xml:space="preserve">8/2022 - 7/2025 </t>
  </si>
  <si>
    <t>2023-1-SK01-KA131-HED-000130451</t>
  </si>
  <si>
    <t>Projekt mobility vysokoškolských študentov a zamestnancov v rámci programu Erasmus+</t>
  </si>
  <si>
    <t>6/2023 - 7/2025</t>
  </si>
  <si>
    <t>2023-1-SK01-KA171-HED-000138130</t>
  </si>
  <si>
    <t>8/2023 - 7/2026</t>
  </si>
  <si>
    <t>2024-1-SK01-KA131-HED-000226300</t>
  </si>
  <si>
    <t xml:space="preserve">6/2024 - 7/2026 </t>
  </si>
  <si>
    <t>2024-1-SK01-KA171-HED-000231786</t>
  </si>
  <si>
    <t xml:space="preserve">8/2024 - 7/2027 </t>
  </si>
  <si>
    <t>2025-1-SK01-KA131-HED-000321178</t>
  </si>
  <si>
    <t>6/2025 - 7/2027</t>
  </si>
  <si>
    <t>2025-1-SK01-KA171-HED-000339178</t>
  </si>
  <si>
    <t xml:space="preserve">8/2025 - 7/2028 </t>
  </si>
  <si>
    <t>Vyšegrádsky fond</t>
  </si>
  <si>
    <t>Strážovská Ľubomíra, doc. Ing. Mgr., PhD.</t>
  </si>
  <si>
    <t>SkillBridge: Enhancing Family Tourism Enterprises through Education and Cooperation in V4 &amp; Albania</t>
  </si>
  <si>
    <t xml:space="preserve">10/2025 - 3/2027 </t>
  </si>
  <si>
    <t>Gadušová Zdenka, prof. PaedDr., CSc.</t>
  </si>
  <si>
    <t>Developing Reading Literacy Through Integrated Information Recognition and Processing</t>
  </si>
  <si>
    <t>5/2025 - 11/2026</t>
  </si>
  <si>
    <t>Janková Györgyi, doc. Mgr., PhD.</t>
  </si>
  <si>
    <t>The concept of a society without prejudice in the media space - generational perspective</t>
  </si>
  <si>
    <t>10/2024 - 4/2026</t>
  </si>
  <si>
    <t xml:space="preserve">Tempus Public Foundation  </t>
  </si>
  <si>
    <t>EG-01037-001/2024</t>
  </si>
  <si>
    <t>Szekeres Ladislav, RNDr., PhD.</t>
  </si>
  <si>
    <t>Makovecz program</t>
  </si>
  <si>
    <t xml:space="preserve">9/2024 - 6/2025 </t>
  </si>
  <si>
    <t xml:space="preserve">Bethlen Gábor Alap </t>
  </si>
  <si>
    <t>4258/4/2025</t>
  </si>
  <si>
    <t>Podpora študentských štipendií a na zabezpečenie doktorandského študijného programu</t>
  </si>
  <si>
    <t>BGA/4530/2025</t>
  </si>
  <si>
    <t xml:space="preserve">12/2025 - 12/2026 </t>
  </si>
  <si>
    <t xml:space="preserve">Ministerstvo zahraničních věcí ČR </t>
  </si>
  <si>
    <t>2132/2025-MZV/BRAT</t>
  </si>
  <si>
    <t>Gallik Ján, doc. PhDr., PhD.</t>
  </si>
  <si>
    <t xml:space="preserve">Česká a slovenská literatura a film s válečnou tematikou </t>
  </si>
  <si>
    <t>10/2025 - 12/2025</t>
  </si>
  <si>
    <t>Ministerstvo zahraničných vecí Talianskej republiky</t>
  </si>
  <si>
    <t>Rozvoj talianskej kultúry a jazyka vo svete</t>
  </si>
  <si>
    <t>1/2025 - 1/2025</t>
  </si>
  <si>
    <t>CEEPUS</t>
  </si>
  <si>
    <t>SK-1914-01-2425</t>
  </si>
  <si>
    <t>Mikuláš Peter, prof. Mgr. et Mgr., PhD.</t>
  </si>
  <si>
    <t>Media in Transition / Transition in Media</t>
  </si>
  <si>
    <t>3/2024 - 8/2025</t>
  </si>
  <si>
    <t>APVV-20-0599</t>
  </si>
  <si>
    <t>Valovičová Ľubomíra, doc. PaedDr., PhD.</t>
  </si>
  <si>
    <t>Intervenčný program v prírodných vedách a matematike</t>
  </si>
  <si>
    <t>7/2021 - 6/2025</t>
  </si>
  <si>
    <t>APVV-23-0006</t>
  </si>
  <si>
    <t xml:space="preserve">Jomová Klaudia, prof. RNDr., PhD. </t>
  </si>
  <si>
    <t>Fotoprepínatelné jednojónové magnety a spin crossover komplexy pre depozíciu na povrchy</t>
  </si>
  <si>
    <t xml:space="preserve">9/2024 - 6/2028 </t>
  </si>
  <si>
    <t>APVV-23-0530</t>
  </si>
  <si>
    <t>Petrovič František, prof. RNDr., PhD., MBA</t>
  </si>
  <si>
    <t xml:space="preserve">Pásové striedanie plodín v kombinácii s agrolesníctvom - inovatívny systém hospodárenia na pôde v podmienkach zmeny klímy </t>
  </si>
  <si>
    <t xml:space="preserve">7/2024 - 6/2028 </t>
  </si>
  <si>
    <t>APVV-23-0554</t>
  </si>
  <si>
    <t>Munková Daša, prof. RNDr., PhD.</t>
  </si>
  <si>
    <t xml:space="preserve">Predikcia kvality strojového prekladu do slovenčiny </t>
  </si>
  <si>
    <t xml:space="preserve">7/2024 - 12/2026 </t>
  </si>
  <si>
    <t>APVV-24-0101</t>
  </si>
  <si>
    <t>Piscová Veronika, Mgr., PhD.</t>
  </si>
  <si>
    <t xml:space="preserve">Biosférické rezervácie ako živé laboratóriá </t>
  </si>
  <si>
    <t xml:space="preserve">9/2025 - 8/2029 </t>
  </si>
  <si>
    <t>APVV-24-0446</t>
  </si>
  <si>
    <t>Munk Michal, prof. RNDr., PhD.</t>
  </si>
  <si>
    <t xml:space="preserve">Hlboké vzory pre algoritmické obchodovanie </t>
  </si>
  <si>
    <t>9/2025 - 9/2028</t>
  </si>
  <si>
    <t>VV-MVP-24-0039</t>
  </si>
  <si>
    <t xml:space="preserve">Terapia svetlom - žiarením aktivované komplexy prechodných kovov zamerané na interakciu s DNA </t>
  </si>
  <si>
    <t>1/2025 - 12/2028</t>
  </si>
  <si>
    <t>APVV-22-0389</t>
  </si>
  <si>
    <t>Vanková Katarína, PhDr., PhD.</t>
  </si>
  <si>
    <t>Výskum religiozity, spirituality a non-religiozity medzi Rómami na Slovensku</t>
  </si>
  <si>
    <t>7/2023 - 6/2027</t>
  </si>
  <si>
    <t>APVV-24-0575</t>
  </si>
  <si>
    <t>Adaptácia na klimatickú zmenu na Slovensku: úloha kognícií a afektívnych reakcií</t>
  </si>
  <si>
    <t>9/2025 – 8/2029</t>
  </si>
  <si>
    <t>APVV-20-0044</t>
  </si>
  <si>
    <t>Beljak Pažinová Noémi, prof. PhDr., PhD.</t>
  </si>
  <si>
    <t>Vplyv využívania prírodných zdrojov na spôsob života v dobe bronzovej a v dobe železnej</t>
  </si>
  <si>
    <t>APVV-20-0179</t>
  </si>
  <si>
    <t>Gritti Fabiano, doc. Mgr., PhD.</t>
  </si>
  <si>
    <t>Interaktívny hypertextový lexikón literárnej vedy s korpusom kľúčových literárnovedných textov</t>
  </si>
  <si>
    <t>APVV-20-0334</t>
  </si>
  <si>
    <t>Krno Svetozár, prof. PhDr., CSc.</t>
  </si>
  <si>
    <t>"Nie je to pravda, ale mohla by byť": Konšpiračné teórie a hoaxy v modernom vývoji Slovenska v európskom kontexte</t>
  </si>
  <si>
    <t>APVV-20-0414</t>
  </si>
  <si>
    <t>Debnár Marek, doc. Mgr., PhD.</t>
  </si>
  <si>
    <t>Digitálna zbierka slovenskej prózy</t>
  </si>
  <si>
    <t xml:space="preserve">7/2021 - 6/2025 </t>
  </si>
  <si>
    <t>APVV-21-0198</t>
  </si>
  <si>
    <t>Zahorák Andrej, doc. PhDr., PhD.</t>
  </si>
  <si>
    <t xml:space="preserve">7/2022 - 6/2026 </t>
  </si>
  <si>
    <t>APVV-21-0373</t>
  </si>
  <si>
    <t xml:space="preserve">Beňuš Štefan, prof. Mgr., PhD. </t>
  </si>
  <si>
    <t>Diagnostika Alzheimerovej choroby z reči s použitím umelej inteligencie a sociálnej robotiky</t>
  </si>
  <si>
    <t>7/2022 - 6/2025</t>
  </si>
  <si>
    <t>APVV-22-0088</t>
  </si>
  <si>
    <t>Žeňuchová Svetlana, Mgr., PhD.</t>
  </si>
  <si>
    <t>Čo skývajú slovenské archívy? Duchovné dedičstvo Východu na Západe</t>
  </si>
  <si>
    <t>APVV-22-0204</t>
  </si>
  <si>
    <t>Kondrla Peter, doc. PhDr. PaedDr., PhD.</t>
  </si>
  <si>
    <t>Religiozita a hodnoty trvalej udržateľnosti</t>
  </si>
  <si>
    <t>APVV-23-0192</t>
  </si>
  <si>
    <t>Kontrastívny výskum kolokácií v slovenských a nemeckých dedičskoprávnych textoch</t>
  </si>
  <si>
    <t>APVV-23-0223</t>
  </si>
  <si>
    <t>Rečové prispôsobovanie sa a komunikatívne kompetencie v cudzom jazyku</t>
  </si>
  <si>
    <t>9/2024 - 6/2028</t>
  </si>
  <si>
    <t>APVV-23-0282</t>
  </si>
  <si>
    <t>Hajnalová Mária, doc. Mgr., PhD.</t>
  </si>
  <si>
    <t>Interakcia človeka a prírodného prostredia v kontexte pravekého osídlenia jaskýň na Slovensku</t>
  </si>
  <si>
    <t>7/2024 - 6/2028</t>
  </si>
  <si>
    <t>APVV-23-0358</t>
  </si>
  <si>
    <t>Letavajová Silvia, doc. Mgr., PhD.</t>
  </si>
  <si>
    <t>Pracovná migrácia z Rumunska, Srbska a Ukrajiny na Slovensko a jej kultúrne a spoločenské dôsledky</t>
  </si>
  <si>
    <t>APVV-23-0586</t>
  </si>
  <si>
    <t>Kučerková Magda, doc. Mgr., PhD.</t>
  </si>
  <si>
    <t>Kritická reflexia slovenského literárnovedného a translatologického výskumu v kontexte západoeurópskej tradície a súčasnej podoby humanitných štúdií</t>
  </si>
  <si>
    <t>APVV-23-0612</t>
  </si>
  <si>
    <t>Fichnová Katarína, prof. Mgr., PhD.</t>
  </si>
  <si>
    <t>Kreativita ako zdroj profylaxie voči mediálnym hoaxom/ CREativity Against HOaXes</t>
  </si>
  <si>
    <t>APVV-23-0660</t>
  </si>
  <si>
    <t>Ambrózová Jana, doc. Mgr., PhD.</t>
  </si>
  <si>
    <t>Prvky nehmotného kultúrneho dedičstva UNESCO: Inštrumentalizácia a kultúrne reprezentácie v kontexte turizmu a regionálneho rozvoja na Slovensku</t>
  </si>
  <si>
    <t>VV-MVP-24-0072</t>
  </si>
  <si>
    <t>Terapia afázie s využitím sociálnej robotiky a umelej inteligencie</t>
  </si>
  <si>
    <t>8/2025 - 6/2028</t>
  </si>
  <si>
    <t>APVV-24-0044</t>
  </si>
  <si>
    <t>Historické šibenice západného Slovenska (výskum, dokumentácia a prezentácia)</t>
  </si>
  <si>
    <t>9/2025 - 8/2029</t>
  </si>
  <si>
    <t>APVV-24-0191</t>
  </si>
  <si>
    <t>Palárik Miroslav, doc. Mgr., PhD.</t>
  </si>
  <si>
    <t>Inštrumentalizácia dejín v slovenskom verejnom priestore v 20. storočí: Politika pamäti v čase konfliktov, vojen a rozvratov.</t>
  </si>
  <si>
    <t>APVV-24-0323</t>
  </si>
  <si>
    <t>Chlebcová Hečková Andrea, Mgr., PhD.</t>
  </si>
  <si>
    <t>Mediálna reprezentácia rómskej menšiny v slovenských a českých televíznych spravodajských reláciách</t>
  </si>
  <si>
    <t>APVV-23-0172</t>
  </si>
  <si>
    <t>Izrael Pavel, doc. Mgr., PhD.</t>
  </si>
  <si>
    <t>Digitálni domorodci a príležitostí a riziká online prostredia</t>
  </si>
  <si>
    <t>VEGA</t>
  </si>
  <si>
    <t>1/0103/22</t>
  </si>
  <si>
    <t xml:space="preserve">Vojtek Matej, doc. RNDr., PhD. </t>
  </si>
  <si>
    <t>Priestorovo-časové zmeny a predikcia povodňového rizika v obciach Slovenska</t>
  </si>
  <si>
    <t>1/2022 - 12/2025</t>
  </si>
  <si>
    <t>1/0342/22</t>
  </si>
  <si>
    <t>Petluš Peter, RNDr., PhD.</t>
  </si>
  <si>
    <t>Identifikácia, hodnotenie a konsolidácia erózne ohrozených nížinných pahorkatín Slovenska</t>
  </si>
  <si>
    <t xml:space="preserve">1/2022 - 12/2025 </t>
  </si>
  <si>
    <t>1/0416/22</t>
  </si>
  <si>
    <t>Omelka Radoslav, prof. RNDr., PhD.</t>
  </si>
  <si>
    <t xml:space="preserve">Účinky prírodných a farmakologických látok s antioxidačnou aktivitou na štruktúru a funkciu diabetickej kosti in vivo a in vitro </t>
  </si>
  <si>
    <t>2/0005/23</t>
  </si>
  <si>
    <t>Boleček Peter, doc. RNDr., PhD.</t>
  </si>
  <si>
    <t>Genetická analýza borievok Juniperus communis var. communis, J. sibirica a ich predpokladaných hybridov J. communis var. intermedia na Slovensku</t>
  </si>
  <si>
    <t>1/2023 - 12/2026</t>
  </si>
  <si>
    <t>1/0080/23</t>
  </si>
  <si>
    <t>Baláž Ivan, prof. Mgr., PhD.</t>
  </si>
  <si>
    <t>Časovo-priestorová aktivita hraboša severského panónskeho v refúgiách intenzívne využívanej poľnohospodárskej krajiny</t>
  </si>
  <si>
    <t>1/0385/23</t>
  </si>
  <si>
    <t>Automatické a neinvazívne získavanie fyziologických funkcií v kontexte rozpoznávania emócií</t>
  </si>
  <si>
    <t>1/2023 - 12/2025</t>
  </si>
  <si>
    <t>1/0532/23</t>
  </si>
  <si>
    <t>Pavlovičová Gabriela, doc. PaedDr., PhD.</t>
  </si>
  <si>
    <t>Matematické kompetencie v oblasti geometrie u žiakov pri ukončení nižšieho stredného vzdelávania</t>
  </si>
  <si>
    <t>1/0270/24</t>
  </si>
  <si>
    <t xml:space="preserve">Epigenetická štúdia vzájomných interakcií jadierka a Sirtuínu 1 u oocytov a embryí </t>
  </si>
  <si>
    <t xml:space="preserve">1/2024 - 12/2027 </t>
  </si>
  <si>
    <t>1/0328/24</t>
  </si>
  <si>
    <t>Martiniaková Monika, prof. RNDr., PhD.</t>
  </si>
  <si>
    <t>Mechanizmy pôsobenia prírodných a syntetických látok s hypoglykemickým účinkom na mikroštrukturálne a molekulárne parametre kosti</t>
  </si>
  <si>
    <t>1/0418/24</t>
  </si>
  <si>
    <t>Biochemické vlastnosti meďnatých komplexov flavonoidov: antioxidačná vs. prooxidačná aktivita, interakcia s DNA a sérovým albumínom, inhibícia topoizomerázy a lipooxygenázy, cytotoxicita</t>
  </si>
  <si>
    <t>1/0578/24</t>
  </si>
  <si>
    <t>Ekosystémové funkcie a služby v priestorovom plánovaní</t>
  </si>
  <si>
    <t>1/0734/24</t>
  </si>
  <si>
    <t>Využívanie ESG informácií zverejňovaných komerčnými bankami v rámci Pilieru 3</t>
  </si>
  <si>
    <t>1/0215/25</t>
  </si>
  <si>
    <t>Mészáros Patrik, doc. RNDr., PhD.</t>
  </si>
  <si>
    <t xml:space="preserve">Štúdium obranných enzýmov sóje fazuľovej pri strese kadmiom v kontexte viacerých premenných </t>
  </si>
  <si>
    <t xml:space="preserve">1/2025 - 12/2028 </t>
  </si>
  <si>
    <t>2/0034/25</t>
  </si>
  <si>
    <t>Piršelová Beáta, doc. RNDr., PhD.</t>
  </si>
  <si>
    <t xml:space="preserve">Genetická diverzita a patogenita vybraných húb kolonizujúcich Pinus sp. </t>
  </si>
  <si>
    <t>1/0504/25</t>
  </si>
  <si>
    <t>Hreško Juraj, prof. RNDr., PhD.</t>
  </si>
  <si>
    <t>Klasifikácia archetypov krajiny Slovenska v kontexte socio-ekonomických zmien a súčasného vývoja klímy</t>
  </si>
  <si>
    <t>1/0667/25</t>
  </si>
  <si>
    <t>Drlík Martin, doc. Mgr., PhD., univ. prof.</t>
  </si>
  <si>
    <t xml:space="preserve">Skúmanie prínosu generatívnej umelej inteligencie vo vzdelávaní s využitím metód analytiky učenia v kontexte vybraných stratégií autoregulovaného učenia </t>
  </si>
  <si>
    <t>1/2025 - 12/2027</t>
  </si>
  <si>
    <t>1/0133/25</t>
  </si>
  <si>
    <t>Fabová Zuzana, Mgr., PhD.</t>
  </si>
  <si>
    <t>Výskum úlohy a mechanizmu účinku nových metabolických hormónov – adipokínov v kontrole ovariálnych funkcií</t>
  </si>
  <si>
    <t xml:space="preserve">1/2025 - 12/2027 </t>
  </si>
  <si>
    <t>1/0362/25</t>
  </si>
  <si>
    <t>Rosenbaum BartkováAlexandra, doc. RNDr., PhD., MBA</t>
  </si>
  <si>
    <t xml:space="preserve">Vplyv vitálnej selekcie oocytov na produkciu embryí in vitro </t>
  </si>
  <si>
    <t>1/0603/25</t>
  </si>
  <si>
    <t>Langraf Vladimír, doc. RNDr., PhD.</t>
  </si>
  <si>
    <t xml:space="preserve">Integrácia údajov (Big data) na priestorové modelovanie biodiverzity v rôznych podmienkach ekosystémov </t>
  </si>
  <si>
    <t>1/0255/25</t>
  </si>
  <si>
    <t>Papcunová Viera, doc. Ing., PhD.</t>
  </si>
  <si>
    <t>Mapovanie finančnej výkonnosti miestnych samospráv</t>
  </si>
  <si>
    <t>1/0254/23</t>
  </si>
  <si>
    <t>prof. PhDr. Martina Mojtová, PhD.</t>
  </si>
  <si>
    <t>Možnosti kreovania profesie klinického sociálneho pracovníka v Slovenskej republike</t>
  </si>
  <si>
    <t>1/0336/24</t>
  </si>
  <si>
    <t>Šeboková Gabriela, doc. Mgr., PhD.</t>
  </si>
  <si>
    <t>Kritické myslenie vo vzťahu k akademickej úspešnosti a rozhodovaniu v špecifických oblastiach života študentov</t>
  </si>
  <si>
    <t xml:space="preserve">1/2024 - 12/2026 </t>
  </si>
  <si>
    <t>1/0681/25</t>
  </si>
  <si>
    <t>Jurišová Erika, doc. Mgr. PaedDr., PhD.</t>
  </si>
  <si>
    <t>Spánok, mediálna expozícia a fyziologické, emočné a behaviorálne ukazovatele mentálneho zdravia u slovenských adolescentov</t>
  </si>
  <si>
    <t>1/0174/25</t>
  </si>
  <si>
    <t>Bauko Ján, doc. PaedDr., PhD.</t>
  </si>
  <si>
    <t xml:space="preserve">Vplyv objektívnych a subjektívnych faktorov na formovanie jazykovej krajiny na slovensko-maďarskom národnostne zmiešanom území </t>
  </si>
  <si>
    <t xml:space="preserve">3/2025 - 12/2028 </t>
  </si>
  <si>
    <t>1/0055/22</t>
  </si>
  <si>
    <t>Čechová Mariana, doc. Mgr., PhD.</t>
  </si>
  <si>
    <t xml:space="preserve">Arcitextuálne analýzy fundamentálnych tém </t>
  </si>
  <si>
    <t xml:space="preserve">4/2022 - 12/2025 </t>
  </si>
  <si>
    <t>2/0058/22</t>
  </si>
  <si>
    <t>Jágerová Margita, doc. PhDr., PhD.</t>
  </si>
  <si>
    <t>Revitalizácia kultúrneho dedičstva vo verejnom priestore ako reflexia globálnych vplyvov na vidiecke a mestské komunity</t>
  </si>
  <si>
    <t>2/0031/23</t>
  </si>
  <si>
    <t>Analýzy a hodnotenia environmentálnej histórie vybraných typov krajiny Slovenska od mladšieho praveku po súčasnosť</t>
  </si>
  <si>
    <t>2/0033/23</t>
  </si>
  <si>
    <t>Verifikácia jaskynných archeologických kontextov zo sklonku stredného a počiatku mladého paleolitu na Slovensku.</t>
  </si>
  <si>
    <t>2/0068/23</t>
  </si>
  <si>
    <t>Brhlíková Radoslava, Mgr., PhD.</t>
  </si>
  <si>
    <t>Podoby a mechanizmy diferenciácie a rekonfigurácie verejného a politického života. Kolektívne akcie a politické postoje.</t>
  </si>
  <si>
    <t>2/0092/23</t>
  </si>
  <si>
    <t xml:space="preserve">Preklad a prekladanie v dejinách a súčasnosti slovenského kultúrneho priestoru. Premeny podôb, statusu a funkcií: texty, osobnosti, inštitúcie </t>
  </si>
  <si>
    <t>1/0122/23</t>
  </si>
  <si>
    <t>Jakubovská Viera, doc. Mgr., PhD.</t>
  </si>
  <si>
    <t>Nomádstvo ako transcenzus každodennosti</t>
  </si>
  <si>
    <t>1/0158/23</t>
  </si>
  <si>
    <t>Marková Dagmar, prof. PhDr., PhD.</t>
  </si>
  <si>
    <t>Nenáboženská spirituálna gramotnosť: vznik, rozvíjanie v detstve a význam v dospelosti</t>
  </si>
  <si>
    <t>1/0279/23</t>
  </si>
  <si>
    <t>Mitterpach Klement, doc. Mgr., PhD.</t>
  </si>
  <si>
    <t>Ako myslieť svet? Limity myslenia sveta vo filozofii dejí</t>
  </si>
  <si>
    <t>2/0167/24</t>
  </si>
  <si>
    <t>Hospodárske zázemie "centier" vo včasnom a na počiatku vrcholného stredoveku na severe Karpatskej kotliny</t>
  </si>
  <si>
    <t xml:space="preserve">4/2024 - 12/2027 </t>
  </si>
  <si>
    <t>1/0598/24</t>
  </si>
  <si>
    <t>Ukušová Jana, PhDr., PhD.</t>
  </si>
  <si>
    <t>Tabuizovaný jazyk ako komplexný lingvistický fenomén v preklade audiovizuálnych diel</t>
  </si>
  <si>
    <t xml:space="preserve">4/2024 - 12/2026 </t>
  </si>
  <si>
    <t>1/0653/25</t>
  </si>
  <si>
    <t>Osobnosti prekladateliek spojené so stredoslovenským regiónom a ich vplyv na jeho kultúrny rozvoj</t>
  </si>
  <si>
    <t>4/2025 - 12/2027</t>
  </si>
  <si>
    <t>1/0291/25</t>
  </si>
  <si>
    <t>Festivita v premenách režimov 20. storočia. Príklad územia Slovenska v rokoch 1938-1956</t>
  </si>
  <si>
    <t>3/2025 - 12/2027</t>
  </si>
  <si>
    <t>1/0305/25</t>
  </si>
  <si>
    <t>Glejtek Miroslav, doc. Ing. PhDr., PhD.</t>
  </si>
  <si>
    <t>Duobus dominis servire – Duchovní v štruktúrach svetskej moci a správy neskorostredovekého Uhorského kráľovstva</t>
  </si>
  <si>
    <t>1/0315/25</t>
  </si>
  <si>
    <t>Džupina Milan, doc. Ing., PhD.</t>
  </si>
  <si>
    <t>Seniori v digitálnom mediálnom svete: Transformácia ich spotrebiteľských vzorcov</t>
  </si>
  <si>
    <t>1/0084/25</t>
  </si>
  <si>
    <t>Lampis Mirko, prof. Dr., PhD.</t>
  </si>
  <si>
    <t>Postpravda, klamstvo a ich textové prejavy v kultúrach románskych jazykov</t>
  </si>
  <si>
    <t>1/0456/25</t>
  </si>
  <si>
    <t>Gallo Ján, doc. PaedDr., PhD.</t>
  </si>
  <si>
    <t>Antropocentrická paradigma pragmatickosti textu ako diskurzu</t>
  </si>
  <si>
    <t>3/2025 - 12/2028</t>
  </si>
  <si>
    <t>1/0213/23</t>
  </si>
  <si>
    <t>Brečka Peter, doc. PaedDr., PhD.</t>
  </si>
  <si>
    <t>Rozvíjanie učebného potenciálu detí predškolského a mladšieho školského veku v zameraní na koncepciu STEM vzdelávania</t>
  </si>
  <si>
    <t>1/0460/23</t>
  </si>
  <si>
    <t>Kanásová Janka, doc. PaedDr., PhD.</t>
  </si>
  <si>
    <t>Posturálne zdravie u detí a adolescentov a možnosti jeho ovplyvňovania</t>
  </si>
  <si>
    <t>1/0642/23</t>
  </si>
  <si>
    <t>Čierna Alena, Mgr., PhD.</t>
  </si>
  <si>
    <t>Akustické vlastnosti a hudobno-kultúrne kontexty historických a sakrálnych priestorov v Bratislave</t>
  </si>
  <si>
    <t>1/0218/24</t>
  </si>
  <si>
    <t>Kováčiková Elena, doc. Mgr., PhD.</t>
  </si>
  <si>
    <t xml:space="preserve">Gramotnosť a kritické myslenie v rámci bilingválneho vzdelávania </t>
  </si>
  <si>
    <t xml:space="preserve">1/2024 - 1/2026 </t>
  </si>
  <si>
    <t>1/0255/24</t>
  </si>
  <si>
    <t>Ballová Mikušková Eva, PhDr., PhD.</t>
  </si>
  <si>
    <t>Profesijné kompetencie a psychologická gramotnosť učiteľov</t>
  </si>
  <si>
    <t>1/0145/25</t>
  </si>
  <si>
    <t>Šimonek Jaromír, prof. PaedDr., PhD.</t>
  </si>
  <si>
    <t>Vplyvy únavy na kognitívne výkony športovcov</t>
  </si>
  <si>
    <t xml:space="preserve">1/0087/25 </t>
  </si>
  <si>
    <t>Turzák Tomáš, PaedDr., PhD.</t>
  </si>
  <si>
    <t>Profesijná zdatnosť učiteľov a vychovávateľov pre prácu s rodinou</t>
  </si>
  <si>
    <t xml:space="preserve">1/0017/25 </t>
  </si>
  <si>
    <t>Grofčíková Soňa, PaedDr., PhD., univ. doc.</t>
  </si>
  <si>
    <t>Utváranie facilitujúceho vzťahu medzi učiteľom a dieťaťom prostredníctvom programu Hráme sa spolu (P2G) v predprimárnej edukácii</t>
  </si>
  <si>
    <t>KEGA</t>
  </si>
  <si>
    <t>009UKF-4/2023</t>
  </si>
  <si>
    <t>Kuna Peter, Ing. Mgr., PhD.</t>
  </si>
  <si>
    <t>Virtuálna realita v programovaní PLC systémov</t>
  </si>
  <si>
    <t>4/2023 - 12/2025</t>
  </si>
  <si>
    <t>012UKF-4/2023</t>
  </si>
  <si>
    <t>Kováčová Veronika, RNDr., PhD.</t>
  </si>
  <si>
    <t>Implementácia inovácií do edukačného procesu predmetov všeobecná a špeciálna histológia živočíchov s orientáciou na prax</t>
  </si>
  <si>
    <t>013UKF-4/2023</t>
  </si>
  <si>
    <t>Rumanová Lucia, doc. PaedDr., PhD.</t>
  </si>
  <si>
    <t>Inovatívne prístupy v problematike zobrazovania priestoru s ohľadom na technicky orientované študijné odbory v kontexte aktuálnych potrieb praxe</t>
  </si>
  <si>
    <t>014UKF-4/2023</t>
  </si>
  <si>
    <t>Švecová Valéria, doc. PhDr. PaedDr., PhD.</t>
  </si>
  <si>
    <t>Inovácia vzdelávania v príprave učiteľov matematiky v oblasti tvorby úloh s dôrazom na kriteriálne testovanie</t>
  </si>
  <si>
    <t>033UKF-4/2023</t>
  </si>
  <si>
    <t>Vojteková Jana, doc. RNDr., PhD.</t>
  </si>
  <si>
    <t>Implementácia digitálnych technológií do výučby geografie</t>
  </si>
  <si>
    <t>015UKF-4/2024</t>
  </si>
  <si>
    <t>Jenisová Zita, doc. PaedDr., PhD.</t>
  </si>
  <si>
    <t>Aktivizujúce vyučovacie metódy v prírodovednom vzdelávaní s implementáciou digitálnych technológií</t>
  </si>
  <si>
    <t>1/2024 - 12/2026</t>
  </si>
  <si>
    <t>026UKF-4/2024</t>
  </si>
  <si>
    <t>Babosová Ramona, RNDr., PhD.</t>
  </si>
  <si>
    <t xml:space="preserve">Skvalitnenie vzdelávania a prepojenie kľúčových predmetov biológie pre zahraničných študentov </t>
  </si>
  <si>
    <t>032UKF-4/2024</t>
  </si>
  <si>
    <t>Petrikovičová Lucia, doc. RNDr., PhD.</t>
  </si>
  <si>
    <t>Religiózny cestovný ruch na Slovensku a jeho potenciál pre regionálny rozvoj</t>
  </si>
  <si>
    <t>037SPU-4/2024</t>
  </si>
  <si>
    <t xml:space="preserve">Integrita dát v biologických a ekologických databázach </t>
  </si>
  <si>
    <t>037UKF-4/2025</t>
  </si>
  <si>
    <t xml:space="preserve">Ševčík Michal, Mgr., PhD. </t>
  </si>
  <si>
    <t>Integrácia moderných technológií a postupov do výučby priestorovej ekológie</t>
  </si>
  <si>
    <t>024UKF-4/2025</t>
  </si>
  <si>
    <t>Petlušová Viera, doc. Ing., PhD.</t>
  </si>
  <si>
    <t xml:space="preserve">Hlavné procesy ohrozenia pôdy v poľnohospodárskej krajine </t>
  </si>
  <si>
    <t>008UMB-4/2025</t>
  </si>
  <si>
    <t xml:space="preserve">Celoživotné vzdelávanie pedagogických a vedeckovýskumných pracovníkov prírodovedných odborov na vysokých školách v oblasti geografických informačných systémov </t>
  </si>
  <si>
    <t>026UKF-4/2025</t>
  </si>
  <si>
    <t>Feszterová Melánia, doc. Ing., PhD.</t>
  </si>
  <si>
    <t>Environmentálna chémia pre budúcich učiteľov: inovácie vo vzdelávaní</t>
  </si>
  <si>
    <t>002UKF-4/2025</t>
  </si>
  <si>
    <t>Koprda Štefan, doc. Ing., PhD.</t>
  </si>
  <si>
    <t>Využitie 3D tlače a mikrokontroléra na podporu inovatívnych študijných materiálov v oblasti aplikovanej informatiky</t>
  </si>
  <si>
    <t>040UKF-4/2025</t>
  </si>
  <si>
    <t xml:space="preserve">Počítačová lingvistika: návrh nového interdisciplinárneho študijného programu </t>
  </si>
  <si>
    <t>010UKF-4/2025</t>
  </si>
  <si>
    <t xml:space="preserve">Langraf Vladimír, doc. RNDr., PhD. </t>
  </si>
  <si>
    <t xml:space="preserve">Data science pre biológiu </t>
  </si>
  <si>
    <t>040UK-4/2023</t>
  </si>
  <si>
    <t>Kohanová Dominika, Mgr., PhD.</t>
  </si>
  <si>
    <t>Bezpečné poskytovanie ošetrovateľskej starostlivosti</t>
  </si>
  <si>
    <t>005UKF-4/2024</t>
  </si>
  <si>
    <t>Petres Gabriela, doc. Mgr., PhD.</t>
  </si>
  <si>
    <t>Inovatívne vzdelávacie materiály na rozvoj interpretačnej kompetencie k novému obsahu vzdelávania pre vyučovací predmet maďarský jazyk a literatúra, 2. cyklus ZŠ s VJM</t>
  </si>
  <si>
    <t xml:space="preserve">3/2024 - 12/2026 </t>
  </si>
  <si>
    <t>015TTU-4/2024</t>
  </si>
  <si>
    <t>Szabó Tibor, Mgr., PhD.</t>
  </si>
  <si>
    <t>Implementácia metódy "flipped classroom" do vysokoškolského vzdelávania</t>
  </si>
  <si>
    <t>019UKF-4/2025</t>
  </si>
  <si>
    <t xml:space="preserve">Juríková Tunde, doc. RNDr., PhD. </t>
  </si>
  <si>
    <t>Školská záhrada a jej možnosti didaktickej aplikácie v rámci projektového vyučovania v 3. a 4. ročníku základných škôl</t>
  </si>
  <si>
    <t xml:space="preserve">3/2025 - 12/2027 </t>
  </si>
  <si>
    <t>020UKF-4/2023</t>
  </si>
  <si>
    <t>Blaščíková Andrea, doc. Mgr., PhD.</t>
  </si>
  <si>
    <t>Inovácia učiteľských študijných programov náboženská výchova, etická výchova a výchova k občianstvu so zameraním na rozvoj kompetencií</t>
  </si>
  <si>
    <t>021UKF-4/2023</t>
  </si>
  <si>
    <t>Rozvoj prediktorov pre cudzojazyčné čítanie s porozumením prostredníctvom intervencie</t>
  </si>
  <si>
    <t>KEGA-012EU-4/2024</t>
  </si>
  <si>
    <t>Terminologické databázy ako efektívny nástroj modernizácie a internacionalizácie univerzitného vzdelávania</t>
  </si>
  <si>
    <t>038SPU-4/2024</t>
  </si>
  <si>
    <t>Kapsová Eva, prof. PhDr., CSc.</t>
  </si>
  <si>
    <t>M:INT - Biele miesta a efemérne mestské intervencie</t>
  </si>
  <si>
    <t>4/2024 - 12/2026</t>
  </si>
  <si>
    <t>006UKF-4/2024</t>
  </si>
  <si>
    <t>Vargová Ivana, Mgr., PhD.</t>
  </si>
  <si>
    <t xml:space="preserve">Rozvíjanie slovnej zásoby u žiakov mladšieho školského veku a ich sociálno-emocionálnych zručností používaním obrázkových kníh na hodinách anglického jazyka </t>
  </si>
  <si>
    <t>010UKF-4/2024</t>
  </si>
  <si>
    <t xml:space="preserve">Reminiscencie na holokaust s akcentom na rozvoj kritického myslenia a mediálnej gramotnosti stredoškolákov </t>
  </si>
  <si>
    <t>017UKF-4/2024</t>
  </si>
  <si>
    <t xml:space="preserve">Spoločenské determinanty kritického myslenia a ich reflexia v inovácii výučby mediálnej gramotnosti na vysokých školách </t>
  </si>
  <si>
    <t>019UKF-4/2024</t>
  </si>
  <si>
    <t>Kičková Adriana, doc. PhDr., PhD.</t>
  </si>
  <si>
    <t>Svedectvá písomných prameňov. Ženy v tieni dejín - dejepisná čítanka pre stredné školy.</t>
  </si>
  <si>
    <t>023UKF-4/2024</t>
  </si>
  <si>
    <t xml:space="preserve">Inovatívne vzdelávanie a rozvoj spotrebiteľskej, informačnej a mediálnej (SIM) </t>
  </si>
  <si>
    <t>015UK-4/2024</t>
  </si>
  <si>
    <t>Taneski Zvonko, doc. PhDr., PhD.</t>
  </si>
  <si>
    <t>Súčasná chorvátska literatúra pre Slovákov. Vysokoškolské učebnice pre študentov slovanských filológií</t>
  </si>
  <si>
    <t>3/2025 - 12/2026</t>
  </si>
  <si>
    <t>001UKF-4/2025</t>
  </si>
  <si>
    <t>Hodáková Soňa, doc. Mgr., PhD.</t>
  </si>
  <si>
    <t>Mentálne zdravie v kontexte prípravy budúcich tlmočníkov a tlmočníčok (nielen) vo verejnej službe na Slovensku</t>
  </si>
  <si>
    <t>025UKF-4/2025</t>
  </si>
  <si>
    <t>Šimunková Katarína, Mgr., PhD.</t>
  </si>
  <si>
    <t>Rozvoj výučby environmentálnej archeológie na Slovensku</t>
  </si>
  <si>
    <t>030UKF-4/2025</t>
  </si>
  <si>
    <t>Kováčová Zuzana, prof. PaedDr., PhD.</t>
  </si>
  <si>
    <t>Edukačná podpora aktualizovaných a inovovaných ŠP v 1., 2. a 3. stupni vysokoškolského vzdelávania zameraných na štúdium slovenského alebo ruského jazyka.</t>
  </si>
  <si>
    <t>016UKF-4/2025</t>
  </si>
  <si>
    <t>Pavlíková Martina, doc. PhDr., PhD., MBA</t>
  </si>
  <si>
    <t>011UKF-4/2023</t>
  </si>
  <si>
    <t>Sender Barbora, PaedDr., PhD.</t>
  </si>
  <si>
    <t>Podporný artefiletický program pre žiakov stredných škôl s vývinovými poruchami učenia</t>
  </si>
  <si>
    <t>6/2023 - 12/2025</t>
  </si>
  <si>
    <t>018UKF-4/2023</t>
  </si>
  <si>
    <t>Lukáčová Danka, doc. PaedDr., PhD.</t>
  </si>
  <si>
    <t>Ďalšie vzdelávanie učiteľov vzdelávacej oblasti Človek a svet práce</t>
  </si>
  <si>
    <t>019UKF-4/2023</t>
  </si>
  <si>
    <t>Šebo Miroslav, Mgr., PhD.</t>
  </si>
  <si>
    <t>Mikrokontroléry v interdisciplinárnej edukácii</t>
  </si>
  <si>
    <t>001UKF-4/2024</t>
  </si>
  <si>
    <t>Kráľová Zdena, prof. PaedDr., PhD.</t>
  </si>
  <si>
    <t>Kontemplatívne aktivity vo vyučovaní angličtiny ako cudzieho jazyka</t>
  </si>
  <si>
    <t>007UKF-4/2024</t>
  </si>
  <si>
    <t xml:space="preserve">STEM vzdelávanie v kontexte predškolskej a elementárnej edukácie </t>
  </si>
  <si>
    <t>020UKF-4/2024</t>
  </si>
  <si>
    <t>Récka Adriana, doc. PhDr., PhD.</t>
  </si>
  <si>
    <t xml:space="preserve">Inovácia vysokoškolskej prípravy učiteľov výtvarného umenia v prepojení na potreby spoločnosti 21. storočia </t>
  </si>
  <si>
    <t>027UKF-4/2024</t>
  </si>
  <si>
    <t>Sándorová Zuzana, doc. Mgr., PhD.</t>
  </si>
  <si>
    <t>Didaktika online a dištančného vyučovania anglického jazyka – Tvorba vysokoškolskej učebnice a multimediálnej didaktickej podpory</t>
  </si>
  <si>
    <t>5/2025 – 12/2027</t>
  </si>
  <si>
    <t xml:space="preserve">Západoslovenská vodárenská spoločnosť, a.s. </t>
  </si>
  <si>
    <t>ZML-2023/1-1606:191006</t>
  </si>
  <si>
    <t xml:space="preserve">Munk Michal, prof. RNDr., PhD. </t>
  </si>
  <si>
    <t>Detekcia únikov vo vodovodných distribučných systémoch s využitím umelej inteligencie</t>
  </si>
  <si>
    <t xml:space="preserve">11/2023 - 12/2025 </t>
  </si>
  <si>
    <t>Jaguar Land Rover Slovakia</t>
  </si>
  <si>
    <t>ZML/1/2025/191006/z:1</t>
  </si>
  <si>
    <t xml:space="preserve">Baláž Ivan, prof. Mgr., PhD. </t>
  </si>
  <si>
    <t xml:space="preserve">Biomonitoring areálu závodu JLR 5 </t>
  </si>
  <si>
    <t xml:space="preserve">1/2025 - 3/2025 </t>
  </si>
  <si>
    <t>ZML/2/2025/191006/z:542</t>
  </si>
  <si>
    <t xml:space="preserve">Biomonitoring areálu závodu JLR 6 </t>
  </si>
  <si>
    <t xml:space="preserve">5/2025 - 3/2026 </t>
  </si>
  <si>
    <t>Powerplaymanager</t>
  </si>
  <si>
    <t>ZML/2/2025/191006/z:206</t>
  </si>
  <si>
    <t xml:space="preserve">Halvoník Dominik, Mgr., PhD. </t>
  </si>
  <si>
    <t>Modely umelej inteligencie integrovaných v prostredí mobilných a webových aplikácií</t>
  </si>
  <si>
    <t xml:space="preserve">3/2025 - 12/2025 </t>
  </si>
  <si>
    <t xml:space="preserve">Národné poľnohospodárske a potravinárske centrum </t>
  </si>
  <si>
    <t>ZML/2/2025/191006/z:1045</t>
  </si>
  <si>
    <t>Monitoring hraboša poľného</t>
  </si>
  <si>
    <t xml:space="preserve">9/2025 - 12/2025 </t>
  </si>
  <si>
    <t>DS Smith Turpak Obaly. a.s.</t>
  </si>
  <si>
    <t>ZML/1/2024/191006/z:580</t>
  </si>
  <si>
    <t>Tureková Ivana, doc. Ing., PhD., MBA</t>
  </si>
  <si>
    <t xml:space="preserve">Výskum, vývoj a implementácia systému rizikológie - DS Smith Turpak obaly, a.s. </t>
  </si>
  <si>
    <t xml:space="preserve">5/2024 - 9/2024 </t>
  </si>
  <si>
    <t xml:space="preserve">Výskumná agentúra </t>
  </si>
  <si>
    <t>09I03-03-V03-00085</t>
  </si>
  <si>
    <t xml:space="preserve">Mapovanie povodňovej hrozby s využitím detailných geopriestorových údajov a hybridných prístupov </t>
  </si>
  <si>
    <t>09I03-03-V04-00517</t>
  </si>
  <si>
    <t>Porubská Mártis, doc. Ing., PhD.</t>
  </si>
  <si>
    <t>Ultrazvukové pranie ovčej vlny</t>
  </si>
  <si>
    <t>9/2024 - 8/2026</t>
  </si>
  <si>
    <t>09I03-03-V04-000596</t>
  </si>
  <si>
    <t>Pecuchová Janka, Mgr., PhD.</t>
  </si>
  <si>
    <t>Návrh a evaluácia nových modelov pre automatizované hodnotenie otvorených úloh a zadaní z programovania s podporou generatívnej umelej inteligencie</t>
  </si>
  <si>
    <t>09I03-03-V04-00607</t>
  </si>
  <si>
    <t xml:space="preserve">Šarocká Anna, RNDr., PhD. </t>
  </si>
  <si>
    <t>Vplyv rakytníka rešetliakového (Hippophae rhamnoides L.) a metformínu na diabetické poškodenie kosti in vivo a in vitro</t>
  </si>
  <si>
    <t xml:space="preserve">9/2024 - 8/2026 </t>
  </si>
  <si>
    <t>09I01-03-V04-00092</t>
  </si>
  <si>
    <t>Grežo Henrich, doc. Mgr., PhD.</t>
  </si>
  <si>
    <t xml:space="preserve">Indikátory zmien krajiny v regióne Nitra v kontexte územného plánovania </t>
  </si>
  <si>
    <t xml:space="preserve">1/2025 - 6/2026 </t>
  </si>
  <si>
    <t>09I05-03-V02-00022</t>
  </si>
  <si>
    <t xml:space="preserve">Skalka Ján, RNDr., PhD., univ. doc. </t>
  </si>
  <si>
    <t>Optimalizácia procesov výrobnej a prepravnej infraštruktúry prostredníctvom metód umelej inteligencie</t>
  </si>
  <si>
    <t>ZML/1/2024/191006/z:172</t>
  </si>
  <si>
    <t>Repka Dominik,doc. Mgr., PhD.</t>
  </si>
  <si>
    <t>Štipendiá pre excelentných študentov a študentky (R1)</t>
  </si>
  <si>
    <t xml:space="preserve">9/2023 - 6/2026 </t>
  </si>
  <si>
    <t>09I03-03-V04-00667</t>
  </si>
  <si>
    <t>Hostová Ivana, Mgr., PhD.</t>
  </si>
  <si>
    <t>Information flows and zones of resistance: Translation in Slovak cultural and literary periodicals since the 1990s</t>
  </si>
  <si>
    <t>09I03-03-V04-00669</t>
  </si>
  <si>
    <t xml:space="preserve">Zvieratá a vzťah človeka k nim v minulosti na území Slovenska z pohľadu </t>
  </si>
  <si>
    <t>09I03-03-V04-00672</t>
  </si>
  <si>
    <t>Barta Peter, Mgr., PhD.</t>
  </si>
  <si>
    <t>Paleoenvironmental and Chronometric Research of Important Archaeological Artefact-Ecofact Complexes in Slovakia</t>
  </si>
  <si>
    <t>09I03-03-V04-00666</t>
  </si>
  <si>
    <t>Potentials of creativity as a source of prophylaxis against fake news in social media</t>
  </si>
  <si>
    <t>09I03-03-V04-00670</t>
  </si>
  <si>
    <t>Diweg-Pukanec Martin, prof. Mgr., PhD.</t>
  </si>
  <si>
    <t>Inverted Morality: Reversed Semantics in Old Church Slavic Moral Words</t>
  </si>
  <si>
    <t>09I03-03-V04-00664</t>
  </si>
  <si>
    <t>Využitie potenciálu dátovej žurnalistiky v boji s dezinformáciam</t>
  </si>
  <si>
    <t>Horizont Europe</t>
  </si>
  <si>
    <t>Mederly Peter, prof. RNDr., PhD.</t>
  </si>
  <si>
    <t xml:space="preserve">Planning Land Use Strategies: Meeting biodiversity, climate and social objectives in a Changing world (PLUS Change) </t>
  </si>
  <si>
    <t xml:space="preserve">6/2023 - 5/2027 </t>
  </si>
  <si>
    <t xml:space="preserve">INTERREG Slovensko-Česko </t>
  </si>
  <si>
    <t>403201DPH4</t>
  </si>
  <si>
    <t>Jednotná identifikace zranitelnosti krajiny a metodologie návrhu adaptačních opatření se zvláštním zřetelem na ekosystémové funkce</t>
  </si>
  <si>
    <t>6/2024 - 5/2026</t>
  </si>
  <si>
    <t xml:space="preserve">INTERREG Danube Region </t>
  </si>
  <si>
    <t>DRP0401471</t>
  </si>
  <si>
    <t>Addressing Capacity Building Needs for Mainstreaming Biodiversity in the Transport Sector of the Danube Region</t>
  </si>
  <si>
    <t>9/2024 - 8/2025</t>
  </si>
  <si>
    <t xml:space="preserve">ERASMUS+  </t>
  </si>
  <si>
    <t>2024-1-SK01-KA220-HED-000249044</t>
  </si>
  <si>
    <t>Future IT Professionals Education in Generative Artificial Intelligence</t>
  </si>
  <si>
    <t xml:space="preserve">9/2024 - 8/2027 </t>
  </si>
  <si>
    <t>2021-1-SK01-KA220-HED-000032095</t>
  </si>
  <si>
    <t>Skalka Ján, RNDr., PhD., univ. doc.</t>
  </si>
  <si>
    <t>Future IT Professionals Education in Artificial Intelligence</t>
  </si>
  <si>
    <t xml:space="preserve">11/2021 - 1/2025 </t>
  </si>
  <si>
    <t>2021-1-CZ01-KA220-HED-EB5BFEF6</t>
  </si>
  <si>
    <t>Enhancing Quality Teaching of Humanities and Social Sciences in Higher Education for 21+</t>
  </si>
  <si>
    <t>1/2022 - 4/2025</t>
  </si>
  <si>
    <t>European Commission</t>
  </si>
  <si>
    <t>Mental HEALTH 4 ALL: Development and implementation of a digital platform for the promotion of access to mental healthcare for low language proficient third-country nationals in Europe/MHEALTH4ALL</t>
  </si>
  <si>
    <t>1/2022 - 6/2025</t>
  </si>
  <si>
    <t xml:space="preserve">Maďarská akadémia vied </t>
  </si>
  <si>
    <t>MTA200-HT-11/2025</t>
  </si>
  <si>
    <t xml:space="preserve">MTA200 tudományhavi ünnepségsorozat programjainak támogatása – Podpora programov aktívnej účasti na 200. výročí MAV </t>
  </si>
  <si>
    <t xml:space="preserve">1/2025 - 8/2025 </t>
  </si>
  <si>
    <t>COST</t>
  </si>
  <si>
    <t>COST Action CA 22120</t>
  </si>
  <si>
    <t xml:space="preserve">Sollár Tomáš, prof. PhDr., PhD. </t>
  </si>
  <si>
    <t>A European Network to Leverage the Multi-Age Workforce (LeverAge)</t>
  </si>
  <si>
    <t>10/2023 – 10/2027</t>
  </si>
  <si>
    <t>COST Action CA 23113</t>
  </si>
  <si>
    <t xml:space="preserve">Turzáková Jana, Mgr., PhD. </t>
  </si>
  <si>
    <t>Climate change impacts on mental health in Europe (CliMent)</t>
  </si>
  <si>
    <t>COST Action CA2114</t>
  </si>
  <si>
    <t xml:space="preserve">COST - CLIL network for languages in education: towards bi- and multilingual disciplinary literacies (CLIL NetLE) </t>
  </si>
  <si>
    <t>10/2022 – 10/2026</t>
  </si>
  <si>
    <t>COST Action CA21122</t>
  </si>
  <si>
    <t>PROmoting GeRiAtric Medicine IN countries where it is still eMerGing (PROGRAMMING)</t>
  </si>
  <si>
    <t>11/2022 - 11/2026</t>
  </si>
  <si>
    <t>COST Action CA24106</t>
  </si>
  <si>
    <t xml:space="preserve">Building Education and One Health with Adaptive Convergence and Open Networks (BEACON) </t>
  </si>
  <si>
    <t>9/2025 - 9/2029</t>
  </si>
  <si>
    <t>Preklad a aspekty recepcie spoločenskovedných a humanitnovedných textov ako kultúrny a literárny transfer v 20. storočí</t>
  </si>
  <si>
    <t>Hasarová Zuzana, Mgr., PhD.</t>
  </si>
  <si>
    <t>Alexandra Rosenbaum Bartková</t>
  </si>
  <si>
    <t>áno</t>
  </si>
  <si>
    <t>Martin Solík</t>
  </si>
  <si>
    <t>masmediálne štúdiá</t>
  </si>
  <si>
    <t>nie</t>
  </si>
  <si>
    <t>Nikola Danišová-Bartošková</t>
  </si>
  <si>
    <t>slovanské jazyky a literatúry</t>
  </si>
  <si>
    <t>Michaela Kováčová</t>
  </si>
  <si>
    <t>cudzie jazyky a kultúry</t>
  </si>
  <si>
    <t>Barbora Půtová</t>
  </si>
  <si>
    <t>kulturológia</t>
  </si>
  <si>
    <t>Andrea Svoradová</t>
  </si>
  <si>
    <t>Peter Borza</t>
  </si>
  <si>
    <t>história</t>
  </si>
  <si>
    <t>Attila Simon</t>
  </si>
  <si>
    <t>Janka Medová</t>
  </si>
  <si>
    <t>teória vyučovania matematiky</t>
  </si>
  <si>
    <t>ochrana a využívanie krajiny</t>
  </si>
  <si>
    <t>pedagogická, poradenská a školská psychológia</t>
  </si>
  <si>
    <t>etika</t>
  </si>
  <si>
    <t>prekladateľstvo a tlmočníctvo</t>
  </si>
  <si>
    <t>odborová didaktika</t>
  </si>
  <si>
    <t xml:space="preserve">pedagogika </t>
  </si>
  <si>
    <t>x</t>
  </si>
  <si>
    <t>Univerzita Konšantína Filozofa v Nitre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</si>
</sst>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0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sz val="12"/>
      <name val="Times New Roman"/>
      <family val="1"/>
      <charset val="238"/>
    </font>
    <font>
      <b/>
      <sz val="11.5"/>
      <name val="Times New Roman"/>
      <family val="1"/>
      <charset val="238"/>
    </font>
    <font>
      <b/>
      <sz val="8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"/>
    </font>
    <font>
      <u/>
      <sz val="12"/>
      <color theme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9" fontId="13" fillId="0" borderId="0" applyFont="0" applyFill="0" applyBorder="0" applyAlignment="0" applyProtection="0"/>
    <xf numFmtId="0" fontId="20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17" fillId="0" borderId="0"/>
    <xf numFmtId="0" fontId="39" fillId="0" borderId="0" applyNumberFormat="0" applyFill="0" applyBorder="0" applyAlignment="0" applyProtection="0"/>
  </cellStyleXfs>
  <cellXfs count="46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9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0" fillId="0" borderId="9" xfId="0" applyBorder="1" applyAlignment="1">
      <alignment vertical="center"/>
    </xf>
    <xf numFmtId="0" fontId="8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/>
    </xf>
    <xf numFmtId="0" fontId="0" fillId="0" borderId="11" xfId="0" applyBorder="1"/>
    <xf numFmtId="0" fontId="9" fillId="0" borderId="0" xfId="0" applyFont="1" applyAlignment="1">
      <alignment vertical="center" wrapText="1"/>
    </xf>
    <xf numFmtId="0" fontId="11" fillId="2" borderId="1" xfId="0" applyFont="1" applyFill="1" applyBorder="1"/>
    <xf numFmtId="0" fontId="0" fillId="2" borderId="1" xfId="0" applyFill="1" applyBorder="1"/>
    <xf numFmtId="0" fontId="6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4" xfId="0" applyBorder="1"/>
    <xf numFmtId="0" fontId="6" fillId="2" borderId="1" xfId="0" applyFont="1" applyFill="1" applyBorder="1"/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0" fillId="2" borderId="4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0" fillId="0" borderId="23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31" xfId="0" applyBorder="1" applyAlignment="1">
      <alignment horizontal="center" vertical="center" wrapText="1"/>
    </xf>
    <xf numFmtId="0" fontId="0" fillId="0" borderId="14" xfId="0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0" fillId="0" borderId="15" xfId="0" applyBorder="1"/>
    <xf numFmtId="0" fontId="6" fillId="0" borderId="16" xfId="0" applyFont="1" applyBorder="1" applyAlignment="1">
      <alignment wrapText="1"/>
    </xf>
    <xf numFmtId="0" fontId="0" fillId="0" borderId="32" xfId="0" applyBorder="1"/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/>
    <xf numFmtId="164" fontId="11" fillId="2" borderId="1" xfId="0" applyNumberFormat="1" applyFont="1" applyFill="1" applyBorder="1"/>
    <xf numFmtId="164" fontId="0" fillId="2" borderId="4" xfId="0" applyNumberFormat="1" applyFill="1" applyBorder="1"/>
    <xf numFmtId="164" fontId="0" fillId="2" borderId="1" xfId="0" applyNumberForma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0" xfId="0" applyFont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8" fillId="0" borderId="0" xfId="0" applyFont="1"/>
    <xf numFmtId="0" fontId="18" fillId="0" borderId="0" xfId="0" applyFont="1" applyAlignment="1">
      <alignment vertical="top" wrapText="1"/>
    </xf>
    <xf numFmtId="3" fontId="19" fillId="0" borderId="0" xfId="0" applyNumberFormat="1" applyFont="1" applyAlignment="1">
      <alignment vertical="top" wrapText="1"/>
    </xf>
    <xf numFmtId="3" fontId="19" fillId="0" borderId="0" xfId="2" applyNumberFormat="1" applyFont="1" applyAlignment="1">
      <alignment vertical="top" wrapText="1"/>
    </xf>
    <xf numFmtId="3" fontId="21" fillId="0" borderId="0" xfId="2" applyNumberFormat="1" applyFont="1" applyAlignment="1">
      <alignment vertical="center" wrapText="1"/>
    </xf>
    <xf numFmtId="3" fontId="19" fillId="0" borderId="0" xfId="2" applyNumberFormat="1" applyFont="1" applyAlignment="1">
      <alignment vertical="center" wrapText="1"/>
    </xf>
    <xf numFmtId="3" fontId="19" fillId="0" borderId="0" xfId="3" applyNumberFormat="1" applyFont="1" applyAlignment="1">
      <alignment vertical="center" wrapText="1"/>
    </xf>
    <xf numFmtId="3" fontId="19" fillId="0" borderId="0" xfId="4" applyNumberFormat="1" applyFont="1" applyAlignment="1">
      <alignment vertical="center" wrapText="1"/>
    </xf>
    <xf numFmtId="3" fontId="19" fillId="0" borderId="0" xfId="5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3" fontId="19" fillId="0" borderId="0" xfId="3" applyNumberFormat="1" applyFont="1" applyAlignment="1">
      <alignment vertical="top" wrapText="1"/>
    </xf>
    <xf numFmtId="3" fontId="19" fillId="0" borderId="0" xfId="4" applyNumberFormat="1" applyFont="1" applyAlignment="1">
      <alignment vertical="top" wrapText="1"/>
    </xf>
    <xf numFmtId="3" fontId="19" fillId="0" borderId="0" xfId="5" applyNumberFormat="1" applyFont="1" applyAlignment="1">
      <alignment vertical="top" wrapText="1"/>
    </xf>
    <xf numFmtId="0" fontId="24" fillId="0" borderId="0" xfId="0" applyFont="1" applyAlignment="1">
      <alignment vertical="top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top"/>
    </xf>
    <xf numFmtId="0" fontId="0" fillId="0" borderId="13" xfId="0" applyBorder="1" applyAlignment="1">
      <alignment horizontal="center" wrapText="1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33" xfId="0" applyBorder="1"/>
    <xf numFmtId="0" fontId="0" fillId="0" borderId="39" xfId="0" applyBorder="1"/>
    <xf numFmtId="0" fontId="0" fillId="2" borderId="13" xfId="0" applyFill="1" applyBorder="1"/>
    <xf numFmtId="0" fontId="0" fillId="2" borderId="31" xfId="0" applyFill="1" applyBorder="1"/>
    <xf numFmtId="0" fontId="0" fillId="0" borderId="33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41" xfId="0" applyBorder="1"/>
    <xf numFmtId="0" fontId="0" fillId="2" borderId="37" xfId="0" applyFill="1" applyBorder="1"/>
    <xf numFmtId="0" fontId="0" fillId="2" borderId="50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0" fontId="0" fillId="2" borderId="11" xfId="0" applyFill="1" applyBorder="1"/>
    <xf numFmtId="0" fontId="0" fillId="2" borderId="38" xfId="0" applyFill="1" applyBorder="1"/>
    <xf numFmtId="164" fontId="0" fillId="2" borderId="13" xfId="0" applyNumberFormat="1" applyFill="1" applyBorder="1"/>
    <xf numFmtId="164" fontId="0" fillId="2" borderId="31" xfId="0" applyNumberFormat="1" applyFill="1" applyBorder="1"/>
    <xf numFmtId="0" fontId="0" fillId="0" borderId="48" xfId="0" applyBorder="1"/>
    <xf numFmtId="0" fontId="0" fillId="0" borderId="46" xfId="0" applyBorder="1"/>
    <xf numFmtId="0" fontId="0" fillId="0" borderId="47" xfId="0" applyBorder="1"/>
    <xf numFmtId="0" fontId="6" fillId="2" borderId="43" xfId="0" applyFont="1" applyFill="1" applyBorder="1"/>
    <xf numFmtId="0" fontId="6" fillId="2" borderId="51" xfId="0" applyFont="1" applyFill="1" applyBorder="1"/>
    <xf numFmtId="0" fontId="0" fillId="2" borderId="10" xfId="0" applyFill="1" applyBorder="1"/>
    <xf numFmtId="164" fontId="0" fillId="2" borderId="12" xfId="0" applyNumberFormat="1" applyFill="1" applyBorder="1"/>
    <xf numFmtId="0" fontId="0" fillId="2" borderId="37" xfId="0" applyFill="1" applyBorder="1" applyAlignment="1">
      <alignment horizontal="center"/>
    </xf>
    <xf numFmtId="0" fontId="0" fillId="2" borderId="40" xfId="0" applyFill="1" applyBorder="1"/>
    <xf numFmtId="0" fontId="6" fillId="2" borderId="42" xfId="0" applyFont="1" applyFill="1" applyBorder="1" applyAlignment="1">
      <alignment horizontal="left" vertical="center"/>
    </xf>
    <xf numFmtId="0" fontId="0" fillId="0" borderId="33" xfId="0" applyBorder="1" applyAlignment="1">
      <alignment horizontal="center"/>
    </xf>
    <xf numFmtId="0" fontId="0" fillId="2" borderId="39" xfId="0" applyFill="1" applyBorder="1"/>
    <xf numFmtId="0" fontId="6" fillId="0" borderId="33" xfId="0" applyFont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2" borderId="47" xfId="0" applyFill="1" applyBorder="1"/>
    <xf numFmtId="0" fontId="0" fillId="0" borderId="13" xfId="0" applyBorder="1" applyAlignment="1">
      <alignment wrapText="1"/>
    </xf>
    <xf numFmtId="0" fontId="0" fillId="0" borderId="31" xfId="0" applyBorder="1" applyAlignment="1">
      <alignment wrapText="1"/>
    </xf>
    <xf numFmtId="0" fontId="0" fillId="2" borderId="36" xfId="0" applyFill="1" applyBorder="1"/>
    <xf numFmtId="0" fontId="0" fillId="2" borderId="11" xfId="0" applyFill="1" applyBorder="1" applyAlignment="1">
      <alignment horizontal="center"/>
    </xf>
    <xf numFmtId="0" fontId="6" fillId="2" borderId="34" xfId="0" applyFont="1" applyFill="1" applyBorder="1" applyAlignment="1">
      <alignment vertical="center" wrapText="1"/>
    </xf>
    <xf numFmtId="0" fontId="16" fillId="0" borderId="13" xfId="0" applyFont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0" fillId="2" borderId="13" xfId="0" applyFill="1" applyBorder="1" applyAlignment="1">
      <alignment horizontal="center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left"/>
    </xf>
    <xf numFmtId="0" fontId="22" fillId="2" borderId="1" xfId="0" applyFont="1" applyFill="1" applyBorder="1"/>
    <xf numFmtId="0" fontId="22" fillId="2" borderId="54" xfId="0" applyFont="1" applyFill="1" applyBorder="1"/>
    <xf numFmtId="0" fontId="22" fillId="2" borderId="52" xfId="0" applyFont="1" applyFill="1" applyBorder="1"/>
    <xf numFmtId="0" fontId="22" fillId="2" borderId="1" xfId="1" applyNumberFormat="1" applyFont="1" applyFill="1" applyBorder="1"/>
    <xf numFmtId="164" fontId="22" fillId="2" borderId="1" xfId="0" applyNumberFormat="1" applyFont="1" applyFill="1" applyBorder="1"/>
    <xf numFmtId="164" fontId="22" fillId="2" borderId="54" xfId="0" applyNumberFormat="1" applyFont="1" applyFill="1" applyBorder="1"/>
    <xf numFmtId="0" fontId="22" fillId="0" borderId="33" xfId="0" applyFont="1" applyBorder="1" applyAlignment="1">
      <alignment horizontal="left" wrapText="1"/>
    </xf>
    <xf numFmtId="0" fontId="22" fillId="0" borderId="1" xfId="1" applyNumberFormat="1" applyFont="1" applyFill="1" applyBorder="1"/>
    <xf numFmtId="164" fontId="22" fillId="0" borderId="1" xfId="0" applyNumberFormat="1" applyFont="1" applyBorder="1"/>
    <xf numFmtId="164" fontId="22" fillId="0" borderId="39" xfId="0" applyNumberFormat="1" applyFont="1" applyBorder="1"/>
    <xf numFmtId="164" fontId="22" fillId="0" borderId="33" xfId="0" applyNumberFormat="1" applyFont="1" applyBorder="1"/>
    <xf numFmtId="164" fontId="22" fillId="0" borderId="8" xfId="0" applyNumberFormat="1" applyFont="1" applyBorder="1"/>
    <xf numFmtId="0" fontId="22" fillId="0" borderId="1" xfId="0" applyFont="1" applyBorder="1"/>
    <xf numFmtId="0" fontId="22" fillId="0" borderId="39" xfId="0" applyFont="1" applyBorder="1"/>
    <xf numFmtId="0" fontId="22" fillId="0" borderId="33" xfId="0" applyFont="1" applyBorder="1"/>
    <xf numFmtId="0" fontId="22" fillId="2" borderId="33" xfId="0" applyFont="1" applyFill="1" applyBorder="1" applyAlignment="1">
      <alignment horizontal="left" wrapText="1"/>
    </xf>
    <xf numFmtId="0" fontId="22" fillId="2" borderId="3" xfId="0" applyFont="1" applyFill="1" applyBorder="1"/>
    <xf numFmtId="0" fontId="22" fillId="2" borderId="36" xfId="0" applyFont="1" applyFill="1" applyBorder="1"/>
    <xf numFmtId="0" fontId="22" fillId="2" borderId="34" xfId="0" applyFont="1" applyFill="1" applyBorder="1"/>
    <xf numFmtId="0" fontId="22" fillId="2" borderId="27" xfId="0" applyFont="1" applyFill="1" applyBorder="1" applyAlignment="1">
      <alignment horizontal="left" wrapText="1"/>
    </xf>
    <xf numFmtId="164" fontId="22" fillId="2" borderId="13" xfId="1" applyNumberFormat="1" applyFont="1" applyFill="1" applyBorder="1"/>
    <xf numFmtId="164" fontId="22" fillId="2" borderId="31" xfId="1" applyNumberFormat="1" applyFont="1" applyFill="1" applyBorder="1"/>
    <xf numFmtId="164" fontId="22" fillId="2" borderId="51" xfId="1" applyNumberFormat="1" applyFont="1" applyFill="1" applyBorder="1"/>
    <xf numFmtId="0" fontId="22" fillId="0" borderId="0" xfId="0" applyFont="1" applyAlignment="1">
      <alignment horizontal="left"/>
    </xf>
    <xf numFmtId="164" fontId="22" fillId="2" borderId="41" xfId="0" applyNumberFormat="1" applyFont="1" applyFill="1" applyBorder="1"/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2" borderId="8" xfId="0" applyFont="1" applyFill="1" applyBorder="1"/>
    <xf numFmtId="164" fontId="22" fillId="2" borderId="8" xfId="0" applyNumberFormat="1" applyFont="1" applyFill="1" applyBorder="1"/>
    <xf numFmtId="0" fontId="22" fillId="0" borderId="8" xfId="0" applyFont="1" applyBorder="1"/>
    <xf numFmtId="0" fontId="22" fillId="2" borderId="17" xfId="0" applyFont="1" applyFill="1" applyBorder="1"/>
    <xf numFmtId="164" fontId="22" fillId="2" borderId="53" xfId="1" applyNumberFormat="1" applyFont="1" applyFill="1" applyBorder="1"/>
    <xf numFmtId="0" fontId="22" fillId="2" borderId="40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164" fontId="22" fillId="0" borderId="41" xfId="0" applyNumberFormat="1" applyFont="1" applyBorder="1"/>
    <xf numFmtId="0" fontId="22" fillId="0" borderId="41" xfId="0" applyFont="1" applyBorder="1"/>
    <xf numFmtId="0" fontId="22" fillId="2" borderId="49" xfId="0" applyFont="1" applyFill="1" applyBorder="1"/>
    <xf numFmtId="164" fontId="22" fillId="2" borderId="42" xfId="1" applyNumberFormat="1" applyFont="1" applyFill="1" applyBorder="1"/>
    <xf numFmtId="164" fontId="22" fillId="2" borderId="52" xfId="0" applyNumberFormat="1" applyFont="1" applyFill="1" applyBorder="1"/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17" xfId="0" applyBorder="1" applyAlignment="1">
      <alignment horizontal="center" vertical="center" wrapText="1"/>
    </xf>
    <xf numFmtId="0" fontId="0" fillId="0" borderId="55" xfId="0" applyBorder="1"/>
    <xf numFmtId="0" fontId="0" fillId="0" borderId="56" xfId="0" applyBorder="1"/>
    <xf numFmtId="0" fontId="6" fillId="2" borderId="33" xfId="0" applyFont="1" applyFill="1" applyBorder="1"/>
    <xf numFmtId="0" fontId="6" fillId="2" borderId="34" xfId="0" applyFont="1" applyFill="1" applyBorder="1"/>
    <xf numFmtId="0" fontId="6" fillId="2" borderId="57" xfId="0" applyFont="1" applyFill="1" applyBorder="1" applyAlignment="1">
      <alignment vertical="center" wrapText="1"/>
    </xf>
    <xf numFmtId="0" fontId="6" fillId="2" borderId="46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wrapText="1"/>
    </xf>
    <xf numFmtId="0" fontId="0" fillId="0" borderId="0" xfId="0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0" fillId="0" borderId="0" xfId="0" applyAlignment="1">
      <alignment vertical="center"/>
    </xf>
    <xf numFmtId="0" fontId="6" fillId="0" borderId="8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42" xfId="0" applyFill="1" applyBorder="1"/>
    <xf numFmtId="0" fontId="0" fillId="2" borderId="53" xfId="0" applyFill="1" applyBorder="1"/>
    <xf numFmtId="0" fontId="6" fillId="0" borderId="37" xfId="0" applyFont="1" applyBorder="1" applyAlignment="1">
      <alignment horizontal="center" vertical="center" wrapText="1"/>
    </xf>
    <xf numFmtId="0" fontId="27" fillId="0" borderId="4" xfId="0" applyFont="1" applyBorder="1"/>
    <xf numFmtId="0" fontId="27" fillId="0" borderId="1" xfId="0" applyFont="1" applyBorder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/>
    <xf numFmtId="0" fontId="30" fillId="0" borderId="0" xfId="0" applyFont="1" applyAlignment="1">
      <alignment horizontal="center"/>
    </xf>
    <xf numFmtId="0" fontId="29" fillId="0" borderId="16" xfId="0" applyFont="1" applyBorder="1" applyAlignment="1">
      <alignment horizontal="center"/>
    </xf>
    <xf numFmtId="0" fontId="29" fillId="2" borderId="1" xfId="0" applyFont="1" applyFill="1" applyBorder="1"/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0" fillId="0" borderId="62" xfId="0" applyBorder="1"/>
    <xf numFmtId="0" fontId="0" fillId="0" borderId="10" xfId="0" applyBorder="1"/>
    <xf numFmtId="0" fontId="0" fillId="0" borderId="21" xfId="0" applyBorder="1"/>
    <xf numFmtId="0" fontId="27" fillId="0" borderId="11" xfId="0" applyFont="1" applyBorder="1"/>
    <xf numFmtId="0" fontId="0" fillId="0" borderId="30" xfId="0" applyBorder="1"/>
    <xf numFmtId="0" fontId="0" fillId="2" borderId="12" xfId="0" applyFill="1" applyBorder="1"/>
    <xf numFmtId="0" fontId="29" fillId="0" borderId="15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0" xfId="0" applyBorder="1"/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3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1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2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3" xfId="0" applyFill="1" applyBorder="1" applyAlignment="1">
      <alignment horizontal="center" wrapText="1"/>
    </xf>
    <xf numFmtId="0" fontId="6" fillId="0" borderId="46" xfId="0" applyFont="1" applyBorder="1" applyAlignment="1">
      <alignment horizontal="center"/>
    </xf>
    <xf numFmtId="0" fontId="35" fillId="3" borderId="1" xfId="0" applyFont="1" applyFill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34" fillId="0" borderId="32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4" fillId="4" borderId="1" xfId="0" applyFont="1" applyFill="1" applyBorder="1" applyAlignment="1">
      <alignment horizontal="center"/>
    </xf>
    <xf numFmtId="3" fontId="34" fillId="4" borderId="1" xfId="0" applyNumberFormat="1" applyFont="1" applyFill="1" applyBorder="1" applyAlignment="1">
      <alignment horizontal="center"/>
    </xf>
    <xf numFmtId="49" fontId="33" fillId="5" borderId="1" xfId="0" applyNumberFormat="1" applyFont="1" applyFill="1" applyBorder="1" applyAlignment="1">
      <alignment horizontal="left"/>
    </xf>
    <xf numFmtId="4" fontId="33" fillId="5" borderId="1" xfId="0" applyNumberFormat="1" applyFont="1" applyFill="1" applyBorder="1" applyAlignment="1">
      <alignment horizontal="right"/>
    </xf>
    <xf numFmtId="49" fontId="38" fillId="5" borderId="1" xfId="0" applyNumberFormat="1" applyFont="1" applyFill="1" applyBorder="1" applyAlignment="1">
      <alignment horizontal="left"/>
    </xf>
    <xf numFmtId="4" fontId="38" fillId="5" borderId="1" xfId="0" applyNumberFormat="1" applyFont="1" applyFill="1" applyBorder="1" applyAlignment="1">
      <alignment horizontal="right"/>
    </xf>
    <xf numFmtId="0" fontId="0" fillId="0" borderId="13" xfId="0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2" fillId="0" borderId="48" xfId="0" applyFont="1" applyBorder="1"/>
    <xf numFmtId="0" fontId="0" fillId="0" borderId="46" xfId="0" applyFill="1" applyBorder="1" applyAlignment="1">
      <alignment wrapText="1"/>
    </xf>
    <xf numFmtId="0" fontId="6" fillId="0" borderId="49" xfId="0" applyFont="1" applyFill="1" applyBorder="1"/>
    <xf numFmtId="0" fontId="0" fillId="0" borderId="4" xfId="0" applyFill="1" applyBorder="1" applyAlignment="1">
      <alignment wrapText="1"/>
    </xf>
    <xf numFmtId="0" fontId="0" fillId="0" borderId="47" xfId="0" applyFill="1" applyBorder="1" applyAlignment="1">
      <alignment wrapText="1"/>
    </xf>
    <xf numFmtId="0" fontId="0" fillId="0" borderId="3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39" xfId="0" applyFill="1" applyBorder="1" applyAlignment="1">
      <alignment wrapText="1"/>
    </xf>
    <xf numFmtId="0" fontId="0" fillId="0" borderId="33" xfId="0" applyFill="1" applyBorder="1"/>
    <xf numFmtId="0" fontId="0" fillId="0" borderId="1" xfId="0" applyFill="1" applyBorder="1"/>
    <xf numFmtId="0" fontId="0" fillId="0" borderId="39" xfId="0" applyFill="1" applyBorder="1"/>
    <xf numFmtId="0" fontId="0" fillId="0" borderId="34" xfId="0" applyFill="1" applyBorder="1"/>
    <xf numFmtId="0" fontId="0" fillId="0" borderId="3" xfId="0" applyFill="1" applyBorder="1"/>
    <xf numFmtId="0" fontId="0" fillId="0" borderId="36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31" xfId="0" applyFill="1" applyBorder="1"/>
    <xf numFmtId="49" fontId="0" fillId="0" borderId="0" xfId="0" applyNumberFormat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4" fontId="22" fillId="0" borderId="1" xfId="1" applyNumberFormat="1" applyFont="1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1" xfId="8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8" applyFont="1" applyAlignment="1">
      <alignment wrapText="1"/>
    </xf>
    <xf numFmtId="3" fontId="6" fillId="0" borderId="1" xfId="0" applyNumberFormat="1" applyFont="1" applyBorder="1"/>
    <xf numFmtId="0" fontId="6" fillId="0" borderId="1" xfId="0" applyFont="1" applyBorder="1" applyAlignme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/>
    <xf numFmtId="0" fontId="6" fillId="0" borderId="0" xfId="8" applyFont="1"/>
    <xf numFmtId="0" fontId="6" fillId="0" borderId="1" xfId="8" applyFont="1" applyBorder="1"/>
    <xf numFmtId="49" fontId="6" fillId="0" borderId="1" xfId="0" applyNumberFormat="1" applyFont="1" applyBorder="1" applyAlignment="1">
      <alignment horizontal="left" wrapText="1"/>
    </xf>
    <xf numFmtId="3" fontId="0" fillId="0" borderId="1" xfId="0" applyNumberFormat="1" applyBorder="1"/>
    <xf numFmtId="0" fontId="6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3" fontId="0" fillId="0" borderId="0" xfId="0" applyNumberFormat="1"/>
    <xf numFmtId="0" fontId="1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wrapText="1"/>
    </xf>
    <xf numFmtId="0" fontId="25" fillId="0" borderId="1" xfId="0" applyFont="1" applyBorder="1"/>
    <xf numFmtId="0" fontId="22" fillId="0" borderId="1" xfId="0" applyFont="1" applyBorder="1" applyAlignment="1">
      <alignment wrapText="1"/>
    </xf>
    <xf numFmtId="0" fontId="6" fillId="0" borderId="0" xfId="0" applyFont="1" applyAlignment="1"/>
    <xf numFmtId="0" fontId="6" fillId="0" borderId="1" xfId="0" applyFont="1" applyBorder="1" applyAlignment="1">
      <alignment horizontal="justify"/>
    </xf>
    <xf numFmtId="3" fontId="6" fillId="0" borderId="1" xfId="0" applyNumberFormat="1" applyFont="1" applyBorder="1" applyAlignment="1"/>
    <xf numFmtId="0" fontId="6" fillId="0" borderId="8" xfId="0" applyFont="1" applyBorder="1"/>
    <xf numFmtId="0" fontId="6" fillId="0" borderId="1" xfId="8" applyFont="1" applyBorder="1" applyAlignment="1"/>
    <xf numFmtId="0" fontId="6" fillId="0" borderId="4" xfId="0" applyFont="1" applyBorder="1" applyAlignment="1">
      <alignment wrapText="1"/>
    </xf>
    <xf numFmtId="3" fontId="0" fillId="0" borderId="4" xfId="0" applyNumberFormat="1" applyBorder="1"/>
    <xf numFmtId="3" fontId="0" fillId="0" borderId="3" xfId="0" applyNumberFormat="1" applyBorder="1"/>
    <xf numFmtId="0" fontId="6" fillId="0" borderId="4" xfId="0" applyFont="1" applyBorder="1" applyAlignment="1"/>
    <xf numFmtId="3" fontId="25" fillId="0" borderId="1" xfId="0" applyNumberFormat="1" applyFont="1" applyBorder="1"/>
    <xf numFmtId="0" fontId="6" fillId="0" borderId="8" xfId="0" applyFont="1" applyBorder="1" applyAlignment="1"/>
    <xf numFmtId="0" fontId="6" fillId="0" borderId="1" xfId="0" applyFont="1" applyBorder="1" applyAlignment="1">
      <alignment horizontal="justify" vertical="center"/>
    </xf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25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3" fontId="25" fillId="0" borderId="0" xfId="2" applyNumberFormat="1" applyFont="1" applyAlignment="1">
      <alignment vertical="top" wrapText="1"/>
    </xf>
    <xf numFmtId="3" fontId="25" fillId="0" borderId="0" xfId="4" applyNumberFormat="1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24" fillId="0" borderId="0" xfId="0" applyFont="1" applyAlignment="1">
      <alignment vertical="top"/>
    </xf>
    <xf numFmtId="3" fontId="25" fillId="0" borderId="0" xfId="5" applyNumberFormat="1" applyFont="1" applyAlignment="1">
      <alignment vertical="top" wrapText="1"/>
    </xf>
    <xf numFmtId="0" fontId="18" fillId="0" borderId="0" xfId="0" applyFont="1" applyAlignment="1">
      <alignment horizontal="left" vertical="top"/>
    </xf>
    <xf numFmtId="3" fontId="25" fillId="0" borderId="0" xfId="0" applyNumberFormat="1" applyFont="1" applyAlignment="1">
      <alignment vertical="top" wrapText="1"/>
    </xf>
    <xf numFmtId="0" fontId="24" fillId="0" borderId="0" xfId="0" applyFont="1" applyAlignment="1">
      <alignment vertical="top" wrapText="1"/>
    </xf>
    <xf numFmtId="3" fontId="25" fillId="0" borderId="0" xfId="3" applyNumberFormat="1" applyFont="1" applyAlignment="1">
      <alignment vertical="top" wrapText="1"/>
    </xf>
    <xf numFmtId="0" fontId="8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8" fillId="0" borderId="3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8" fillId="0" borderId="0" xfId="0" applyFont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9" fillId="0" borderId="0" xfId="0" applyFont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1" fillId="0" borderId="35" xfId="0" applyFont="1" applyBorder="1" applyAlignment="1">
      <alignment horizontal="left" wrapText="1"/>
    </xf>
    <xf numFmtId="0" fontId="2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22" xfId="0" applyFont="1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7" xfId="0" applyBorder="1"/>
    <xf numFmtId="0" fontId="6" fillId="0" borderId="28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14" fontId="0" fillId="0" borderId="4" xfId="0" applyNumberFormat="1" applyBorder="1"/>
    <xf numFmtId="14" fontId="0" fillId="0" borderId="1" xfId="0" applyNumberFormat="1" applyBorder="1"/>
    <xf numFmtId="0" fontId="6" fillId="0" borderId="50" xfId="0" applyFont="1" applyBorder="1" applyAlignment="1">
      <alignment horizontal="center" vertical="center" wrapText="1"/>
    </xf>
    <xf numFmtId="0" fontId="6" fillId="0" borderId="32" xfId="0" applyFont="1" applyBorder="1"/>
    <xf numFmtId="0" fontId="6" fillId="0" borderId="2" xfId="0" applyFont="1" applyBorder="1"/>
    <xf numFmtId="0" fontId="0" fillId="6" borderId="33" xfId="0" applyFill="1" applyBorder="1"/>
    <xf numFmtId="0" fontId="0" fillId="6" borderId="39" xfId="0" applyFill="1" applyBorder="1"/>
    <xf numFmtId="0" fontId="0" fillId="6" borderId="12" xfId="0" applyFill="1" applyBorder="1"/>
    <xf numFmtId="0" fontId="0" fillId="6" borderId="31" xfId="0" applyFill="1" applyBorder="1"/>
  </cellXfs>
  <cellStyles count="9">
    <cellStyle name="Hypertextové prepojenie" xfId="8" builtinId="8"/>
    <cellStyle name="Normálna" xfId="0" builtinId="0"/>
    <cellStyle name="Normálna 2" xfId="7"/>
    <cellStyle name="Normálna 3" xfId="6"/>
    <cellStyle name="normálne_Databazy_VVŠ_2006_ severská" xfId="3"/>
    <cellStyle name="normálne_OVT - Tab_16az23_sprava_VVS_2004" xfId="2"/>
    <cellStyle name="normálne_Viest 2" xfId="4"/>
    <cellStyle name="normálne_Výročná_správa_o_VŠ_2005_financie_databazy_po_kontrole_OFVŠ_PM" xfId="5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6" Type="http://schemas.openxmlformats.org/officeDocument/2006/relationships/hyperlink" Target="https://portal.ukf.sk/kvalita/index.php?r=projekty/projekty/view&amp;id=2913" TargetMode="External"/><Relationship Id="rId21" Type="http://schemas.openxmlformats.org/officeDocument/2006/relationships/hyperlink" Target="https://portal.ukf.sk/kvalita/index.php?r=projekty/projekty/view&amp;id=2961" TargetMode="External"/><Relationship Id="rId42" Type="http://schemas.openxmlformats.org/officeDocument/2006/relationships/hyperlink" Target="https://portal.ukf.sk/kvalita/index.php?r=projekty/projekty/view&amp;id=2920" TargetMode="External"/><Relationship Id="rId47" Type="http://schemas.openxmlformats.org/officeDocument/2006/relationships/hyperlink" Target="https://portal.ukf.sk/kvalita/index.php?r=projekty/projekty/view&amp;id=3026" TargetMode="External"/><Relationship Id="rId63" Type="http://schemas.openxmlformats.org/officeDocument/2006/relationships/hyperlink" Target="https://portal.ukf.sk/kvalita/index.php?r=projekty/projekty/view&amp;id=3132" TargetMode="External"/><Relationship Id="rId68" Type="http://schemas.openxmlformats.org/officeDocument/2006/relationships/hyperlink" Target="https://portal.ukf.sk/kvalita/index.php?r=projekty/projekty/view&amp;id=3058" TargetMode="External"/><Relationship Id="rId84" Type="http://schemas.openxmlformats.org/officeDocument/2006/relationships/hyperlink" Target="https://portal.ukf.sk/kvalita/index.php?r=projekty/projekty/view&amp;id=3224" TargetMode="External"/><Relationship Id="rId89" Type="http://schemas.openxmlformats.org/officeDocument/2006/relationships/hyperlink" Target="https://portal.ukf.sk/kvalita/index.php?r=projekty/projekty/view&amp;id=3195" TargetMode="External"/><Relationship Id="rId7" Type="http://schemas.openxmlformats.org/officeDocument/2006/relationships/hyperlink" Target="https://portal.ukf.sk/kvalita/index.php?r=projekty/projekty/view&amp;id=2530" TargetMode="External"/><Relationship Id="rId71" Type="http://schemas.openxmlformats.org/officeDocument/2006/relationships/hyperlink" Target="https://portal.ukf.sk/kvalita/index.php?r=projekty/projekty/view&amp;id=3147" TargetMode="External"/><Relationship Id="rId92" Type="http://schemas.openxmlformats.org/officeDocument/2006/relationships/hyperlink" Target="https://portal.ukf.sk/kvalita/index.php?r=projekty/projekty/view&amp;id=3007" TargetMode="External"/><Relationship Id="rId2" Type="http://schemas.openxmlformats.org/officeDocument/2006/relationships/hyperlink" Target="https://portal.ukf.sk/kvalita/index.php?r=projekty/projekty/view&amp;id=2638" TargetMode="External"/><Relationship Id="rId16" Type="http://schemas.openxmlformats.org/officeDocument/2006/relationships/hyperlink" Target="https://portal.ukf.sk/kvalita/index.php?r=projekty/projekty/view&amp;id=2990" TargetMode="External"/><Relationship Id="rId29" Type="http://schemas.openxmlformats.org/officeDocument/2006/relationships/hyperlink" Target="https://portal.ukf.sk/kvalita/index.php?r=projekty/projekty/view&amp;id=2939" TargetMode="External"/><Relationship Id="rId11" Type="http://schemas.openxmlformats.org/officeDocument/2006/relationships/hyperlink" Target="https://portal.ukf.sk/kvalita/index.php?r=projekty/projekty/view&amp;id=3002" TargetMode="External"/><Relationship Id="rId24" Type="http://schemas.openxmlformats.org/officeDocument/2006/relationships/hyperlink" Target="https://portal.ukf.sk/kvalita/index.php?r=projekty/projekty/view&amp;id=2938" TargetMode="External"/><Relationship Id="rId32" Type="http://schemas.openxmlformats.org/officeDocument/2006/relationships/hyperlink" Target="https://portal.ukf.sk/kvalita/index.php?r=projekty/projekty/view&amp;id=2753" TargetMode="External"/><Relationship Id="rId37" Type="http://schemas.openxmlformats.org/officeDocument/2006/relationships/hyperlink" Target="https://portal.ukf.sk/kvalita/index.php?r=projekty/projekty/view&amp;id=2922" TargetMode="External"/><Relationship Id="rId40" Type="http://schemas.openxmlformats.org/officeDocument/2006/relationships/hyperlink" Target="https://portal.ukf.sk/kvalita/index.php?r=projekty/projekty/view&amp;id=2918" TargetMode="External"/><Relationship Id="rId45" Type="http://schemas.openxmlformats.org/officeDocument/2006/relationships/hyperlink" Target="https://portal.ukf.sk/kvalita/index.php?r=projekty/projekty/view&amp;id=2937" TargetMode="External"/><Relationship Id="rId53" Type="http://schemas.openxmlformats.org/officeDocument/2006/relationships/hyperlink" Target="https://portal.ukf.sk/kvalita/index.php?r=projekty/projekty/view&amp;id=3189" TargetMode="External"/><Relationship Id="rId58" Type="http://schemas.openxmlformats.org/officeDocument/2006/relationships/hyperlink" Target="https://portal.ukf.sk/kvalita/index.php?r=projekty/projekty/view&amp;id=3102" TargetMode="External"/><Relationship Id="rId66" Type="http://schemas.openxmlformats.org/officeDocument/2006/relationships/hyperlink" Target="https://portal.ukf.sk/kvalita/index.php?r=projekty/projekty/view&amp;id=3056" TargetMode="External"/><Relationship Id="rId74" Type="http://schemas.openxmlformats.org/officeDocument/2006/relationships/hyperlink" Target="https://portal.ukf.sk/kvalita/index.php?r=projekty/projekty/view&amp;id=3119" TargetMode="External"/><Relationship Id="rId79" Type="http://schemas.openxmlformats.org/officeDocument/2006/relationships/hyperlink" Target="https://portal.ukf.sk/kvalita/index.php?r=projekty/projekty/view&amp;id=3051" TargetMode="External"/><Relationship Id="rId87" Type="http://schemas.openxmlformats.org/officeDocument/2006/relationships/hyperlink" Target="https://portal.ukf.sk/kvalita/index.php?r=projekty/projekty/view&amp;id=3048" TargetMode="External"/><Relationship Id="rId102" Type="http://schemas.openxmlformats.org/officeDocument/2006/relationships/hyperlink" Target="https://portal.ukf.sk/kvalita/index.php?r=projekty/projekty/view&amp;id=3145" TargetMode="External"/><Relationship Id="rId5" Type="http://schemas.openxmlformats.org/officeDocument/2006/relationships/hyperlink" Target="https://portal.ukf.sk/kvalita/index.php?r=projekty/projekty/view&amp;id=2637" TargetMode="External"/><Relationship Id="rId61" Type="http://schemas.openxmlformats.org/officeDocument/2006/relationships/hyperlink" Target="https://portal.ukf.sk/kvalita/index.php?r=projekty/projekty/view&amp;id=3152" TargetMode="External"/><Relationship Id="rId82" Type="http://schemas.openxmlformats.org/officeDocument/2006/relationships/hyperlink" Target="https://portal.ukf.sk/kvalita/index.php?r=projekty/projekty/view&amp;id=3001" TargetMode="External"/><Relationship Id="rId90" Type="http://schemas.openxmlformats.org/officeDocument/2006/relationships/hyperlink" Target="https://portal.ukf.sk/kvalita/index.php?r=projekty/projekty/view&amp;id=3227" TargetMode="External"/><Relationship Id="rId95" Type="http://schemas.openxmlformats.org/officeDocument/2006/relationships/hyperlink" Target="https://portal.ukf.sk/kvalita/index.php?r=projekty/projekty/view&amp;id=3008" TargetMode="External"/><Relationship Id="rId19" Type="http://schemas.openxmlformats.org/officeDocument/2006/relationships/hyperlink" Target="https://portal.ukf.sk/kvalita/index.php?r=projekty/projekty/view&amp;id=2997" TargetMode="External"/><Relationship Id="rId14" Type="http://schemas.openxmlformats.org/officeDocument/2006/relationships/hyperlink" Target="https://portal.ukf.sk/kvalita/index.php?r=projekty/projekty/view&amp;id=2951" TargetMode="External"/><Relationship Id="rId22" Type="http://schemas.openxmlformats.org/officeDocument/2006/relationships/hyperlink" Target="https://portal.ukf.sk/kvalita/index.php?r=projekty/projekty/view&amp;id=2956" TargetMode="External"/><Relationship Id="rId27" Type="http://schemas.openxmlformats.org/officeDocument/2006/relationships/hyperlink" Target="https://portal.ukf.sk/kvalita/index.php?r=projekty/projekty/view&amp;id=2914" TargetMode="External"/><Relationship Id="rId30" Type="http://schemas.openxmlformats.org/officeDocument/2006/relationships/hyperlink" Target="https://portal.ukf.sk/kvalita/index.php?r=projekty/projekty/view&amp;id=2952" TargetMode="External"/><Relationship Id="rId35" Type="http://schemas.openxmlformats.org/officeDocument/2006/relationships/hyperlink" Target="https://portal.ukf.sk/kvalita/index.php?r=projekty/projekty/view&amp;id=3019" TargetMode="External"/><Relationship Id="rId43" Type="http://schemas.openxmlformats.org/officeDocument/2006/relationships/hyperlink" Target="https://portal.ukf.sk/kvalita/index.php?r=projekty/projekty/view&amp;id=2936" TargetMode="External"/><Relationship Id="rId48" Type="http://schemas.openxmlformats.org/officeDocument/2006/relationships/hyperlink" Target="https://portal.ukf.sk/kvalita/index.php?r=projekty/projekty/view&amp;id=2942" TargetMode="External"/><Relationship Id="rId56" Type="http://schemas.openxmlformats.org/officeDocument/2006/relationships/hyperlink" Target="https://portal.ukf.sk/kvalita/index.php?r=projekty/projekty/view&amp;id=3149" TargetMode="External"/><Relationship Id="rId64" Type="http://schemas.openxmlformats.org/officeDocument/2006/relationships/hyperlink" Target="https://portal.ukf.sk/kvalita/index.php?r=projekty/projekty/view&amp;id=3055" TargetMode="External"/><Relationship Id="rId69" Type="http://schemas.openxmlformats.org/officeDocument/2006/relationships/hyperlink" Target="https://portal.ukf.sk/kvalita/index.php?r=projekty/projekty/view&amp;id=3153" TargetMode="External"/><Relationship Id="rId77" Type="http://schemas.openxmlformats.org/officeDocument/2006/relationships/hyperlink" Target="https://portal.ukf.sk/kvalita/index.php?r=projekty/projekty/view&amp;id=3053" TargetMode="External"/><Relationship Id="rId100" Type="http://schemas.openxmlformats.org/officeDocument/2006/relationships/hyperlink" Target="https://portal.ukf.sk/kvalita/index.php?r=projekty/projekty/view&amp;id=2514" TargetMode="External"/><Relationship Id="rId8" Type="http://schemas.openxmlformats.org/officeDocument/2006/relationships/hyperlink" Target="https://portal.ukf.sk/kvalita/index.php?r=projekty/projekty/view&amp;id=2528" TargetMode="External"/><Relationship Id="rId51" Type="http://schemas.openxmlformats.org/officeDocument/2006/relationships/hyperlink" Target="https://portal.ukf.sk/kvalita/index.php?r=projekty/projekty/view&amp;id=3188" TargetMode="External"/><Relationship Id="rId72" Type="http://schemas.openxmlformats.org/officeDocument/2006/relationships/hyperlink" Target="https://portal.ukf.sk/kvalita/index.php?r=projekty/projekty/view&amp;id=3148" TargetMode="External"/><Relationship Id="rId80" Type="http://schemas.openxmlformats.org/officeDocument/2006/relationships/hyperlink" Target="https://portal.ukf.sk/kvalita/index.php?r=projekty/projekty/view&amp;id=3052" TargetMode="External"/><Relationship Id="rId85" Type="http://schemas.openxmlformats.org/officeDocument/2006/relationships/hyperlink" Target="https://portal.ukf.sk/kvalita/index.php?r=projekty/projekty/view&amp;id=2994" TargetMode="External"/><Relationship Id="rId93" Type="http://schemas.openxmlformats.org/officeDocument/2006/relationships/hyperlink" Target="https://portal.ukf.sk/kvalita/index.php?r=projekty/projekty/view&amp;id=3009" TargetMode="External"/><Relationship Id="rId98" Type="http://schemas.openxmlformats.org/officeDocument/2006/relationships/hyperlink" Target="https://portal.ukf.sk/kvalita/index.php?r=projekty/projekty/view&amp;id=3011" TargetMode="External"/><Relationship Id="rId3" Type="http://schemas.openxmlformats.org/officeDocument/2006/relationships/hyperlink" Target="https://portal.ukf.sk/kvalita/index.php?r=projekty/projekty/view&amp;id=2602" TargetMode="External"/><Relationship Id="rId12" Type="http://schemas.openxmlformats.org/officeDocument/2006/relationships/hyperlink" Target="https://portal.ukf.sk/kvalita/index.php?r=projekty/projekty/view&amp;id=2950" TargetMode="External"/><Relationship Id="rId17" Type="http://schemas.openxmlformats.org/officeDocument/2006/relationships/hyperlink" Target="https://portal.ukf.sk/kvalita/index.php?r=projekty/projekty/view&amp;id=2949" TargetMode="External"/><Relationship Id="rId25" Type="http://schemas.openxmlformats.org/officeDocument/2006/relationships/hyperlink" Target="https://portal.ukf.sk/kvalita/index.php?r=projekty/projekty/view&amp;id=2927" TargetMode="External"/><Relationship Id="rId33" Type="http://schemas.openxmlformats.org/officeDocument/2006/relationships/hyperlink" Target="https://portal.ukf.sk/kvalita/index.php?r=projekty/projekty/view&amp;id=2954" TargetMode="External"/><Relationship Id="rId38" Type="http://schemas.openxmlformats.org/officeDocument/2006/relationships/hyperlink" Target="https://portal.ukf.sk/kvalita/index.php?r=projekty/projekty/view&amp;id=2916" TargetMode="External"/><Relationship Id="rId46" Type="http://schemas.openxmlformats.org/officeDocument/2006/relationships/hyperlink" Target="https://portal.ukf.sk/kvalita/index.php?r=projekty/projekty/view&amp;id=3018" TargetMode="External"/><Relationship Id="rId59" Type="http://schemas.openxmlformats.org/officeDocument/2006/relationships/hyperlink" Target="https://portal.ukf.sk/kvalita/index.php?r=projekty/projekty/view&amp;id=3154" TargetMode="External"/><Relationship Id="rId67" Type="http://schemas.openxmlformats.org/officeDocument/2006/relationships/hyperlink" Target="https://portal.ukf.sk/kvalita/index.php?r=projekty/projekty/view&amp;id=3057" TargetMode="External"/><Relationship Id="rId103" Type="http://schemas.openxmlformats.org/officeDocument/2006/relationships/printerSettings" Target="../printerSettings/printerSettings23.bin"/><Relationship Id="rId20" Type="http://schemas.openxmlformats.org/officeDocument/2006/relationships/hyperlink" Target="https://portal.ukf.sk/kvalita/index.php?r=projekty/projekty/view&amp;id=2953" TargetMode="External"/><Relationship Id="rId41" Type="http://schemas.openxmlformats.org/officeDocument/2006/relationships/hyperlink" Target="https://portal.ukf.sk/kvalita/index.php?r=projekty/projekty/view&amp;id=2915" TargetMode="External"/><Relationship Id="rId54" Type="http://schemas.openxmlformats.org/officeDocument/2006/relationships/hyperlink" Target="https://portal.ukf.sk/kvalita/index.php?r=projekty/projekty/view&amp;id=3146" TargetMode="External"/><Relationship Id="rId62" Type="http://schemas.openxmlformats.org/officeDocument/2006/relationships/hyperlink" Target="https://portal.ukf.sk/kvalita/index.php?r=projekty/projekty/view&amp;id=3113" TargetMode="External"/><Relationship Id="rId70" Type="http://schemas.openxmlformats.org/officeDocument/2006/relationships/hyperlink" Target="https://portal.ukf.sk/kvalita/index.php?r=projekty/projekty/view&amp;id=3151" TargetMode="External"/><Relationship Id="rId75" Type="http://schemas.openxmlformats.org/officeDocument/2006/relationships/hyperlink" Target="https://portal.ukf.sk/kvalita/index.php?r=projekty/projekty/view&amp;id=3127" TargetMode="External"/><Relationship Id="rId83" Type="http://schemas.openxmlformats.org/officeDocument/2006/relationships/hyperlink" Target="https://portal.ukf.sk/kvalita/index.php?r=projekty/projekty/view&amp;id=3196" TargetMode="External"/><Relationship Id="rId88" Type="http://schemas.openxmlformats.org/officeDocument/2006/relationships/hyperlink" Target="https://portal.ukf.sk/kvalita/index.php?r=projekty/projekty/view&amp;id=3222" TargetMode="External"/><Relationship Id="rId91" Type="http://schemas.openxmlformats.org/officeDocument/2006/relationships/hyperlink" Target="https://portal.ukf.sk/kvalita/index.php?r=projekty/projekty/view&amp;id=3005" TargetMode="External"/><Relationship Id="rId96" Type="http://schemas.openxmlformats.org/officeDocument/2006/relationships/hyperlink" Target="https://portal.ukf.sk/kvalita/index.php?r=projekty/projekty/view&amp;id=3010" TargetMode="External"/><Relationship Id="rId1" Type="http://schemas.openxmlformats.org/officeDocument/2006/relationships/hyperlink" Target="https://portal.ukf.sk/kvalita/index.php?r=projekty/projekty/view&amp;id=2482" TargetMode="External"/><Relationship Id="rId6" Type="http://schemas.openxmlformats.org/officeDocument/2006/relationships/hyperlink" Target="https://portal.ukf.sk/kvalita/index.php?r=projekty/projekty/view&amp;id=2643" TargetMode="External"/><Relationship Id="rId15" Type="http://schemas.openxmlformats.org/officeDocument/2006/relationships/hyperlink" Target="https://portal.ukf.sk/kvalita/index.php?r=projekty/projekty/view&amp;id=2947" TargetMode="External"/><Relationship Id="rId23" Type="http://schemas.openxmlformats.org/officeDocument/2006/relationships/hyperlink" Target="https://portal.ukf.sk/kvalita/index.php?r=projekty/projekty/view&amp;id=2992" TargetMode="External"/><Relationship Id="rId28" Type="http://schemas.openxmlformats.org/officeDocument/2006/relationships/hyperlink" Target="https://portal.ukf.sk/kvalita/index.php?r=projekty/projekty/view&amp;id=2933" TargetMode="External"/><Relationship Id="rId36" Type="http://schemas.openxmlformats.org/officeDocument/2006/relationships/hyperlink" Target="https://portal.ukf.sk/kvalita/index.php?r=projekty/projekty/view&amp;id=2919" TargetMode="External"/><Relationship Id="rId49" Type="http://schemas.openxmlformats.org/officeDocument/2006/relationships/hyperlink" Target="https://portal.ukf.sk/kvalita/index.php?r=projekty/projekty/view&amp;id=3199" TargetMode="External"/><Relationship Id="rId57" Type="http://schemas.openxmlformats.org/officeDocument/2006/relationships/hyperlink" Target="https://portal.ukf.sk/kvalita/index.php?r=projekty/projekty/view&amp;id=3061" TargetMode="External"/><Relationship Id="rId10" Type="http://schemas.openxmlformats.org/officeDocument/2006/relationships/hyperlink" Target="https://portal.ukf.sk/kvalita/index.php?r=projekty/projekty/view&amp;id=2993" TargetMode="External"/><Relationship Id="rId31" Type="http://schemas.openxmlformats.org/officeDocument/2006/relationships/hyperlink" Target="https://portal.ukf.sk/kvalita/index.php?r=projekty/projekty/view&amp;id=2945" TargetMode="External"/><Relationship Id="rId44" Type="http://schemas.openxmlformats.org/officeDocument/2006/relationships/hyperlink" Target="https://portal.ukf.sk/kvalita/index.php?r=projekty/projekty/view&amp;id=2931" TargetMode="External"/><Relationship Id="rId52" Type="http://schemas.openxmlformats.org/officeDocument/2006/relationships/hyperlink" Target="https://portal.ukf.sk/kvalita/index.php?r=projekty/projekty/view&amp;id=3190" TargetMode="External"/><Relationship Id="rId60" Type="http://schemas.openxmlformats.org/officeDocument/2006/relationships/hyperlink" Target="https://portal.ukf.sk/kvalita/index.php?r=projekty/projekty/view&amp;id=3205" TargetMode="External"/><Relationship Id="rId65" Type="http://schemas.openxmlformats.org/officeDocument/2006/relationships/hyperlink" Target="https://portal.ukf.sk/kvalita/index.php?r=projekty/projekty/view&amp;id=3054" TargetMode="External"/><Relationship Id="rId73" Type="http://schemas.openxmlformats.org/officeDocument/2006/relationships/hyperlink" Target="https://portal.ukf.sk/kvalita/index.php?r=projekty/projekty/view&amp;id=3118" TargetMode="External"/><Relationship Id="rId78" Type="http://schemas.openxmlformats.org/officeDocument/2006/relationships/hyperlink" Target="https://portal.ukf.sk/kvalita/index.php?r=projekty/projekty/view&amp;id=3049" TargetMode="External"/><Relationship Id="rId81" Type="http://schemas.openxmlformats.org/officeDocument/2006/relationships/hyperlink" Target="https://portal.ukf.sk/kvalita/index.php?r=projekty/projekty/view&amp;id=3050" TargetMode="External"/><Relationship Id="rId86" Type="http://schemas.openxmlformats.org/officeDocument/2006/relationships/hyperlink" Target="https://portal.ukf.sk/kvalita/index.php?r=projekty/projekty/view&amp;id=2842" TargetMode="External"/><Relationship Id="rId94" Type="http://schemas.openxmlformats.org/officeDocument/2006/relationships/hyperlink" Target="https://portal.ukf.sk/kvalita/index.php?r=projekty/projekty/view&amp;id=3006" TargetMode="External"/><Relationship Id="rId99" Type="http://schemas.openxmlformats.org/officeDocument/2006/relationships/hyperlink" Target="https://portal.ukf.sk/kvalita/index.php?r=projekty/projekty/view&amp;id=2503" TargetMode="External"/><Relationship Id="rId101" Type="http://schemas.openxmlformats.org/officeDocument/2006/relationships/hyperlink" Target="https://portal.ukf.sk/kvalita/index.php?r=projekty/projekty/view&amp;id=2519" TargetMode="External"/><Relationship Id="rId4" Type="http://schemas.openxmlformats.org/officeDocument/2006/relationships/hyperlink" Target="https://portal.ukf.sk/kvalita/index.php?r=projekty/projekty/view&amp;id=2636" TargetMode="External"/><Relationship Id="rId9" Type="http://schemas.openxmlformats.org/officeDocument/2006/relationships/hyperlink" Target="https://portal.ukf.sk/kvalita/index.php?r=projekty/projekty/view&amp;id=3000" TargetMode="External"/><Relationship Id="rId13" Type="http://schemas.openxmlformats.org/officeDocument/2006/relationships/hyperlink" Target="https://portal.ukf.sk/kvalita/index.php?r=projekty/projekty/view&amp;id=2991" TargetMode="External"/><Relationship Id="rId18" Type="http://schemas.openxmlformats.org/officeDocument/2006/relationships/hyperlink" Target="https://portal.ukf.sk/kvalita/index.php?r=projekty/projekty/view&amp;id=2948" TargetMode="External"/><Relationship Id="rId39" Type="http://schemas.openxmlformats.org/officeDocument/2006/relationships/hyperlink" Target="https://portal.ukf.sk/kvalita/index.php?r=projekty/projekty/view&amp;id=2917" TargetMode="External"/><Relationship Id="rId34" Type="http://schemas.openxmlformats.org/officeDocument/2006/relationships/hyperlink" Target="https://portal.ukf.sk/kvalita/index.php?r=projekty/projekty/view&amp;id=2852" TargetMode="External"/><Relationship Id="rId50" Type="http://schemas.openxmlformats.org/officeDocument/2006/relationships/hyperlink" Target="https://portal.ukf.sk/kvalita/index.php?r=projekty/projekty/view&amp;id=3209" TargetMode="External"/><Relationship Id="rId55" Type="http://schemas.openxmlformats.org/officeDocument/2006/relationships/hyperlink" Target="https://portal.ukf.sk/kvalita/index.php?r=projekty/projekty/view&amp;id=3150" TargetMode="External"/><Relationship Id="rId76" Type="http://schemas.openxmlformats.org/officeDocument/2006/relationships/hyperlink" Target="https://portal.ukf.sk/kvalita/index.php?r=projekty/projekty/view&amp;id=3105" TargetMode="External"/><Relationship Id="rId97" Type="http://schemas.openxmlformats.org/officeDocument/2006/relationships/hyperlink" Target="https://portal.ukf.sk/kvalita/index.php?r=projekty/projekty/view&amp;id=2845" TargetMode="Externa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ukf.sk/kvalita/index.php?r=projekty/projekty/view&amp;id=3004" TargetMode="External"/><Relationship Id="rId13" Type="http://schemas.openxmlformats.org/officeDocument/2006/relationships/hyperlink" Target="https://portal.ukf.sk/kvalita/index.php?r=projekty/projekty/view&amp;id=3060" TargetMode="External"/><Relationship Id="rId18" Type="http://schemas.openxmlformats.org/officeDocument/2006/relationships/hyperlink" Target="https://portal.ukf.sk/kvalita/index.php?r=projekty/projekty/view&amp;id=2821" TargetMode="External"/><Relationship Id="rId26" Type="http://schemas.openxmlformats.org/officeDocument/2006/relationships/hyperlink" Target="https://portal.ukf.sk/kvalita/index.php?r=projekty/projekty/view&amp;id=2846" TargetMode="External"/><Relationship Id="rId39" Type="http://schemas.openxmlformats.org/officeDocument/2006/relationships/hyperlink" Target="https://portal.ukf.sk/kvalita/index.php?r=projekty/projekty/view&amp;id=2998" TargetMode="External"/><Relationship Id="rId3" Type="http://schemas.openxmlformats.org/officeDocument/2006/relationships/hyperlink" Target="https://portal.ukf.sk/kvalita/index.php?r=projekty/projekty/view&amp;id=3031" TargetMode="External"/><Relationship Id="rId21" Type="http://schemas.openxmlformats.org/officeDocument/2006/relationships/hyperlink" Target="https://portal.ukf.sk/kvalita/index.php?r=projekty/projekty/view&amp;id=3045" TargetMode="External"/><Relationship Id="rId34" Type="http://schemas.openxmlformats.org/officeDocument/2006/relationships/hyperlink" Target="https://portal.ukf.sk/kvalita/index.php?r=projekty/projekty/view&amp;id=3229" TargetMode="External"/><Relationship Id="rId42" Type="http://schemas.openxmlformats.org/officeDocument/2006/relationships/hyperlink" Target="https://portal.ukf.sk/kvalita/index.php?r=projekty/projekty/view&amp;id=3200" TargetMode="External"/><Relationship Id="rId7" Type="http://schemas.openxmlformats.org/officeDocument/2006/relationships/hyperlink" Target="https://portal.ukf.sk/kvalita/index.php?r=projekty/projekty/view&amp;id=3028" TargetMode="External"/><Relationship Id="rId12" Type="http://schemas.openxmlformats.org/officeDocument/2006/relationships/hyperlink" Target="https://portal.ukf.sk/kvalita/index.php?r=projekty/projekty/view&amp;id=3221" TargetMode="External"/><Relationship Id="rId17" Type="http://schemas.openxmlformats.org/officeDocument/2006/relationships/hyperlink" Target="https://portal.ukf.sk/kvalita/index.php?r=projekty/projekty/view&amp;id=3183" TargetMode="External"/><Relationship Id="rId25" Type="http://schemas.openxmlformats.org/officeDocument/2006/relationships/hyperlink" Target="https://portal.ukf.sk/kvalita/index.php?r=projekty/projekty/view&amp;id=2844" TargetMode="External"/><Relationship Id="rId33" Type="http://schemas.openxmlformats.org/officeDocument/2006/relationships/hyperlink" Target="https://portal.ukf.sk/kvalita/index.php?r=projekty/projekty/view&amp;id=3193" TargetMode="External"/><Relationship Id="rId38" Type="http://schemas.openxmlformats.org/officeDocument/2006/relationships/hyperlink" Target="https://portal.ukf.sk/kvalita/index.php?r=projekty/projekty/view&amp;id=3211" TargetMode="External"/><Relationship Id="rId46" Type="http://schemas.openxmlformats.org/officeDocument/2006/relationships/printerSettings" Target="../printerSettings/printerSettings24.bin"/><Relationship Id="rId2" Type="http://schemas.openxmlformats.org/officeDocument/2006/relationships/hyperlink" Target="https://portal.ukf.sk/kvalita/index.php?r=projekty/projekty/view&amp;id=2639" TargetMode="External"/><Relationship Id="rId16" Type="http://schemas.openxmlformats.org/officeDocument/2006/relationships/hyperlink" Target="https://portal.ukf.sk/kvalita/index.php?r=projekty/projekty/view&amp;id=3184" TargetMode="External"/><Relationship Id="rId20" Type="http://schemas.openxmlformats.org/officeDocument/2006/relationships/hyperlink" Target="https://portal.ukf.sk/kvalita/index.php?r=projekty/projekty/view&amp;id=3191" TargetMode="External"/><Relationship Id="rId29" Type="http://schemas.openxmlformats.org/officeDocument/2006/relationships/hyperlink" Target="https://portal.ukf.sk/kvalita/index.php?r=projekty/projekty/view&amp;id=2496" TargetMode="External"/><Relationship Id="rId41" Type="http://schemas.openxmlformats.org/officeDocument/2006/relationships/hyperlink" Target="https://portal.ukf.sk/kvalita/index.php?r=projekty/projekty/view&amp;id=3206" TargetMode="External"/><Relationship Id="rId1" Type="http://schemas.openxmlformats.org/officeDocument/2006/relationships/hyperlink" Target="https://portal.ukf.sk/kvalita/index.php?r=projekty/projekty/view&amp;id=2673" TargetMode="External"/><Relationship Id="rId6" Type="http://schemas.openxmlformats.org/officeDocument/2006/relationships/hyperlink" Target="https://portal.ukf.sk/kvalita/index.php?r=projekty/projekty/view&amp;id=3014" TargetMode="External"/><Relationship Id="rId11" Type="http://schemas.openxmlformats.org/officeDocument/2006/relationships/hyperlink" Target="https://portal.ukf.sk/kvalita/index.php?r=projekty/projekty/view&amp;id=2959" TargetMode="External"/><Relationship Id="rId24" Type="http://schemas.openxmlformats.org/officeDocument/2006/relationships/hyperlink" Target="https://portal.ukf.sk/kvalita/index.php?r=projekty/projekty/view&amp;id=3032" TargetMode="External"/><Relationship Id="rId32" Type="http://schemas.openxmlformats.org/officeDocument/2006/relationships/hyperlink" Target="https://portal.ukf.sk/kvalita/index.php?r=projekty/projekty/view&amp;id=3203" TargetMode="External"/><Relationship Id="rId37" Type="http://schemas.openxmlformats.org/officeDocument/2006/relationships/hyperlink" Target="https://portal.ukf.sk/kvalita/index.php?r=projekty/projekty/view&amp;id=3210" TargetMode="External"/><Relationship Id="rId40" Type="http://schemas.openxmlformats.org/officeDocument/2006/relationships/hyperlink" Target="https://portal.ukf.sk/kvalita/index.php?r=projekty/projekty/view&amp;id=3186" TargetMode="External"/><Relationship Id="rId45" Type="http://schemas.openxmlformats.org/officeDocument/2006/relationships/hyperlink" Target="https://portal.ukf.sk/kvalita/index.php?r=projekty/projekty/view&amp;id=3219" TargetMode="External"/><Relationship Id="rId5" Type="http://schemas.openxmlformats.org/officeDocument/2006/relationships/hyperlink" Target="https://portal.ukf.sk/kvalita/index.php?r=projekty/projekty/view&amp;id=3027" TargetMode="External"/><Relationship Id="rId15" Type="http://schemas.openxmlformats.org/officeDocument/2006/relationships/hyperlink" Target="https://portal.ukf.sk/kvalita/index.php?r=projekty/projekty/view&amp;id=3198" TargetMode="External"/><Relationship Id="rId23" Type="http://schemas.openxmlformats.org/officeDocument/2006/relationships/hyperlink" Target="https://portal.ukf.sk/kvalita/index.php?r=projekty/projekty/view&amp;id=3230" TargetMode="External"/><Relationship Id="rId28" Type="http://schemas.openxmlformats.org/officeDocument/2006/relationships/hyperlink" Target="https://portal.ukf.sk/kvalita/index.php?r=projekty/projekty/view&amp;id=3223" TargetMode="External"/><Relationship Id="rId36" Type="http://schemas.openxmlformats.org/officeDocument/2006/relationships/hyperlink" Target="https://portal.ukf.sk/kvalita/index.php?r=projekty/projekty/view&amp;id=2825" TargetMode="External"/><Relationship Id="rId10" Type="http://schemas.openxmlformats.org/officeDocument/2006/relationships/hyperlink" Target="https://portal.ukf.sk/kvalita/index.php?r=projekty/projekty/view&amp;id=3003" TargetMode="External"/><Relationship Id="rId19" Type="http://schemas.openxmlformats.org/officeDocument/2006/relationships/hyperlink" Target="https://portal.ukf.sk/kvalita/index.php?r=projekty/projekty/view&amp;id=3187" TargetMode="External"/><Relationship Id="rId31" Type="http://schemas.openxmlformats.org/officeDocument/2006/relationships/hyperlink" Target="https://portal.ukf.sk/kvalita/index.php?r=projekty/projekty/view&amp;id=3042" TargetMode="External"/><Relationship Id="rId44" Type="http://schemas.openxmlformats.org/officeDocument/2006/relationships/hyperlink" Target="https://portal.ukf.sk/kvalita/index.php?r=projekty/projekty/view&amp;id=3215" TargetMode="External"/><Relationship Id="rId4" Type="http://schemas.openxmlformats.org/officeDocument/2006/relationships/hyperlink" Target="https://portal.ukf.sk/kvalita/index.php?r=projekty/projekty/view&amp;id=3030" TargetMode="External"/><Relationship Id="rId9" Type="http://schemas.openxmlformats.org/officeDocument/2006/relationships/hyperlink" Target="https://portal.ukf.sk/kvalita/index.php?r=projekty/projekty/view&amp;id=2923" TargetMode="External"/><Relationship Id="rId14" Type="http://schemas.openxmlformats.org/officeDocument/2006/relationships/hyperlink" Target="https://portal.ukf.sk/kvalita/index.php?r=projekty/projekty/view&amp;id=3194" TargetMode="External"/><Relationship Id="rId22" Type="http://schemas.openxmlformats.org/officeDocument/2006/relationships/hyperlink" Target="https://portal.ukf.sk/kvalita/index.php?r=projekty/projekty/view&amp;id=3231" TargetMode="External"/><Relationship Id="rId27" Type="http://schemas.openxmlformats.org/officeDocument/2006/relationships/hyperlink" Target="https://portal.ukf.sk/kvalita/index.php?r=projekty/projekty/view&amp;id=3033" TargetMode="External"/><Relationship Id="rId30" Type="http://schemas.openxmlformats.org/officeDocument/2006/relationships/hyperlink" Target="https://portal.ukf.sk/kvalita/index.php?r=projekty/projekty/view&amp;id=3192" TargetMode="External"/><Relationship Id="rId35" Type="http://schemas.openxmlformats.org/officeDocument/2006/relationships/hyperlink" Target="https://portal.ukf.sk/kvalita/index.php?r=projekty/projekty/view&amp;id=2650" TargetMode="External"/><Relationship Id="rId43" Type="http://schemas.openxmlformats.org/officeDocument/2006/relationships/hyperlink" Target="https://portal.ukf.sk/kvalita/index.php?r=projekty/projekty/view&amp;id=3216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A6" sqref="A6:I6"/>
    </sheetView>
  </sheetViews>
  <sheetFormatPr defaultRowHeight="15.75" x14ac:dyDescent="0.25"/>
  <sheetData>
    <row r="1" spans="1:9" ht="120.75" customHeight="1" x14ac:dyDescent="0.25">
      <c r="A1" s="345" t="s">
        <v>220</v>
      </c>
      <c r="B1" s="345"/>
      <c r="C1" s="345"/>
      <c r="D1" s="345"/>
      <c r="E1" s="345"/>
      <c r="F1" s="345"/>
      <c r="G1" s="345"/>
      <c r="H1" s="345"/>
      <c r="I1" s="345"/>
    </row>
    <row r="2" spans="1:9" ht="61.5" customHeight="1" x14ac:dyDescent="0.25">
      <c r="A2" s="345"/>
      <c r="B2" s="345"/>
      <c r="C2" s="345"/>
      <c r="D2" s="345"/>
      <c r="E2" s="345"/>
      <c r="F2" s="345"/>
      <c r="G2" s="345"/>
      <c r="H2" s="345"/>
      <c r="I2" s="345"/>
    </row>
    <row r="3" spans="1:9" ht="61.5" customHeight="1" x14ac:dyDescent="0.25">
      <c r="A3" s="345"/>
      <c r="B3" s="345"/>
      <c r="C3" s="345"/>
      <c r="D3" s="345"/>
      <c r="E3" s="345"/>
      <c r="F3" s="345"/>
      <c r="G3" s="345"/>
      <c r="H3" s="345"/>
      <c r="I3" s="345"/>
    </row>
    <row r="4" spans="1:9" ht="61.5" customHeight="1" x14ac:dyDescent="0.25"/>
    <row r="5" spans="1:9" ht="45.75" x14ac:dyDescent="0.65">
      <c r="A5" s="343" t="s">
        <v>0</v>
      </c>
      <c r="B5" s="343"/>
      <c r="C5" s="343"/>
      <c r="D5" s="343"/>
      <c r="E5" s="343"/>
      <c r="F5" s="343"/>
      <c r="G5" s="343"/>
      <c r="H5" s="343"/>
      <c r="I5" s="343"/>
    </row>
    <row r="6" spans="1:9" ht="125.25" customHeight="1" x14ac:dyDescent="0.85">
      <c r="A6" s="344" t="s">
        <v>1400</v>
      </c>
      <c r="B6" s="344"/>
      <c r="C6" s="344"/>
      <c r="D6" s="344"/>
      <c r="E6" s="344"/>
      <c r="F6" s="344"/>
      <c r="G6" s="344"/>
      <c r="H6" s="344"/>
      <c r="I6" s="344"/>
    </row>
  </sheetData>
  <mergeCells count="3">
    <mergeCell ref="A5:I5"/>
    <mergeCell ref="A6:I6"/>
    <mergeCell ref="A1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opLeftCell="A9" workbookViewId="0">
      <selection activeCell="B21" sqref="B21:F21"/>
    </sheetView>
  </sheetViews>
  <sheetFormatPr defaultRowHeight="15.75" x14ac:dyDescent="0.25"/>
  <cols>
    <col min="1" max="1" width="12.125" style="94" customWidth="1"/>
    <col min="2" max="2" width="26.625" style="94" customWidth="1"/>
    <col min="3" max="5" width="8" style="94" customWidth="1"/>
    <col min="6" max="6" width="11.5" style="94" customWidth="1"/>
    <col min="7" max="8" width="8" style="94" customWidth="1"/>
    <col min="9" max="9" width="7.75" style="94" customWidth="1"/>
    <col min="11" max="11" width="9.75" customWidth="1"/>
    <col min="257" max="257" width="12.125" customWidth="1"/>
    <col min="258" max="264" width="8" customWidth="1"/>
    <col min="265" max="265" width="7.75" customWidth="1"/>
    <col min="267" max="267" width="9.75" customWidth="1"/>
    <col min="513" max="513" width="12.125" customWidth="1"/>
    <col min="514" max="520" width="8" customWidth="1"/>
    <col min="521" max="521" width="7.75" customWidth="1"/>
    <col min="523" max="523" width="9.75" customWidth="1"/>
    <col min="769" max="769" width="12.125" customWidth="1"/>
    <col min="770" max="776" width="8" customWidth="1"/>
    <col min="777" max="777" width="7.75" customWidth="1"/>
    <col min="779" max="779" width="9.75" customWidth="1"/>
    <col min="1025" max="1025" width="12.125" customWidth="1"/>
    <col min="1026" max="1032" width="8" customWidth="1"/>
    <col min="1033" max="1033" width="7.75" customWidth="1"/>
    <col min="1035" max="1035" width="9.75" customWidth="1"/>
    <col min="1281" max="1281" width="12.125" customWidth="1"/>
    <col min="1282" max="1288" width="8" customWidth="1"/>
    <col min="1289" max="1289" width="7.75" customWidth="1"/>
    <col min="1291" max="1291" width="9.75" customWidth="1"/>
    <col min="1537" max="1537" width="12.125" customWidth="1"/>
    <col min="1538" max="1544" width="8" customWidth="1"/>
    <col min="1545" max="1545" width="7.75" customWidth="1"/>
    <col min="1547" max="1547" width="9.75" customWidth="1"/>
    <col min="1793" max="1793" width="12.125" customWidth="1"/>
    <col min="1794" max="1800" width="8" customWidth="1"/>
    <col min="1801" max="1801" width="7.75" customWidth="1"/>
    <col min="1803" max="1803" width="9.75" customWidth="1"/>
    <col min="2049" max="2049" width="12.125" customWidth="1"/>
    <col min="2050" max="2056" width="8" customWidth="1"/>
    <col min="2057" max="2057" width="7.75" customWidth="1"/>
    <col min="2059" max="2059" width="9.75" customWidth="1"/>
    <col min="2305" max="2305" width="12.125" customWidth="1"/>
    <col min="2306" max="2312" width="8" customWidth="1"/>
    <col min="2313" max="2313" width="7.75" customWidth="1"/>
    <col min="2315" max="2315" width="9.75" customWidth="1"/>
    <col min="2561" max="2561" width="12.125" customWidth="1"/>
    <col min="2562" max="2568" width="8" customWidth="1"/>
    <col min="2569" max="2569" width="7.75" customWidth="1"/>
    <col min="2571" max="2571" width="9.75" customWidth="1"/>
    <col min="2817" max="2817" width="12.125" customWidth="1"/>
    <col min="2818" max="2824" width="8" customWidth="1"/>
    <col min="2825" max="2825" width="7.75" customWidth="1"/>
    <col min="2827" max="2827" width="9.75" customWidth="1"/>
    <col min="3073" max="3073" width="12.125" customWidth="1"/>
    <col min="3074" max="3080" width="8" customWidth="1"/>
    <col min="3081" max="3081" width="7.75" customWidth="1"/>
    <col min="3083" max="3083" width="9.75" customWidth="1"/>
    <col min="3329" max="3329" width="12.125" customWidth="1"/>
    <col min="3330" max="3336" width="8" customWidth="1"/>
    <col min="3337" max="3337" width="7.75" customWidth="1"/>
    <col min="3339" max="3339" width="9.75" customWidth="1"/>
    <col min="3585" max="3585" width="12.125" customWidth="1"/>
    <col min="3586" max="3592" width="8" customWidth="1"/>
    <col min="3593" max="3593" width="7.75" customWidth="1"/>
    <col min="3595" max="3595" width="9.75" customWidth="1"/>
    <col min="3841" max="3841" width="12.125" customWidth="1"/>
    <col min="3842" max="3848" width="8" customWidth="1"/>
    <col min="3849" max="3849" width="7.75" customWidth="1"/>
    <col min="3851" max="3851" width="9.75" customWidth="1"/>
    <col min="4097" max="4097" width="12.125" customWidth="1"/>
    <col min="4098" max="4104" width="8" customWidth="1"/>
    <col min="4105" max="4105" width="7.75" customWidth="1"/>
    <col min="4107" max="4107" width="9.75" customWidth="1"/>
    <col min="4353" max="4353" width="12.125" customWidth="1"/>
    <col min="4354" max="4360" width="8" customWidth="1"/>
    <col min="4361" max="4361" width="7.75" customWidth="1"/>
    <col min="4363" max="4363" width="9.75" customWidth="1"/>
    <col min="4609" max="4609" width="12.125" customWidth="1"/>
    <col min="4610" max="4616" width="8" customWidth="1"/>
    <col min="4617" max="4617" width="7.75" customWidth="1"/>
    <col min="4619" max="4619" width="9.75" customWidth="1"/>
    <col min="4865" max="4865" width="12.125" customWidth="1"/>
    <col min="4866" max="4872" width="8" customWidth="1"/>
    <col min="4873" max="4873" width="7.75" customWidth="1"/>
    <col min="4875" max="4875" width="9.75" customWidth="1"/>
    <col min="5121" max="5121" width="12.125" customWidth="1"/>
    <col min="5122" max="5128" width="8" customWidth="1"/>
    <col min="5129" max="5129" width="7.75" customWidth="1"/>
    <col min="5131" max="5131" width="9.75" customWidth="1"/>
    <col min="5377" max="5377" width="12.125" customWidth="1"/>
    <col min="5378" max="5384" width="8" customWidth="1"/>
    <col min="5385" max="5385" width="7.75" customWidth="1"/>
    <col min="5387" max="5387" width="9.75" customWidth="1"/>
    <col min="5633" max="5633" width="12.125" customWidth="1"/>
    <col min="5634" max="5640" width="8" customWidth="1"/>
    <col min="5641" max="5641" width="7.75" customWidth="1"/>
    <col min="5643" max="5643" width="9.75" customWidth="1"/>
    <col min="5889" max="5889" width="12.125" customWidth="1"/>
    <col min="5890" max="5896" width="8" customWidth="1"/>
    <col min="5897" max="5897" width="7.75" customWidth="1"/>
    <col min="5899" max="5899" width="9.75" customWidth="1"/>
    <col min="6145" max="6145" width="12.125" customWidth="1"/>
    <col min="6146" max="6152" width="8" customWidth="1"/>
    <col min="6153" max="6153" width="7.75" customWidth="1"/>
    <col min="6155" max="6155" width="9.75" customWidth="1"/>
    <col min="6401" max="6401" width="12.125" customWidth="1"/>
    <col min="6402" max="6408" width="8" customWidth="1"/>
    <col min="6409" max="6409" width="7.75" customWidth="1"/>
    <col min="6411" max="6411" width="9.75" customWidth="1"/>
    <col min="6657" max="6657" width="12.125" customWidth="1"/>
    <col min="6658" max="6664" width="8" customWidth="1"/>
    <col min="6665" max="6665" width="7.75" customWidth="1"/>
    <col min="6667" max="6667" width="9.75" customWidth="1"/>
    <col min="6913" max="6913" width="12.125" customWidth="1"/>
    <col min="6914" max="6920" width="8" customWidth="1"/>
    <col min="6921" max="6921" width="7.75" customWidth="1"/>
    <col min="6923" max="6923" width="9.75" customWidth="1"/>
    <col min="7169" max="7169" width="12.125" customWidth="1"/>
    <col min="7170" max="7176" width="8" customWidth="1"/>
    <col min="7177" max="7177" width="7.75" customWidth="1"/>
    <col min="7179" max="7179" width="9.75" customWidth="1"/>
    <col min="7425" max="7425" width="12.125" customWidth="1"/>
    <col min="7426" max="7432" width="8" customWidth="1"/>
    <col min="7433" max="7433" width="7.75" customWidth="1"/>
    <col min="7435" max="7435" width="9.75" customWidth="1"/>
    <col min="7681" max="7681" width="12.125" customWidth="1"/>
    <col min="7682" max="7688" width="8" customWidth="1"/>
    <col min="7689" max="7689" width="7.75" customWidth="1"/>
    <col min="7691" max="7691" width="9.75" customWidth="1"/>
    <col min="7937" max="7937" width="12.125" customWidth="1"/>
    <col min="7938" max="7944" width="8" customWidth="1"/>
    <col min="7945" max="7945" width="7.75" customWidth="1"/>
    <col min="7947" max="7947" width="9.75" customWidth="1"/>
    <col min="8193" max="8193" width="12.125" customWidth="1"/>
    <col min="8194" max="8200" width="8" customWidth="1"/>
    <col min="8201" max="8201" width="7.75" customWidth="1"/>
    <col min="8203" max="8203" width="9.75" customWidth="1"/>
    <col min="8449" max="8449" width="12.125" customWidth="1"/>
    <col min="8450" max="8456" width="8" customWidth="1"/>
    <col min="8457" max="8457" width="7.75" customWidth="1"/>
    <col min="8459" max="8459" width="9.75" customWidth="1"/>
    <col min="8705" max="8705" width="12.125" customWidth="1"/>
    <col min="8706" max="8712" width="8" customWidth="1"/>
    <col min="8713" max="8713" width="7.75" customWidth="1"/>
    <col min="8715" max="8715" width="9.75" customWidth="1"/>
    <col min="8961" max="8961" width="12.125" customWidth="1"/>
    <col min="8962" max="8968" width="8" customWidth="1"/>
    <col min="8969" max="8969" width="7.75" customWidth="1"/>
    <col min="8971" max="8971" width="9.75" customWidth="1"/>
    <col min="9217" max="9217" width="12.125" customWidth="1"/>
    <col min="9218" max="9224" width="8" customWidth="1"/>
    <col min="9225" max="9225" width="7.75" customWidth="1"/>
    <col min="9227" max="9227" width="9.75" customWidth="1"/>
    <col min="9473" max="9473" width="12.125" customWidth="1"/>
    <col min="9474" max="9480" width="8" customWidth="1"/>
    <col min="9481" max="9481" width="7.75" customWidth="1"/>
    <col min="9483" max="9483" width="9.75" customWidth="1"/>
    <col min="9729" max="9729" width="12.125" customWidth="1"/>
    <col min="9730" max="9736" width="8" customWidth="1"/>
    <col min="9737" max="9737" width="7.75" customWidth="1"/>
    <col min="9739" max="9739" width="9.75" customWidth="1"/>
    <col min="9985" max="9985" width="12.125" customWidth="1"/>
    <col min="9986" max="9992" width="8" customWidth="1"/>
    <col min="9993" max="9993" width="7.75" customWidth="1"/>
    <col min="9995" max="9995" width="9.75" customWidth="1"/>
    <col min="10241" max="10241" width="12.125" customWidth="1"/>
    <col min="10242" max="10248" width="8" customWidth="1"/>
    <col min="10249" max="10249" width="7.75" customWidth="1"/>
    <col min="10251" max="10251" width="9.75" customWidth="1"/>
    <col min="10497" max="10497" width="12.125" customWidth="1"/>
    <col min="10498" max="10504" width="8" customWidth="1"/>
    <col min="10505" max="10505" width="7.75" customWidth="1"/>
    <col min="10507" max="10507" width="9.75" customWidth="1"/>
    <col min="10753" max="10753" width="12.125" customWidth="1"/>
    <col min="10754" max="10760" width="8" customWidth="1"/>
    <col min="10761" max="10761" width="7.75" customWidth="1"/>
    <col min="10763" max="10763" width="9.75" customWidth="1"/>
    <col min="11009" max="11009" width="12.125" customWidth="1"/>
    <col min="11010" max="11016" width="8" customWidth="1"/>
    <col min="11017" max="11017" width="7.75" customWidth="1"/>
    <col min="11019" max="11019" width="9.75" customWidth="1"/>
    <col min="11265" max="11265" width="12.125" customWidth="1"/>
    <col min="11266" max="11272" width="8" customWidth="1"/>
    <col min="11273" max="11273" width="7.75" customWidth="1"/>
    <col min="11275" max="11275" width="9.75" customWidth="1"/>
    <col min="11521" max="11521" width="12.125" customWidth="1"/>
    <col min="11522" max="11528" width="8" customWidth="1"/>
    <col min="11529" max="11529" width="7.75" customWidth="1"/>
    <col min="11531" max="11531" width="9.75" customWidth="1"/>
    <col min="11777" max="11777" width="12.125" customWidth="1"/>
    <col min="11778" max="11784" width="8" customWidth="1"/>
    <col min="11785" max="11785" width="7.75" customWidth="1"/>
    <col min="11787" max="11787" width="9.75" customWidth="1"/>
    <col min="12033" max="12033" width="12.125" customWidth="1"/>
    <col min="12034" max="12040" width="8" customWidth="1"/>
    <col min="12041" max="12041" width="7.75" customWidth="1"/>
    <col min="12043" max="12043" width="9.75" customWidth="1"/>
    <col min="12289" max="12289" width="12.125" customWidth="1"/>
    <col min="12290" max="12296" width="8" customWidth="1"/>
    <col min="12297" max="12297" width="7.75" customWidth="1"/>
    <col min="12299" max="12299" width="9.75" customWidth="1"/>
    <col min="12545" max="12545" width="12.125" customWidth="1"/>
    <col min="12546" max="12552" width="8" customWidth="1"/>
    <col min="12553" max="12553" width="7.75" customWidth="1"/>
    <col min="12555" max="12555" width="9.75" customWidth="1"/>
    <col min="12801" max="12801" width="12.125" customWidth="1"/>
    <col min="12802" max="12808" width="8" customWidth="1"/>
    <col min="12809" max="12809" width="7.75" customWidth="1"/>
    <col min="12811" max="12811" width="9.75" customWidth="1"/>
    <col min="13057" max="13057" width="12.125" customWidth="1"/>
    <col min="13058" max="13064" width="8" customWidth="1"/>
    <col min="13065" max="13065" width="7.75" customWidth="1"/>
    <col min="13067" max="13067" width="9.75" customWidth="1"/>
    <col min="13313" max="13313" width="12.125" customWidth="1"/>
    <col min="13314" max="13320" width="8" customWidth="1"/>
    <col min="13321" max="13321" width="7.75" customWidth="1"/>
    <col min="13323" max="13323" width="9.75" customWidth="1"/>
    <col min="13569" max="13569" width="12.125" customWidth="1"/>
    <col min="13570" max="13576" width="8" customWidth="1"/>
    <col min="13577" max="13577" width="7.75" customWidth="1"/>
    <col min="13579" max="13579" width="9.75" customWidth="1"/>
    <col min="13825" max="13825" width="12.125" customWidth="1"/>
    <col min="13826" max="13832" width="8" customWidth="1"/>
    <col min="13833" max="13833" width="7.75" customWidth="1"/>
    <col min="13835" max="13835" width="9.75" customWidth="1"/>
    <col min="14081" max="14081" width="12.125" customWidth="1"/>
    <col min="14082" max="14088" width="8" customWidth="1"/>
    <col min="14089" max="14089" width="7.75" customWidth="1"/>
    <col min="14091" max="14091" width="9.75" customWidth="1"/>
    <col min="14337" max="14337" width="12.125" customWidth="1"/>
    <col min="14338" max="14344" width="8" customWidth="1"/>
    <col min="14345" max="14345" width="7.75" customWidth="1"/>
    <col min="14347" max="14347" width="9.75" customWidth="1"/>
    <col min="14593" max="14593" width="12.125" customWidth="1"/>
    <col min="14594" max="14600" width="8" customWidth="1"/>
    <col min="14601" max="14601" width="7.75" customWidth="1"/>
    <col min="14603" max="14603" width="9.75" customWidth="1"/>
    <col min="14849" max="14849" width="12.125" customWidth="1"/>
    <col min="14850" max="14856" width="8" customWidth="1"/>
    <col min="14857" max="14857" width="7.75" customWidth="1"/>
    <col min="14859" max="14859" width="9.75" customWidth="1"/>
    <col min="15105" max="15105" width="12.125" customWidth="1"/>
    <col min="15106" max="15112" width="8" customWidth="1"/>
    <col min="15113" max="15113" width="7.75" customWidth="1"/>
    <col min="15115" max="15115" width="9.75" customWidth="1"/>
    <col min="15361" max="15361" width="12.125" customWidth="1"/>
    <col min="15362" max="15368" width="8" customWidth="1"/>
    <col min="15369" max="15369" width="7.75" customWidth="1"/>
    <col min="15371" max="15371" width="9.75" customWidth="1"/>
    <col min="15617" max="15617" width="12.125" customWidth="1"/>
    <col min="15618" max="15624" width="8" customWidth="1"/>
    <col min="15625" max="15625" width="7.75" customWidth="1"/>
    <col min="15627" max="15627" width="9.75" customWidth="1"/>
    <col min="15873" max="15873" width="12.125" customWidth="1"/>
    <col min="15874" max="15880" width="8" customWidth="1"/>
    <col min="15881" max="15881" width="7.75" customWidth="1"/>
    <col min="15883" max="15883" width="9.75" customWidth="1"/>
    <col min="16129" max="16129" width="12.125" customWidth="1"/>
    <col min="16130" max="16136" width="8" customWidth="1"/>
    <col min="16137" max="16137" width="7.75" customWidth="1"/>
    <col min="16139" max="16139" width="9.75" customWidth="1"/>
  </cols>
  <sheetData>
    <row r="1" spans="1:20" x14ac:dyDescent="0.25">
      <c r="A1" s="111" t="s">
        <v>1</v>
      </c>
      <c r="B1" s="112"/>
      <c r="C1" s="112"/>
      <c r="D1" s="112"/>
      <c r="E1" s="112"/>
      <c r="F1" s="112"/>
    </row>
    <row r="2" spans="1:20" ht="20.100000000000001" customHeight="1" x14ac:dyDescent="0.25">
      <c r="A2" s="110" t="s">
        <v>2</v>
      </c>
      <c r="B2" s="346" t="s">
        <v>221</v>
      </c>
      <c r="C2" s="346"/>
      <c r="D2" s="346"/>
      <c r="E2" s="346"/>
      <c r="F2" s="346"/>
      <c r="G2" s="96"/>
      <c r="H2" s="96"/>
      <c r="I2" s="95"/>
      <c r="J2" s="97"/>
      <c r="K2" s="97"/>
    </row>
    <row r="3" spans="1:20" ht="20.100000000000001" customHeight="1" x14ac:dyDescent="0.25">
      <c r="A3" s="110" t="s">
        <v>3</v>
      </c>
      <c r="B3" s="347" t="s">
        <v>243</v>
      </c>
      <c r="C3" s="347"/>
      <c r="D3" s="347"/>
      <c r="E3" s="347"/>
      <c r="F3" s="347"/>
      <c r="G3" s="95"/>
      <c r="H3" s="95"/>
      <c r="I3" s="95"/>
      <c r="J3" s="97"/>
      <c r="K3" s="97"/>
    </row>
    <row r="4" spans="1:20" ht="21" customHeight="1" x14ac:dyDescent="0.25">
      <c r="A4" s="110" t="s">
        <v>4</v>
      </c>
      <c r="B4" s="348" t="s">
        <v>222</v>
      </c>
      <c r="C4" s="348"/>
      <c r="D4" s="348"/>
      <c r="E4" s="348"/>
      <c r="F4" s="348"/>
    </row>
    <row r="5" spans="1:20" ht="34.5" customHeight="1" x14ac:dyDescent="0.25">
      <c r="A5" s="110" t="s">
        <v>5</v>
      </c>
      <c r="B5" s="349" t="s">
        <v>223</v>
      </c>
      <c r="C5" s="349"/>
      <c r="D5" s="349"/>
      <c r="E5" s="349"/>
      <c r="F5" s="349"/>
      <c r="G5" s="95"/>
      <c r="H5" s="95"/>
      <c r="I5" s="95"/>
      <c r="J5" s="97"/>
      <c r="K5" s="97"/>
    </row>
    <row r="6" spans="1:20" ht="24.75" customHeight="1" x14ac:dyDescent="0.25">
      <c r="A6" s="110" t="s">
        <v>6</v>
      </c>
      <c r="B6" s="347" t="s">
        <v>224</v>
      </c>
      <c r="C6" s="347"/>
      <c r="D6" s="347"/>
      <c r="E6" s="347"/>
      <c r="F6" s="347"/>
      <c r="G6" s="95"/>
      <c r="H6" s="95"/>
      <c r="I6" s="95"/>
      <c r="J6" s="97"/>
      <c r="K6" s="97"/>
    </row>
    <row r="7" spans="1:20" ht="20.100000000000001" customHeight="1" x14ac:dyDescent="0.25">
      <c r="A7" s="110" t="s">
        <v>7</v>
      </c>
      <c r="B7" s="347" t="s">
        <v>225</v>
      </c>
      <c r="C7" s="347"/>
      <c r="D7" s="347"/>
      <c r="E7" s="347"/>
      <c r="F7" s="347"/>
      <c r="G7" s="95"/>
      <c r="H7" s="95"/>
      <c r="I7" s="95"/>
      <c r="J7" s="97"/>
      <c r="K7" s="97"/>
    </row>
    <row r="8" spans="1:20" ht="20.100000000000001" customHeight="1" x14ac:dyDescent="0.25">
      <c r="A8" s="110" t="s">
        <v>8</v>
      </c>
      <c r="B8" s="347" t="s">
        <v>226</v>
      </c>
      <c r="C8" s="347"/>
      <c r="D8" s="347"/>
      <c r="E8" s="347"/>
      <c r="F8" s="347"/>
      <c r="G8" s="95"/>
      <c r="H8" s="95"/>
      <c r="I8" s="95"/>
      <c r="J8" s="97"/>
      <c r="K8" s="97"/>
    </row>
    <row r="9" spans="1:20" ht="37.5" customHeight="1" x14ac:dyDescent="0.25">
      <c r="A9" s="110" t="s">
        <v>9</v>
      </c>
      <c r="B9" s="349" t="s">
        <v>227</v>
      </c>
      <c r="C9" s="349"/>
      <c r="D9" s="349"/>
      <c r="E9" s="349"/>
      <c r="F9" s="349"/>
      <c r="G9" s="95"/>
      <c r="H9" s="95"/>
      <c r="I9" s="95"/>
      <c r="J9" s="97"/>
      <c r="K9" s="97"/>
    </row>
    <row r="10" spans="1:20" ht="37.5" customHeight="1" x14ac:dyDescent="0.25">
      <c r="A10" s="110" t="s">
        <v>10</v>
      </c>
      <c r="B10" s="349" t="s">
        <v>228</v>
      </c>
      <c r="C10" s="349"/>
      <c r="D10" s="349"/>
      <c r="E10" s="349"/>
      <c r="F10" s="349"/>
      <c r="G10" s="95"/>
      <c r="H10" s="95"/>
      <c r="I10" s="95"/>
      <c r="J10" s="97"/>
      <c r="K10" s="97"/>
    </row>
    <row r="11" spans="1:20" ht="20.100000000000001" customHeight="1" x14ac:dyDescent="0.25">
      <c r="A11" s="110" t="s">
        <v>11</v>
      </c>
      <c r="B11" s="347" t="s">
        <v>229</v>
      </c>
      <c r="C11" s="347"/>
      <c r="D11" s="347"/>
      <c r="E11" s="347"/>
      <c r="F11" s="347"/>
      <c r="G11" s="98"/>
      <c r="H11" s="98"/>
      <c r="I11" s="98"/>
      <c r="J11" s="98"/>
      <c r="K11" s="98"/>
    </row>
    <row r="12" spans="1:20" ht="20.100000000000001" customHeight="1" x14ac:dyDescent="0.25">
      <c r="A12" s="110" t="s">
        <v>12</v>
      </c>
      <c r="B12" s="349" t="s">
        <v>230</v>
      </c>
      <c r="C12" s="349"/>
      <c r="D12" s="349"/>
      <c r="E12" s="349"/>
      <c r="F12" s="349"/>
      <c r="G12" s="98"/>
      <c r="H12" s="98"/>
      <c r="I12" s="98"/>
      <c r="J12" s="98"/>
      <c r="K12" s="98"/>
    </row>
    <row r="13" spans="1:20" ht="18.75" customHeight="1" x14ac:dyDescent="0.25">
      <c r="A13" s="110" t="s">
        <v>13</v>
      </c>
      <c r="B13" s="349" t="s">
        <v>231</v>
      </c>
      <c r="C13" s="349"/>
      <c r="D13" s="349"/>
      <c r="E13" s="349"/>
      <c r="F13" s="349"/>
      <c r="G13" s="98"/>
      <c r="H13" s="98"/>
      <c r="I13" s="98"/>
      <c r="J13" s="97"/>
      <c r="K13" s="97"/>
    </row>
    <row r="14" spans="1:20" ht="23.25" customHeight="1" x14ac:dyDescent="0.25">
      <c r="A14" s="110" t="s">
        <v>14</v>
      </c>
      <c r="B14" s="357" t="s">
        <v>15</v>
      </c>
      <c r="C14" s="357"/>
      <c r="D14" s="357"/>
      <c r="E14" s="357"/>
      <c r="F14" s="357"/>
      <c r="G14" s="99"/>
      <c r="H14" s="99"/>
      <c r="I14" s="99"/>
      <c r="J14" s="99"/>
      <c r="K14" s="99"/>
    </row>
    <row r="15" spans="1:20" ht="32.25" customHeight="1" x14ac:dyDescent="0.25">
      <c r="A15" s="110" t="s">
        <v>16</v>
      </c>
      <c r="B15" s="358" t="s">
        <v>232</v>
      </c>
      <c r="C15" s="358"/>
      <c r="D15" s="358"/>
      <c r="E15" s="358"/>
      <c r="F15" s="358"/>
      <c r="G15" s="95"/>
      <c r="H15" s="95"/>
      <c r="I15" s="95"/>
      <c r="J15" s="95"/>
      <c r="K15" s="95"/>
    </row>
    <row r="16" spans="1:20" ht="33.75" customHeight="1" x14ac:dyDescent="0.25">
      <c r="A16" s="110" t="s">
        <v>17</v>
      </c>
      <c r="B16" s="351" t="s">
        <v>233</v>
      </c>
      <c r="C16" s="351"/>
      <c r="D16" s="351"/>
      <c r="E16" s="351"/>
      <c r="F16" s="351"/>
      <c r="G16" s="100"/>
      <c r="H16" s="100"/>
      <c r="I16" s="100"/>
      <c r="J16" s="100"/>
      <c r="K16" s="101"/>
      <c r="L16" s="101"/>
      <c r="M16" s="101"/>
      <c r="N16" s="101"/>
      <c r="O16" s="101"/>
      <c r="P16" s="101"/>
      <c r="Q16" s="101"/>
      <c r="R16" s="101"/>
      <c r="S16" s="101"/>
      <c r="T16" s="101"/>
    </row>
    <row r="17" spans="1:11" ht="22.5" customHeight="1" x14ac:dyDescent="0.25">
      <c r="A17" s="110" t="s">
        <v>18</v>
      </c>
      <c r="B17" s="351" t="s">
        <v>234</v>
      </c>
      <c r="C17" s="351"/>
      <c r="D17" s="351"/>
      <c r="E17" s="351"/>
      <c r="F17" s="351"/>
      <c r="G17" s="100"/>
      <c r="H17" s="100"/>
      <c r="I17" s="100"/>
      <c r="J17" s="100"/>
      <c r="K17" s="100"/>
    </row>
    <row r="18" spans="1:11" ht="20.100000000000001" customHeight="1" x14ac:dyDescent="0.25">
      <c r="A18" s="110" t="s">
        <v>19</v>
      </c>
      <c r="B18" s="351" t="s">
        <v>235</v>
      </c>
      <c r="C18" s="351"/>
      <c r="D18" s="351"/>
      <c r="E18" s="351"/>
      <c r="F18" s="351"/>
      <c r="G18" s="100"/>
      <c r="H18" s="100"/>
      <c r="I18" s="100"/>
      <c r="J18" s="102"/>
      <c r="K18" s="102"/>
    </row>
    <row r="19" spans="1:11" ht="42" customHeight="1" x14ac:dyDescent="0.25">
      <c r="A19" s="110" t="s">
        <v>20</v>
      </c>
      <c r="B19" s="352" t="s">
        <v>269</v>
      </c>
      <c r="C19" s="352"/>
      <c r="D19" s="352"/>
      <c r="E19" s="352"/>
      <c r="F19" s="352"/>
      <c r="G19" s="108"/>
      <c r="H19" s="108"/>
      <c r="I19" s="108"/>
      <c r="J19" s="104"/>
      <c r="K19" s="104"/>
    </row>
    <row r="20" spans="1:11" ht="34.5" customHeight="1" x14ac:dyDescent="0.25">
      <c r="A20" s="110" t="s">
        <v>21</v>
      </c>
      <c r="B20" s="359" t="s">
        <v>236</v>
      </c>
      <c r="C20" s="359"/>
      <c r="D20" s="359"/>
      <c r="E20" s="359"/>
      <c r="F20" s="359"/>
      <c r="G20" s="107"/>
      <c r="H20" s="107"/>
      <c r="I20" s="107"/>
      <c r="J20" s="103"/>
      <c r="K20" s="103"/>
    </row>
    <row r="21" spans="1:11" ht="35.25" customHeight="1" x14ac:dyDescent="0.25">
      <c r="A21" s="110" t="s">
        <v>22</v>
      </c>
      <c r="B21" s="359" t="s">
        <v>237</v>
      </c>
      <c r="C21" s="359"/>
      <c r="D21" s="359"/>
      <c r="E21" s="359"/>
      <c r="F21" s="359"/>
      <c r="G21" s="107"/>
      <c r="H21" s="107"/>
      <c r="I21" s="107"/>
      <c r="J21" s="103"/>
      <c r="K21" s="103"/>
    </row>
    <row r="22" spans="1:11" ht="20.100000000000001" customHeight="1" x14ac:dyDescent="0.25">
      <c r="A22" s="110" t="s">
        <v>23</v>
      </c>
      <c r="B22" s="355" t="s">
        <v>238</v>
      </c>
      <c r="C22" s="355"/>
      <c r="D22" s="355"/>
      <c r="E22" s="355"/>
      <c r="F22" s="355"/>
      <c r="G22" s="109"/>
      <c r="H22" s="109"/>
      <c r="I22" s="109"/>
      <c r="J22" s="105"/>
      <c r="K22" s="105"/>
    </row>
    <row r="23" spans="1:11" ht="20.100000000000001" customHeight="1" x14ac:dyDescent="0.25">
      <c r="A23" s="110" t="s">
        <v>24</v>
      </c>
      <c r="B23" s="356" t="s">
        <v>239</v>
      </c>
      <c r="C23" s="356"/>
      <c r="D23" s="356"/>
      <c r="E23" s="356"/>
      <c r="F23" s="356"/>
      <c r="G23" s="95"/>
      <c r="H23" s="95"/>
      <c r="I23" s="95"/>
      <c r="J23" s="97"/>
      <c r="K23" s="97"/>
    </row>
    <row r="24" spans="1:11" ht="20.100000000000001" customHeight="1" x14ac:dyDescent="0.25">
      <c r="A24" s="110" t="s">
        <v>25</v>
      </c>
      <c r="B24" s="354" t="s">
        <v>240</v>
      </c>
      <c r="C24" s="354"/>
      <c r="D24" s="354"/>
      <c r="E24" s="354"/>
      <c r="F24" s="354"/>
      <c r="G24" s="95"/>
      <c r="H24" s="95"/>
      <c r="I24" s="95"/>
      <c r="J24" s="97"/>
      <c r="K24" s="97"/>
    </row>
    <row r="25" spans="1:11" ht="47.25" customHeight="1" x14ac:dyDescent="0.25">
      <c r="A25" s="96" t="s">
        <v>26</v>
      </c>
      <c r="B25" s="353" t="s">
        <v>241</v>
      </c>
      <c r="C25" s="353"/>
      <c r="D25" s="353"/>
      <c r="E25" s="353"/>
      <c r="F25" s="353"/>
      <c r="G25" s="218"/>
    </row>
    <row r="26" spans="1:11" x14ac:dyDescent="0.25">
      <c r="A26" s="96"/>
      <c r="B26" s="350"/>
      <c r="C26" s="350"/>
      <c r="D26" s="350"/>
      <c r="E26" s="350"/>
      <c r="F26" s="350"/>
    </row>
  </sheetData>
  <mergeCells count="25">
    <mergeCell ref="B26:F26"/>
    <mergeCell ref="B12:F12"/>
    <mergeCell ref="B17:F17"/>
    <mergeCell ref="B18:F18"/>
    <mergeCell ref="B19:F19"/>
    <mergeCell ref="B25:F25"/>
    <mergeCell ref="B24:F24"/>
    <mergeCell ref="B22:F22"/>
    <mergeCell ref="B23:F23"/>
    <mergeCell ref="B13:F13"/>
    <mergeCell ref="B14:F14"/>
    <mergeCell ref="B15:F15"/>
    <mergeCell ref="B16:F16"/>
    <mergeCell ref="B21:F21"/>
    <mergeCell ref="B20:F20"/>
    <mergeCell ref="B7:F7"/>
    <mergeCell ref="B8:F8"/>
    <mergeCell ref="B9:F9"/>
    <mergeCell ref="B10:F10"/>
    <mergeCell ref="B11:F11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BreakPreview" zoomScale="120" zoomScaleNormal="100" zoomScaleSheetLayoutView="120" workbookViewId="0">
      <selection activeCell="I27" activeCellId="1" sqref="G27 I27"/>
    </sheetView>
  </sheetViews>
  <sheetFormatPr defaultRowHeight="15.75" x14ac:dyDescent="0.25"/>
  <cols>
    <col min="1" max="1" width="15.125" customWidth="1"/>
    <col min="2" max="2" width="8.25" customWidth="1"/>
    <col min="3" max="3" width="10.625" customWidth="1"/>
    <col min="4" max="4" width="9" customWidth="1"/>
    <col min="5" max="5" width="8.125" customWidth="1"/>
    <col min="6" max="6" width="9.25" customWidth="1"/>
    <col min="7" max="7" width="9.625" customWidth="1"/>
    <col min="8" max="8" width="8.75" customWidth="1"/>
  </cols>
  <sheetData>
    <row r="1" spans="1:12" ht="21" thickBot="1" x14ac:dyDescent="0.35">
      <c r="A1" s="360" t="s">
        <v>219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</row>
    <row r="2" spans="1:12" ht="15.75" customHeight="1" x14ac:dyDescent="0.25">
      <c r="A2" s="361" t="s">
        <v>27</v>
      </c>
      <c r="B2" s="363" t="s">
        <v>28</v>
      </c>
      <c r="C2" s="365" t="s">
        <v>29</v>
      </c>
      <c r="D2" s="365"/>
      <c r="E2" s="365"/>
      <c r="F2" s="365"/>
      <c r="G2" s="365" t="s">
        <v>30</v>
      </c>
      <c r="H2" s="365"/>
      <c r="I2" s="365"/>
      <c r="J2" s="365"/>
      <c r="K2" s="366" t="s">
        <v>31</v>
      </c>
      <c r="L2" s="367"/>
    </row>
    <row r="3" spans="1:12" ht="16.5" thickBot="1" x14ac:dyDescent="0.3">
      <c r="A3" s="362"/>
      <c r="B3" s="364"/>
      <c r="C3" s="152" t="s">
        <v>32</v>
      </c>
      <c r="D3" s="152" t="s">
        <v>33</v>
      </c>
      <c r="E3" s="152" t="s">
        <v>34</v>
      </c>
      <c r="F3" s="152" t="s">
        <v>33</v>
      </c>
      <c r="G3" s="152" t="s">
        <v>32</v>
      </c>
      <c r="H3" s="152" t="s">
        <v>33</v>
      </c>
      <c r="I3" s="152" t="s">
        <v>34</v>
      </c>
      <c r="J3" s="152" t="s">
        <v>33</v>
      </c>
      <c r="K3" s="152" t="s">
        <v>35</v>
      </c>
      <c r="L3" s="153" t="s">
        <v>33</v>
      </c>
    </row>
    <row r="4" spans="1:12" ht="13.5" customHeight="1" x14ac:dyDescent="0.25">
      <c r="A4" s="145" t="s">
        <v>277</v>
      </c>
      <c r="B4" s="10">
        <v>1</v>
      </c>
      <c r="C4" s="45">
        <v>684</v>
      </c>
      <c r="D4" s="45">
        <v>284</v>
      </c>
      <c r="E4" s="45">
        <v>323</v>
      </c>
      <c r="F4" s="45">
        <v>85</v>
      </c>
      <c r="G4" s="45">
        <v>6</v>
      </c>
      <c r="H4" s="45">
        <v>1</v>
      </c>
      <c r="I4" s="45">
        <v>1</v>
      </c>
      <c r="J4" s="45">
        <v>1</v>
      </c>
      <c r="K4" s="56">
        <f t="shared" ref="K4:K23" si="0">+C4+E4+G4+I4</f>
        <v>1014</v>
      </c>
      <c r="L4" s="146">
        <f t="shared" ref="L4:L23" si="1">+D4+F4+H4+J4</f>
        <v>371</v>
      </c>
    </row>
    <row r="5" spans="1:12" ht="13.5" customHeight="1" x14ac:dyDescent="0.25">
      <c r="A5" s="142"/>
      <c r="B5" s="38">
        <v>2</v>
      </c>
      <c r="C5" s="2">
        <v>267</v>
      </c>
      <c r="D5" s="2">
        <v>147</v>
      </c>
      <c r="E5" s="2">
        <v>26</v>
      </c>
      <c r="F5" s="2">
        <v>15</v>
      </c>
      <c r="G5" s="2">
        <v>28</v>
      </c>
      <c r="H5" s="2">
        <v>0</v>
      </c>
      <c r="I5" s="2">
        <v>3</v>
      </c>
      <c r="J5" s="2">
        <v>1</v>
      </c>
      <c r="K5" s="36">
        <f t="shared" si="0"/>
        <v>324</v>
      </c>
      <c r="L5" s="143">
        <f t="shared" si="1"/>
        <v>163</v>
      </c>
    </row>
    <row r="6" spans="1:12" ht="13.5" customHeight="1" x14ac:dyDescent="0.25">
      <c r="A6" s="142"/>
      <c r="B6" s="38">
        <v>3</v>
      </c>
      <c r="C6" s="2">
        <v>37</v>
      </c>
      <c r="D6" s="2">
        <v>18</v>
      </c>
      <c r="E6" s="2">
        <v>5</v>
      </c>
      <c r="F6" s="2">
        <v>3</v>
      </c>
      <c r="G6" s="2">
        <v>17</v>
      </c>
      <c r="H6" s="2">
        <v>10</v>
      </c>
      <c r="I6" s="2">
        <v>2</v>
      </c>
      <c r="J6" s="2">
        <v>1</v>
      </c>
      <c r="K6" s="36">
        <f t="shared" si="0"/>
        <v>61</v>
      </c>
      <c r="L6" s="143">
        <f t="shared" si="1"/>
        <v>32</v>
      </c>
    </row>
    <row r="7" spans="1:12" ht="13.5" customHeight="1" x14ac:dyDescent="0.25">
      <c r="A7" s="373" t="s">
        <v>278</v>
      </c>
      <c r="B7" s="374"/>
      <c r="C7" s="46">
        <f t="shared" ref="C7:J7" si="2">+SUBTOTAL(9,C4:C6)</f>
        <v>988</v>
      </c>
      <c r="D7" s="46">
        <f t="shared" si="2"/>
        <v>449</v>
      </c>
      <c r="E7" s="46">
        <f t="shared" si="2"/>
        <v>354</v>
      </c>
      <c r="F7" s="46">
        <f t="shared" si="2"/>
        <v>103</v>
      </c>
      <c r="G7" s="46">
        <f t="shared" si="2"/>
        <v>51</v>
      </c>
      <c r="H7" s="46">
        <f t="shared" si="2"/>
        <v>11</v>
      </c>
      <c r="I7" s="46">
        <f t="shared" si="2"/>
        <v>6</v>
      </c>
      <c r="J7" s="46">
        <f t="shared" si="2"/>
        <v>3</v>
      </c>
      <c r="K7" s="36">
        <f t="shared" si="0"/>
        <v>1399</v>
      </c>
      <c r="L7" s="143">
        <f t="shared" si="1"/>
        <v>566</v>
      </c>
    </row>
    <row r="8" spans="1:12" ht="13.5" customHeight="1" x14ac:dyDescent="0.25">
      <c r="A8" s="144" t="s">
        <v>279</v>
      </c>
      <c r="B8" s="38">
        <v>1</v>
      </c>
      <c r="C8" s="2">
        <v>541</v>
      </c>
      <c r="D8" s="2">
        <v>459</v>
      </c>
      <c r="E8" s="2">
        <v>12</v>
      </c>
      <c r="F8" s="2">
        <v>7</v>
      </c>
      <c r="G8" s="2">
        <v>257</v>
      </c>
      <c r="H8" s="2">
        <v>193</v>
      </c>
      <c r="I8" s="2">
        <v>7</v>
      </c>
      <c r="J8" s="2">
        <v>5</v>
      </c>
      <c r="K8" s="36">
        <f t="shared" si="0"/>
        <v>817</v>
      </c>
      <c r="L8" s="143">
        <f t="shared" si="1"/>
        <v>664</v>
      </c>
    </row>
    <row r="9" spans="1:12" ht="13.5" customHeight="1" x14ac:dyDescent="0.25">
      <c r="A9" s="142"/>
      <c r="B9" s="38">
        <v>2</v>
      </c>
      <c r="C9" s="2">
        <v>136</v>
      </c>
      <c r="D9" s="2">
        <v>122</v>
      </c>
      <c r="E9" s="2">
        <v>9</v>
      </c>
      <c r="F9" s="2">
        <v>8</v>
      </c>
      <c r="G9" s="2">
        <v>27</v>
      </c>
      <c r="H9" s="2">
        <v>20</v>
      </c>
      <c r="I9" s="2">
        <v>1</v>
      </c>
      <c r="J9" s="2">
        <v>1</v>
      </c>
      <c r="K9" s="36">
        <f t="shared" si="0"/>
        <v>173</v>
      </c>
      <c r="L9" s="143">
        <f t="shared" si="1"/>
        <v>151</v>
      </c>
    </row>
    <row r="10" spans="1:12" ht="13.5" customHeight="1" x14ac:dyDescent="0.25">
      <c r="A10" s="142"/>
      <c r="B10" s="38">
        <v>3</v>
      </c>
      <c r="C10" s="2">
        <v>8</v>
      </c>
      <c r="D10" s="2">
        <v>7</v>
      </c>
      <c r="E10" s="2">
        <v>0</v>
      </c>
      <c r="F10" s="2">
        <v>0</v>
      </c>
      <c r="G10" s="2">
        <v>2</v>
      </c>
      <c r="H10" s="2">
        <v>1</v>
      </c>
      <c r="I10" s="2">
        <v>0</v>
      </c>
      <c r="J10" s="2">
        <v>0</v>
      </c>
      <c r="K10" s="36">
        <f t="shared" si="0"/>
        <v>10</v>
      </c>
      <c r="L10" s="143">
        <f t="shared" si="1"/>
        <v>8</v>
      </c>
    </row>
    <row r="11" spans="1:12" x14ac:dyDescent="0.25">
      <c r="A11" s="373" t="s">
        <v>280</v>
      </c>
      <c r="B11" s="374"/>
      <c r="C11" s="46">
        <f t="shared" ref="C11:J11" si="3">+SUBTOTAL(9,C8:C10)</f>
        <v>685</v>
      </c>
      <c r="D11" s="46">
        <f t="shared" si="3"/>
        <v>588</v>
      </c>
      <c r="E11" s="46">
        <f t="shared" si="3"/>
        <v>21</v>
      </c>
      <c r="F11" s="46">
        <f t="shared" si="3"/>
        <v>15</v>
      </c>
      <c r="G11" s="46">
        <f t="shared" si="3"/>
        <v>286</v>
      </c>
      <c r="H11" s="46">
        <f t="shared" si="3"/>
        <v>214</v>
      </c>
      <c r="I11" s="46">
        <f t="shared" si="3"/>
        <v>8</v>
      </c>
      <c r="J11" s="46">
        <f t="shared" si="3"/>
        <v>6</v>
      </c>
      <c r="K11" s="36">
        <f t="shared" si="0"/>
        <v>1000</v>
      </c>
      <c r="L11" s="143">
        <f t="shared" si="1"/>
        <v>823</v>
      </c>
    </row>
    <row r="12" spans="1:12" x14ac:dyDescent="0.25">
      <c r="A12" s="144" t="s">
        <v>281</v>
      </c>
      <c r="B12" s="38">
        <v>1</v>
      </c>
      <c r="C12" s="2">
        <v>221</v>
      </c>
      <c r="D12" s="2">
        <v>179</v>
      </c>
      <c r="E12" s="2">
        <v>90</v>
      </c>
      <c r="F12" s="2">
        <v>58</v>
      </c>
      <c r="G12" s="2">
        <v>0</v>
      </c>
      <c r="H12" s="2">
        <v>0</v>
      </c>
      <c r="I12" s="2">
        <v>0</v>
      </c>
      <c r="J12" s="2">
        <v>0</v>
      </c>
      <c r="K12" s="36">
        <f t="shared" si="0"/>
        <v>311</v>
      </c>
      <c r="L12" s="143">
        <f t="shared" si="1"/>
        <v>237</v>
      </c>
    </row>
    <row r="13" spans="1:12" x14ac:dyDescent="0.25">
      <c r="A13" s="142"/>
      <c r="B13" s="38">
        <v>2</v>
      </c>
      <c r="C13" s="2">
        <v>123</v>
      </c>
      <c r="D13" s="2">
        <v>105</v>
      </c>
      <c r="E13" s="2">
        <v>9</v>
      </c>
      <c r="F13" s="2">
        <v>6</v>
      </c>
      <c r="G13" s="2">
        <v>44</v>
      </c>
      <c r="H13" s="2">
        <v>44</v>
      </c>
      <c r="I13" s="2">
        <v>0</v>
      </c>
      <c r="J13" s="2">
        <v>0</v>
      </c>
      <c r="K13" s="36">
        <f t="shared" si="0"/>
        <v>176</v>
      </c>
      <c r="L13" s="143">
        <f t="shared" si="1"/>
        <v>155</v>
      </c>
    </row>
    <row r="14" spans="1:12" x14ac:dyDescent="0.25">
      <c r="A14" s="142"/>
      <c r="B14" s="38">
        <v>3</v>
      </c>
      <c r="C14" s="2">
        <v>6</v>
      </c>
      <c r="D14" s="2">
        <v>6</v>
      </c>
      <c r="E14" s="2">
        <v>1</v>
      </c>
      <c r="F14" s="2">
        <v>0</v>
      </c>
      <c r="G14" s="2">
        <v>2</v>
      </c>
      <c r="H14" s="2">
        <v>2</v>
      </c>
      <c r="I14" s="2">
        <v>0</v>
      </c>
      <c r="J14" s="2">
        <v>0</v>
      </c>
      <c r="K14" s="36">
        <f t="shared" si="0"/>
        <v>9</v>
      </c>
      <c r="L14" s="143">
        <f t="shared" si="1"/>
        <v>8</v>
      </c>
    </row>
    <row r="15" spans="1:12" x14ac:dyDescent="0.25">
      <c r="A15" s="373" t="s">
        <v>282</v>
      </c>
      <c r="B15" s="374"/>
      <c r="C15" s="46">
        <f t="shared" ref="C15:J15" si="4">+SUBTOTAL(9,C12:C14)</f>
        <v>350</v>
      </c>
      <c r="D15" s="46">
        <f t="shared" si="4"/>
        <v>290</v>
      </c>
      <c r="E15" s="46">
        <f t="shared" si="4"/>
        <v>100</v>
      </c>
      <c r="F15" s="46">
        <f t="shared" si="4"/>
        <v>64</v>
      </c>
      <c r="G15" s="46">
        <f t="shared" si="4"/>
        <v>46</v>
      </c>
      <c r="H15" s="46">
        <f t="shared" si="4"/>
        <v>46</v>
      </c>
      <c r="I15" s="46">
        <f t="shared" si="4"/>
        <v>0</v>
      </c>
      <c r="J15" s="46">
        <f t="shared" si="4"/>
        <v>0</v>
      </c>
      <c r="K15" s="36">
        <f t="shared" si="0"/>
        <v>496</v>
      </c>
      <c r="L15" s="143">
        <f t="shared" si="1"/>
        <v>400</v>
      </c>
    </row>
    <row r="16" spans="1:12" x14ac:dyDescent="0.25">
      <c r="A16" s="144" t="s">
        <v>283</v>
      </c>
      <c r="B16" s="38">
        <v>1</v>
      </c>
      <c r="C16" s="2">
        <v>972</v>
      </c>
      <c r="D16" s="2">
        <v>731</v>
      </c>
      <c r="E16" s="2">
        <v>760</v>
      </c>
      <c r="F16" s="2">
        <v>472</v>
      </c>
      <c r="G16" s="2">
        <v>391</v>
      </c>
      <c r="H16" s="2">
        <v>269</v>
      </c>
      <c r="I16" s="2">
        <v>17</v>
      </c>
      <c r="J16" s="2">
        <v>15</v>
      </c>
      <c r="K16" s="36">
        <f t="shared" si="0"/>
        <v>2140</v>
      </c>
      <c r="L16" s="143">
        <f t="shared" si="1"/>
        <v>1487</v>
      </c>
    </row>
    <row r="17" spans="1:12" x14ac:dyDescent="0.25">
      <c r="A17" s="142"/>
      <c r="B17" s="38">
        <v>2</v>
      </c>
      <c r="C17" s="2">
        <v>367</v>
      </c>
      <c r="D17" s="2">
        <v>300</v>
      </c>
      <c r="E17" s="2">
        <v>91</v>
      </c>
      <c r="F17" s="2">
        <v>77</v>
      </c>
      <c r="G17" s="2">
        <v>136</v>
      </c>
      <c r="H17" s="2">
        <v>96</v>
      </c>
      <c r="I17" s="2">
        <v>5</v>
      </c>
      <c r="J17" s="2">
        <v>4</v>
      </c>
      <c r="K17" s="36">
        <v>600</v>
      </c>
      <c r="L17" s="143">
        <v>478</v>
      </c>
    </row>
    <row r="18" spans="1:12" x14ac:dyDescent="0.25">
      <c r="A18" s="142"/>
      <c r="B18" s="38">
        <v>3</v>
      </c>
      <c r="C18" s="2">
        <v>54</v>
      </c>
      <c r="D18" s="2">
        <v>31</v>
      </c>
      <c r="E18" s="2">
        <v>6</v>
      </c>
      <c r="F18" s="2">
        <v>5</v>
      </c>
      <c r="G18" s="2">
        <v>20</v>
      </c>
      <c r="H18" s="2">
        <v>15</v>
      </c>
      <c r="I18" s="2">
        <v>4</v>
      </c>
      <c r="J18" s="2">
        <v>1</v>
      </c>
      <c r="K18" s="36">
        <f t="shared" si="0"/>
        <v>84</v>
      </c>
      <c r="L18" s="143">
        <f t="shared" si="1"/>
        <v>52</v>
      </c>
    </row>
    <row r="19" spans="1:12" x14ac:dyDescent="0.25">
      <c r="A19" s="373" t="s">
        <v>284</v>
      </c>
      <c r="B19" s="374"/>
      <c r="C19" s="46">
        <f t="shared" ref="C19:J19" si="5">+SUBTOTAL(9,C16:C18)</f>
        <v>1393</v>
      </c>
      <c r="D19" s="46">
        <f t="shared" si="5"/>
        <v>1062</v>
      </c>
      <c r="E19" s="46">
        <f t="shared" si="5"/>
        <v>857</v>
      </c>
      <c r="F19" s="46">
        <f t="shared" si="5"/>
        <v>554</v>
      </c>
      <c r="G19" s="46">
        <f t="shared" si="5"/>
        <v>547</v>
      </c>
      <c r="H19" s="46">
        <f t="shared" si="5"/>
        <v>380</v>
      </c>
      <c r="I19" s="46">
        <f t="shared" si="5"/>
        <v>26</v>
      </c>
      <c r="J19" s="46">
        <f t="shared" si="5"/>
        <v>20</v>
      </c>
      <c r="K19" s="36">
        <v>2824</v>
      </c>
      <c r="L19" s="143">
        <v>2017</v>
      </c>
    </row>
    <row r="20" spans="1:12" x14ac:dyDescent="0.25">
      <c r="A20" s="144" t="s">
        <v>285</v>
      </c>
      <c r="B20" s="38">
        <v>1</v>
      </c>
      <c r="C20" s="2">
        <v>889</v>
      </c>
      <c r="D20" s="2">
        <v>711</v>
      </c>
      <c r="E20" s="2">
        <v>104</v>
      </c>
      <c r="F20" s="2">
        <v>82</v>
      </c>
      <c r="G20" s="2">
        <v>640</v>
      </c>
      <c r="H20" s="2">
        <v>585</v>
      </c>
      <c r="I20" s="2">
        <v>8</v>
      </c>
      <c r="J20" s="2">
        <v>7</v>
      </c>
      <c r="K20" s="36">
        <f t="shared" si="0"/>
        <v>1641</v>
      </c>
      <c r="L20" s="143">
        <f t="shared" si="1"/>
        <v>1385</v>
      </c>
    </row>
    <row r="21" spans="1:12" x14ac:dyDescent="0.25">
      <c r="A21" s="142"/>
      <c r="B21" s="38">
        <v>2</v>
      </c>
      <c r="C21" s="2">
        <v>403</v>
      </c>
      <c r="D21" s="2">
        <v>310</v>
      </c>
      <c r="E21" s="2">
        <v>26</v>
      </c>
      <c r="F21" s="2">
        <v>23</v>
      </c>
      <c r="G21" s="2">
        <v>257</v>
      </c>
      <c r="H21" s="2">
        <v>237</v>
      </c>
      <c r="I21" s="2">
        <v>2</v>
      </c>
      <c r="J21" s="2">
        <v>1</v>
      </c>
      <c r="K21" s="36">
        <f t="shared" si="0"/>
        <v>688</v>
      </c>
      <c r="L21" s="143">
        <f t="shared" si="1"/>
        <v>571</v>
      </c>
    </row>
    <row r="22" spans="1:12" x14ac:dyDescent="0.25">
      <c r="A22" s="142"/>
      <c r="B22" s="38">
        <v>3</v>
      </c>
      <c r="C22" s="2">
        <v>18</v>
      </c>
      <c r="D22" s="2">
        <v>13</v>
      </c>
      <c r="E22" s="2">
        <v>3</v>
      </c>
      <c r="F22" s="2">
        <v>2</v>
      </c>
      <c r="G22" s="2">
        <v>16</v>
      </c>
      <c r="H22" s="2">
        <v>12</v>
      </c>
      <c r="I22" s="2">
        <v>2</v>
      </c>
      <c r="J22" s="2">
        <v>2</v>
      </c>
      <c r="K22" s="36">
        <f t="shared" si="0"/>
        <v>39</v>
      </c>
      <c r="L22" s="143">
        <f t="shared" si="1"/>
        <v>29</v>
      </c>
    </row>
    <row r="23" spans="1:12" ht="16.5" thickBot="1" x14ac:dyDescent="0.3">
      <c r="A23" s="373" t="s">
        <v>286</v>
      </c>
      <c r="B23" s="374"/>
      <c r="C23" s="46">
        <f t="shared" ref="C23:J23" si="6">+SUBTOTAL(9,C20:C22)</f>
        <v>1310</v>
      </c>
      <c r="D23" s="46">
        <f t="shared" si="6"/>
        <v>1034</v>
      </c>
      <c r="E23" s="46">
        <f t="shared" si="6"/>
        <v>133</v>
      </c>
      <c r="F23" s="46">
        <f t="shared" si="6"/>
        <v>107</v>
      </c>
      <c r="G23" s="46">
        <f t="shared" si="6"/>
        <v>913</v>
      </c>
      <c r="H23" s="46">
        <f t="shared" si="6"/>
        <v>834</v>
      </c>
      <c r="I23" s="46">
        <f t="shared" si="6"/>
        <v>12</v>
      </c>
      <c r="J23" s="46">
        <f t="shared" si="6"/>
        <v>10</v>
      </c>
      <c r="K23" s="36">
        <f t="shared" si="0"/>
        <v>2368</v>
      </c>
      <c r="L23" s="143">
        <f t="shared" si="1"/>
        <v>1985</v>
      </c>
    </row>
    <row r="24" spans="1:12" x14ac:dyDescent="0.25">
      <c r="A24" s="368" t="s">
        <v>37</v>
      </c>
      <c r="B24" s="150">
        <v>1</v>
      </c>
      <c r="C24" s="128">
        <v>3307</v>
      </c>
      <c r="D24" s="128">
        <v>2364</v>
      </c>
      <c r="E24" s="128">
        <v>1289</v>
      </c>
      <c r="F24" s="128">
        <v>704</v>
      </c>
      <c r="G24" s="128">
        <v>1294</v>
      </c>
      <c r="H24" s="128">
        <v>1048</v>
      </c>
      <c r="I24" s="128">
        <v>33</v>
      </c>
      <c r="J24" s="128">
        <v>28</v>
      </c>
      <c r="K24" s="128">
        <v>5923</v>
      </c>
      <c r="L24" s="129">
        <v>4144</v>
      </c>
    </row>
    <row r="25" spans="1:12" x14ac:dyDescent="0.25">
      <c r="A25" s="369"/>
      <c r="B25" s="80">
        <v>2</v>
      </c>
      <c r="C25" s="36">
        <v>1296</v>
      </c>
      <c r="D25" s="36">
        <v>984</v>
      </c>
      <c r="E25" s="36">
        <v>161</v>
      </c>
      <c r="F25" s="36">
        <v>129</v>
      </c>
      <c r="G25" s="36">
        <v>492</v>
      </c>
      <c r="H25" s="36">
        <v>397</v>
      </c>
      <c r="I25" s="36">
        <v>11</v>
      </c>
      <c r="J25" s="36">
        <v>7</v>
      </c>
      <c r="K25" s="36">
        <v>1961</v>
      </c>
      <c r="L25" s="143">
        <v>1518</v>
      </c>
    </row>
    <row r="26" spans="1:12" ht="16.5" thickBot="1" x14ac:dyDescent="0.3">
      <c r="A26" s="370"/>
      <c r="B26" s="154">
        <v>3</v>
      </c>
      <c r="C26" s="118">
        <v>123</v>
      </c>
      <c r="D26" s="118">
        <v>75</v>
      </c>
      <c r="E26" s="118">
        <v>15</v>
      </c>
      <c r="F26" s="118">
        <v>10</v>
      </c>
      <c r="G26" s="118">
        <v>57</v>
      </c>
      <c r="H26" s="118">
        <v>40</v>
      </c>
      <c r="I26" s="118">
        <v>8</v>
      </c>
      <c r="J26" s="118">
        <v>4</v>
      </c>
      <c r="K26" s="118">
        <v>203</v>
      </c>
      <c r="L26" s="119">
        <v>129</v>
      </c>
    </row>
    <row r="27" spans="1:12" ht="16.5" thickBot="1" x14ac:dyDescent="0.3">
      <c r="A27" s="371" t="s">
        <v>287</v>
      </c>
      <c r="B27" s="372"/>
      <c r="C27" s="125">
        <f>SUM(C24:C26)</f>
        <v>4726</v>
      </c>
      <c r="D27" s="125">
        <f>SUM(D24:D26)</f>
        <v>3423</v>
      </c>
      <c r="E27" s="125">
        <v>1465</v>
      </c>
      <c r="F27" s="125">
        <v>843</v>
      </c>
      <c r="G27" s="125">
        <v>1843</v>
      </c>
      <c r="H27" s="125">
        <v>1485</v>
      </c>
      <c r="I27" s="125">
        <v>52</v>
      </c>
      <c r="J27" s="125">
        <v>39</v>
      </c>
      <c r="K27" s="125">
        <v>8087</v>
      </c>
      <c r="L27" s="126">
        <v>5791</v>
      </c>
    </row>
    <row r="28" spans="1:12" x14ac:dyDescent="0.25">
      <c r="A28" s="47"/>
    </row>
    <row r="29" spans="1:12" x14ac:dyDescent="0.25">
      <c r="A29" t="s">
        <v>38</v>
      </c>
    </row>
  </sheetData>
  <mergeCells count="13">
    <mergeCell ref="A24:A26"/>
    <mergeCell ref="A27:B27"/>
    <mergeCell ref="A7:B7"/>
    <mergeCell ref="A11:B11"/>
    <mergeCell ref="A15:B15"/>
    <mergeCell ref="A19:B19"/>
    <mergeCell ref="A23:B23"/>
    <mergeCell ref="A1:L1"/>
    <mergeCell ref="A2:A3"/>
    <mergeCell ref="B2:B3"/>
    <mergeCell ref="C2:F2"/>
    <mergeCell ref="G2:J2"/>
    <mergeCell ref="K2:L2"/>
  </mergeCells>
  <pageMargins left="0.74803149606299213" right="0.15748031496062992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view="pageBreakPreview" zoomScale="140" zoomScaleNormal="100" zoomScaleSheetLayoutView="140" workbookViewId="0">
      <selection activeCell="J17" sqref="J17"/>
    </sheetView>
  </sheetViews>
  <sheetFormatPr defaultRowHeight="15.75" x14ac:dyDescent="0.25"/>
  <cols>
    <col min="1" max="6" width="10.625" customWidth="1"/>
    <col min="7" max="7" width="11.5" customWidth="1"/>
  </cols>
  <sheetData>
    <row r="1" spans="1:7" ht="20.25" x14ac:dyDescent="0.3">
      <c r="A1" s="360" t="s">
        <v>242</v>
      </c>
      <c r="B1" s="375"/>
      <c r="C1" s="375"/>
      <c r="D1" s="375"/>
      <c r="E1" s="375"/>
      <c r="F1" s="375"/>
      <c r="G1" s="375"/>
    </row>
    <row r="2" spans="1:7" ht="16.5" thickBot="1" x14ac:dyDescent="0.3">
      <c r="A2" s="376" t="s">
        <v>29</v>
      </c>
      <c r="B2" s="376"/>
      <c r="C2" s="376"/>
      <c r="D2" s="376"/>
      <c r="E2" s="376"/>
      <c r="F2" s="376"/>
      <c r="G2" s="376"/>
    </row>
    <row r="3" spans="1:7" ht="16.5" thickBot="1" x14ac:dyDescent="0.3">
      <c r="A3" s="74" t="s">
        <v>39</v>
      </c>
      <c r="B3" s="59">
        <v>2025</v>
      </c>
      <c r="C3" s="59">
        <v>2024</v>
      </c>
      <c r="D3" s="59">
        <v>2023</v>
      </c>
      <c r="E3" s="59">
        <v>2022</v>
      </c>
      <c r="F3" s="59">
        <v>2021</v>
      </c>
      <c r="G3" s="59">
        <v>2020</v>
      </c>
    </row>
    <row r="4" spans="1:7" x14ac:dyDescent="0.25">
      <c r="A4" s="10">
        <v>1</v>
      </c>
      <c r="B4" s="10">
        <v>4596</v>
      </c>
      <c r="C4" s="249">
        <v>4169</v>
      </c>
      <c r="D4" s="249">
        <v>3948</v>
      </c>
      <c r="E4" s="249">
        <v>3780</v>
      </c>
      <c r="F4" s="249">
        <v>3715</v>
      </c>
      <c r="G4" s="250">
        <v>3770</v>
      </c>
    </row>
    <row r="5" spans="1:7" x14ac:dyDescent="0.25">
      <c r="A5" s="38">
        <v>2</v>
      </c>
      <c r="B5" s="38">
        <v>1457</v>
      </c>
      <c r="C5" s="251">
        <v>1380</v>
      </c>
      <c r="D5" s="251">
        <v>1362</v>
      </c>
      <c r="E5" s="251">
        <v>1491</v>
      </c>
      <c r="F5" s="251">
        <v>1580</v>
      </c>
      <c r="G5" s="252">
        <v>1538</v>
      </c>
    </row>
    <row r="6" spans="1:7" x14ac:dyDescent="0.25">
      <c r="A6" s="38">
        <v>3</v>
      </c>
      <c r="B6" s="38">
        <v>138</v>
      </c>
      <c r="C6" s="249">
        <v>123</v>
      </c>
      <c r="D6" s="249">
        <v>123</v>
      </c>
      <c r="E6" s="249">
        <v>117</v>
      </c>
      <c r="F6" s="249">
        <v>137</v>
      </c>
      <c r="G6" s="250">
        <v>143</v>
      </c>
    </row>
    <row r="7" spans="1:7" x14ac:dyDescent="0.25">
      <c r="A7" s="80" t="s">
        <v>31</v>
      </c>
      <c r="B7" s="256">
        <f>SUM(B4:B6)</f>
        <v>6191</v>
      </c>
      <c r="C7" s="253">
        <v>5672</v>
      </c>
      <c r="D7" s="253">
        <v>5433</v>
      </c>
      <c r="E7" s="253">
        <v>5388</v>
      </c>
      <c r="F7" s="253">
        <v>5432</v>
      </c>
      <c r="G7" s="253">
        <v>5451</v>
      </c>
    </row>
    <row r="8" spans="1:7" ht="16.5" thickBot="1" x14ac:dyDescent="0.3">
      <c r="A8" s="376" t="s">
        <v>30</v>
      </c>
      <c r="B8" s="376"/>
      <c r="C8" s="376"/>
      <c r="D8" s="376"/>
      <c r="E8" s="376"/>
      <c r="F8" s="376"/>
      <c r="G8" s="376"/>
    </row>
    <row r="9" spans="1:7" ht="16.5" thickBot="1" x14ac:dyDescent="0.3">
      <c r="A9" s="74" t="s">
        <v>39</v>
      </c>
      <c r="B9" s="59">
        <v>2025</v>
      </c>
      <c r="C9" s="59">
        <v>2024</v>
      </c>
      <c r="D9" s="59">
        <v>2023</v>
      </c>
      <c r="E9" s="59">
        <v>2022</v>
      </c>
      <c r="F9" s="59">
        <v>2021</v>
      </c>
      <c r="G9" s="59">
        <v>2020</v>
      </c>
    </row>
    <row r="10" spans="1:7" x14ac:dyDescent="0.25">
      <c r="A10" s="10">
        <v>1</v>
      </c>
      <c r="B10" s="10">
        <v>1327</v>
      </c>
      <c r="C10" s="249">
        <v>1177</v>
      </c>
      <c r="D10" s="249">
        <v>1033</v>
      </c>
      <c r="E10" s="249">
        <v>929</v>
      </c>
      <c r="F10" s="249">
        <v>1021</v>
      </c>
      <c r="G10" s="254">
        <v>996</v>
      </c>
    </row>
    <row r="11" spans="1:7" x14ac:dyDescent="0.25">
      <c r="A11" s="38">
        <v>2</v>
      </c>
      <c r="B11" s="38">
        <v>503</v>
      </c>
      <c r="C11" s="249">
        <v>516</v>
      </c>
      <c r="D11" s="249">
        <v>492</v>
      </c>
      <c r="E11" s="249">
        <v>454</v>
      </c>
      <c r="F11" s="249">
        <v>340</v>
      </c>
      <c r="G11" s="250">
        <v>391</v>
      </c>
    </row>
    <row r="12" spans="1:7" x14ac:dyDescent="0.25">
      <c r="A12" s="38">
        <v>3</v>
      </c>
      <c r="B12" s="38">
        <v>65</v>
      </c>
      <c r="C12" s="249">
        <v>55</v>
      </c>
      <c r="D12" s="249">
        <v>52</v>
      </c>
      <c r="E12" s="249">
        <v>65</v>
      </c>
      <c r="F12" s="249">
        <v>71</v>
      </c>
      <c r="G12" s="250">
        <v>83</v>
      </c>
    </row>
    <row r="13" spans="1:7" x14ac:dyDescent="0.25">
      <c r="A13" s="80" t="s">
        <v>31</v>
      </c>
      <c r="B13" s="256">
        <f>SUM(B10:B12)</f>
        <v>1895</v>
      </c>
      <c r="C13" s="255">
        <v>1748</v>
      </c>
      <c r="D13" s="255">
        <v>1577</v>
      </c>
      <c r="E13" s="255">
        <v>1448</v>
      </c>
      <c r="F13" s="255">
        <v>1432</v>
      </c>
      <c r="G13" s="255">
        <v>1470</v>
      </c>
    </row>
    <row r="14" spans="1:7" ht="16.5" thickBot="1" x14ac:dyDescent="0.3">
      <c r="A14" s="377" t="s">
        <v>40</v>
      </c>
      <c r="B14" s="377"/>
      <c r="C14" s="377"/>
      <c r="D14" s="377"/>
      <c r="E14" s="377"/>
      <c r="F14" s="377"/>
      <c r="G14" s="377"/>
    </row>
    <row r="15" spans="1:7" ht="16.5" thickBot="1" x14ac:dyDescent="0.3">
      <c r="A15" s="74" t="s">
        <v>41</v>
      </c>
      <c r="B15" s="59">
        <v>2025</v>
      </c>
      <c r="C15" s="59">
        <v>2024</v>
      </c>
      <c r="D15" s="59">
        <v>2023</v>
      </c>
      <c r="E15" s="59">
        <v>2022</v>
      </c>
      <c r="F15" s="59">
        <v>2021</v>
      </c>
      <c r="G15" s="59">
        <v>2020</v>
      </c>
    </row>
    <row r="16" spans="1:7" x14ac:dyDescent="0.25">
      <c r="A16" s="88">
        <v>1</v>
      </c>
      <c r="B16" s="88">
        <f t="shared" ref="B16:G16" si="0">+B10+B4</f>
        <v>5923</v>
      </c>
      <c r="C16" s="88">
        <f t="shared" si="0"/>
        <v>5346</v>
      </c>
      <c r="D16" s="88">
        <f t="shared" si="0"/>
        <v>4981</v>
      </c>
      <c r="E16" s="88">
        <f t="shared" si="0"/>
        <v>4709</v>
      </c>
      <c r="F16" s="88">
        <f t="shared" si="0"/>
        <v>4736</v>
      </c>
      <c r="G16" s="88">
        <f t="shared" si="0"/>
        <v>4766</v>
      </c>
    </row>
    <row r="17" spans="1:7" x14ac:dyDescent="0.25">
      <c r="A17" s="88">
        <v>2</v>
      </c>
      <c r="B17" s="88">
        <v>1961</v>
      </c>
      <c r="C17" s="88">
        <f t="shared" ref="C17:G18" si="1">+C11+C5</f>
        <v>1896</v>
      </c>
      <c r="D17" s="88">
        <f t="shared" si="1"/>
        <v>1854</v>
      </c>
      <c r="E17" s="88">
        <f t="shared" si="1"/>
        <v>1945</v>
      </c>
      <c r="F17" s="88">
        <f t="shared" si="1"/>
        <v>1920</v>
      </c>
      <c r="G17" s="88">
        <f t="shared" si="1"/>
        <v>1929</v>
      </c>
    </row>
    <row r="18" spans="1:7" x14ac:dyDescent="0.25">
      <c r="A18" s="80">
        <v>3</v>
      </c>
      <c r="B18" s="88">
        <f>+B12+B6</f>
        <v>203</v>
      </c>
      <c r="C18" s="88">
        <f t="shared" si="1"/>
        <v>178</v>
      </c>
      <c r="D18" s="88">
        <f t="shared" si="1"/>
        <v>175</v>
      </c>
      <c r="E18" s="88">
        <f t="shared" si="1"/>
        <v>182</v>
      </c>
      <c r="F18" s="88">
        <f t="shared" si="1"/>
        <v>208</v>
      </c>
      <c r="G18" s="88">
        <f t="shared" si="1"/>
        <v>226</v>
      </c>
    </row>
    <row r="19" spans="1:7" x14ac:dyDescent="0.25">
      <c r="A19" s="80" t="s">
        <v>31</v>
      </c>
      <c r="B19" s="256">
        <f t="shared" ref="B19:G19" si="2">SUM(B16:B18)</f>
        <v>8087</v>
      </c>
      <c r="C19" s="256">
        <f t="shared" si="2"/>
        <v>7420</v>
      </c>
      <c r="D19" s="256">
        <f t="shared" si="2"/>
        <v>7010</v>
      </c>
      <c r="E19" s="256">
        <f t="shared" si="2"/>
        <v>6836</v>
      </c>
      <c r="F19" s="256">
        <f t="shared" si="2"/>
        <v>6864</v>
      </c>
      <c r="G19" s="256">
        <f t="shared" si="2"/>
        <v>6921</v>
      </c>
    </row>
    <row r="21" spans="1:7" x14ac:dyDescent="0.25">
      <c r="A21" t="s">
        <v>38</v>
      </c>
    </row>
  </sheetData>
  <mergeCells count="4">
    <mergeCell ref="A1:G1"/>
    <mergeCell ref="A2:G2"/>
    <mergeCell ref="A8:G8"/>
    <mergeCell ref="A14:G14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view="pageBreakPreview" zoomScale="115" zoomScaleNormal="100" zoomScaleSheetLayoutView="115" workbookViewId="0">
      <selection activeCell="Q17" sqref="Q17"/>
    </sheetView>
  </sheetViews>
  <sheetFormatPr defaultRowHeight="15.75" x14ac:dyDescent="0.25"/>
  <cols>
    <col min="1" max="1" width="17.75" customWidth="1"/>
    <col min="2" max="2" width="10.5" customWidth="1"/>
    <col min="3" max="3" width="6.625" customWidth="1"/>
    <col min="4" max="4" width="11.25" customWidth="1"/>
    <col min="5" max="5" width="4.75" customWidth="1"/>
    <col min="6" max="6" width="5" customWidth="1"/>
    <col min="7" max="7" width="4.75" customWidth="1"/>
    <col min="8" max="8" width="5" customWidth="1"/>
    <col min="9" max="9" width="4.75" customWidth="1"/>
    <col min="10" max="10" width="5" customWidth="1"/>
    <col min="11" max="11" width="5.875" customWidth="1"/>
    <col min="12" max="12" width="5" customWidth="1"/>
    <col min="13" max="13" width="4.75" customWidth="1"/>
    <col min="14" max="14" width="5" customWidth="1"/>
    <col min="15" max="15" width="4.75" customWidth="1"/>
    <col min="16" max="16" width="5" customWidth="1"/>
  </cols>
  <sheetData>
    <row r="1" spans="1:13" ht="36" customHeight="1" thickBot="1" x14ac:dyDescent="0.3">
      <c r="A1" s="378" t="s">
        <v>244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</row>
    <row r="2" spans="1:13" ht="15.75" customHeight="1" x14ac:dyDescent="0.25">
      <c r="A2" s="382" t="s">
        <v>27</v>
      </c>
      <c r="B2" s="379" t="s">
        <v>42</v>
      </c>
      <c r="C2" s="379" t="s">
        <v>29</v>
      </c>
      <c r="D2" s="379"/>
      <c r="E2" s="379"/>
      <c r="F2" s="379"/>
      <c r="G2" s="379" t="s">
        <v>30</v>
      </c>
      <c r="H2" s="379"/>
      <c r="I2" s="379"/>
      <c r="J2" s="379"/>
      <c r="K2" s="380" t="s">
        <v>31</v>
      </c>
      <c r="L2" s="381"/>
      <c r="M2" s="4"/>
    </row>
    <row r="3" spans="1:13" ht="48" thickBot="1" x14ac:dyDescent="0.3">
      <c r="A3" s="383"/>
      <c r="B3" s="384"/>
      <c r="C3" s="113" t="s">
        <v>32</v>
      </c>
      <c r="D3" s="147" t="s">
        <v>33</v>
      </c>
      <c r="E3" s="113" t="s">
        <v>34</v>
      </c>
      <c r="F3" s="147" t="s">
        <v>33</v>
      </c>
      <c r="G3" s="113" t="s">
        <v>32</v>
      </c>
      <c r="H3" s="147" t="s">
        <v>33</v>
      </c>
      <c r="I3" s="113" t="s">
        <v>34</v>
      </c>
      <c r="J3" s="147" t="s">
        <v>33</v>
      </c>
      <c r="K3" s="257" t="s">
        <v>35</v>
      </c>
      <c r="L3" s="148" t="s">
        <v>33</v>
      </c>
      <c r="M3" s="4"/>
    </row>
    <row r="4" spans="1:13" x14ac:dyDescent="0.25">
      <c r="A4" s="258" t="s">
        <v>277</v>
      </c>
      <c r="B4" s="10">
        <v>1</v>
      </c>
      <c r="C4" s="266">
        <v>166</v>
      </c>
      <c r="D4" s="266">
        <v>75</v>
      </c>
      <c r="E4" s="266">
        <v>18</v>
      </c>
      <c r="F4" s="266">
        <v>10</v>
      </c>
      <c r="G4" s="266">
        <v>6</v>
      </c>
      <c r="H4" s="266">
        <v>0</v>
      </c>
      <c r="I4" s="266">
        <v>0</v>
      </c>
      <c r="J4" s="266">
        <v>0</v>
      </c>
      <c r="K4" s="267">
        <v>190</v>
      </c>
      <c r="L4" s="267">
        <v>85</v>
      </c>
    </row>
    <row r="5" spans="1:13" x14ac:dyDescent="0.25">
      <c r="A5" s="116"/>
      <c r="B5" s="38">
        <v>2</v>
      </c>
      <c r="C5" s="259">
        <v>104</v>
      </c>
      <c r="D5" s="259">
        <v>64</v>
      </c>
      <c r="E5" s="259">
        <v>2</v>
      </c>
      <c r="F5" s="259">
        <v>1</v>
      </c>
      <c r="G5" s="259">
        <v>0</v>
      </c>
      <c r="H5" s="259">
        <v>0</v>
      </c>
      <c r="I5" s="259">
        <v>0</v>
      </c>
      <c r="J5" s="259">
        <v>0</v>
      </c>
      <c r="K5" s="260">
        <v>106</v>
      </c>
      <c r="L5" s="260">
        <v>65</v>
      </c>
    </row>
    <row r="6" spans="1:13" x14ac:dyDescent="0.25">
      <c r="A6" s="116"/>
      <c r="B6" s="38">
        <v>3</v>
      </c>
      <c r="C6" s="259">
        <v>8</v>
      </c>
      <c r="D6" s="259">
        <v>4</v>
      </c>
      <c r="E6" s="259">
        <v>1</v>
      </c>
      <c r="F6" s="259">
        <v>1</v>
      </c>
      <c r="G6" s="259">
        <v>2</v>
      </c>
      <c r="H6" s="259">
        <v>1</v>
      </c>
      <c r="I6" s="259">
        <v>0</v>
      </c>
      <c r="J6" s="259">
        <v>0</v>
      </c>
      <c r="K6" s="260">
        <v>11</v>
      </c>
      <c r="L6" s="260">
        <v>6</v>
      </c>
    </row>
    <row r="7" spans="1:13" x14ac:dyDescent="0.25">
      <c r="A7" s="373" t="s">
        <v>288</v>
      </c>
      <c r="B7" s="374"/>
      <c r="C7" s="263">
        <v>278</v>
      </c>
      <c r="D7" s="263">
        <v>143</v>
      </c>
      <c r="E7" s="263">
        <v>21</v>
      </c>
      <c r="F7" s="263">
        <v>12</v>
      </c>
      <c r="G7" s="263">
        <v>8</v>
      </c>
      <c r="H7" s="263">
        <v>1</v>
      </c>
      <c r="I7" s="263">
        <v>0</v>
      </c>
      <c r="J7" s="263">
        <v>0</v>
      </c>
      <c r="K7" s="263">
        <v>307</v>
      </c>
      <c r="L7" s="263">
        <v>156</v>
      </c>
    </row>
    <row r="8" spans="1:13" x14ac:dyDescent="0.25">
      <c r="A8" s="144" t="s">
        <v>279</v>
      </c>
      <c r="B8" s="38">
        <v>1</v>
      </c>
      <c r="C8" s="268">
        <v>165</v>
      </c>
      <c r="D8" s="267">
        <v>137</v>
      </c>
      <c r="E8" s="267">
        <v>9</v>
      </c>
      <c r="F8" s="267">
        <v>7</v>
      </c>
      <c r="G8" s="267">
        <v>51</v>
      </c>
      <c r="H8" s="267">
        <v>44</v>
      </c>
      <c r="I8" s="267">
        <v>1</v>
      </c>
      <c r="J8" s="267">
        <v>0</v>
      </c>
      <c r="K8" s="267">
        <v>226</v>
      </c>
      <c r="L8" s="267">
        <v>188</v>
      </c>
    </row>
    <row r="9" spans="1:13" x14ac:dyDescent="0.25">
      <c r="A9" s="116"/>
      <c r="B9" s="38">
        <v>2</v>
      </c>
      <c r="C9" s="269">
        <v>65</v>
      </c>
      <c r="D9" s="270">
        <v>58</v>
      </c>
      <c r="E9" s="270">
        <v>3</v>
      </c>
      <c r="F9" s="270">
        <v>2</v>
      </c>
      <c r="G9" s="270">
        <v>19</v>
      </c>
      <c r="H9" s="270">
        <v>13</v>
      </c>
      <c r="I9" s="270">
        <v>2</v>
      </c>
      <c r="J9" s="270">
        <v>1</v>
      </c>
      <c r="K9" s="270">
        <v>89</v>
      </c>
      <c r="L9" s="270">
        <v>74</v>
      </c>
    </row>
    <row r="10" spans="1:13" x14ac:dyDescent="0.25">
      <c r="A10" s="116"/>
      <c r="B10" s="38">
        <v>3</v>
      </c>
      <c r="C10" s="261">
        <v>0</v>
      </c>
      <c r="D10" s="260">
        <v>0</v>
      </c>
      <c r="E10" s="260">
        <v>0</v>
      </c>
      <c r="F10" s="260">
        <v>0</v>
      </c>
      <c r="G10" s="260">
        <v>0</v>
      </c>
      <c r="H10" s="260">
        <v>0</v>
      </c>
      <c r="I10" s="260">
        <v>0</v>
      </c>
      <c r="J10" s="260">
        <v>0</v>
      </c>
      <c r="K10" s="260">
        <v>0</v>
      </c>
      <c r="L10" s="260">
        <v>0</v>
      </c>
    </row>
    <row r="11" spans="1:13" x14ac:dyDescent="0.25">
      <c r="A11" s="373" t="s">
        <v>289</v>
      </c>
      <c r="B11" s="374"/>
      <c r="C11" s="263">
        <v>230</v>
      </c>
      <c r="D11" s="263">
        <v>195</v>
      </c>
      <c r="E11" s="263">
        <v>12</v>
      </c>
      <c r="F11" s="263">
        <v>9</v>
      </c>
      <c r="G11" s="263">
        <v>70</v>
      </c>
      <c r="H11" s="263">
        <v>57</v>
      </c>
      <c r="I11" s="263">
        <v>3</v>
      </c>
      <c r="J11" s="263">
        <v>1</v>
      </c>
      <c r="K11" s="263">
        <v>315</v>
      </c>
      <c r="L11" s="263">
        <v>262</v>
      </c>
    </row>
    <row r="12" spans="1:13" x14ac:dyDescent="0.25">
      <c r="A12" s="144" t="s">
        <v>281</v>
      </c>
      <c r="B12" s="38">
        <v>1</v>
      </c>
      <c r="C12" s="268">
        <v>105</v>
      </c>
      <c r="D12" s="268">
        <v>90</v>
      </c>
      <c r="E12" s="268">
        <v>5</v>
      </c>
      <c r="F12" s="268">
        <v>4</v>
      </c>
      <c r="G12" s="268">
        <v>0</v>
      </c>
      <c r="H12" s="268">
        <v>0</v>
      </c>
      <c r="I12" s="268">
        <v>0</v>
      </c>
      <c r="J12" s="268">
        <v>0</v>
      </c>
      <c r="K12" s="268">
        <v>110</v>
      </c>
      <c r="L12" s="268">
        <v>94</v>
      </c>
    </row>
    <row r="13" spans="1:13" x14ac:dyDescent="0.25">
      <c r="A13" s="116"/>
      <c r="B13" s="38">
        <v>2</v>
      </c>
      <c r="C13" s="268">
        <v>62</v>
      </c>
      <c r="D13" s="268">
        <v>52</v>
      </c>
      <c r="E13" s="268">
        <v>1</v>
      </c>
      <c r="F13" s="268">
        <v>1</v>
      </c>
      <c r="G13" s="268">
        <v>18</v>
      </c>
      <c r="H13" s="268">
        <v>18</v>
      </c>
      <c r="I13" s="268">
        <v>0</v>
      </c>
      <c r="J13" s="268">
        <v>0</v>
      </c>
      <c r="K13" s="268">
        <v>81</v>
      </c>
      <c r="L13" s="268">
        <v>71</v>
      </c>
    </row>
    <row r="14" spans="1:13" x14ac:dyDescent="0.25">
      <c r="A14" s="116"/>
      <c r="B14" s="38">
        <v>3</v>
      </c>
      <c r="C14" s="262">
        <v>1</v>
      </c>
      <c r="D14" s="262">
        <v>1</v>
      </c>
      <c r="E14" s="262">
        <v>0</v>
      </c>
      <c r="F14" s="262">
        <v>0</v>
      </c>
      <c r="G14" s="262">
        <v>0</v>
      </c>
      <c r="H14" s="262">
        <v>0</v>
      </c>
      <c r="I14" s="262">
        <v>0</v>
      </c>
      <c r="J14" s="262">
        <v>0</v>
      </c>
      <c r="K14" s="262">
        <v>1</v>
      </c>
      <c r="L14" s="262">
        <v>1</v>
      </c>
    </row>
    <row r="15" spans="1:13" x14ac:dyDescent="0.25">
      <c r="A15" s="373" t="s">
        <v>290</v>
      </c>
      <c r="B15" s="374"/>
      <c r="C15" s="263">
        <v>168</v>
      </c>
      <c r="D15" s="263">
        <v>143</v>
      </c>
      <c r="E15" s="263">
        <v>6</v>
      </c>
      <c r="F15" s="263">
        <v>5</v>
      </c>
      <c r="G15" s="263">
        <v>18</v>
      </c>
      <c r="H15" s="263">
        <v>18</v>
      </c>
      <c r="I15" s="263">
        <v>0</v>
      </c>
      <c r="J15" s="263">
        <v>0</v>
      </c>
      <c r="K15" s="263">
        <v>192</v>
      </c>
      <c r="L15" s="263">
        <v>166</v>
      </c>
    </row>
    <row r="16" spans="1:13" x14ac:dyDescent="0.25">
      <c r="A16" s="144" t="s">
        <v>283</v>
      </c>
      <c r="B16" s="38">
        <v>1</v>
      </c>
      <c r="C16" s="266">
        <v>228</v>
      </c>
      <c r="D16" s="266">
        <v>191</v>
      </c>
      <c r="E16" s="266">
        <v>68</v>
      </c>
      <c r="F16" s="266">
        <v>53</v>
      </c>
      <c r="G16" s="266">
        <v>56</v>
      </c>
      <c r="H16" s="266">
        <v>36</v>
      </c>
      <c r="I16" s="266">
        <v>2</v>
      </c>
      <c r="J16" s="266">
        <v>1</v>
      </c>
      <c r="K16" s="268">
        <v>354</v>
      </c>
      <c r="L16" s="268">
        <v>281</v>
      </c>
    </row>
    <row r="17" spans="1:12" x14ac:dyDescent="0.25">
      <c r="A17" s="116"/>
      <c r="B17" s="38">
        <v>2</v>
      </c>
      <c r="C17" s="266">
        <v>149</v>
      </c>
      <c r="D17" s="266">
        <v>112</v>
      </c>
      <c r="E17" s="266">
        <v>14</v>
      </c>
      <c r="F17" s="266">
        <v>12</v>
      </c>
      <c r="G17" s="266">
        <v>96</v>
      </c>
      <c r="H17" s="266">
        <v>66</v>
      </c>
      <c r="I17" s="266">
        <v>1</v>
      </c>
      <c r="J17" s="266">
        <v>1</v>
      </c>
      <c r="K17" s="268">
        <v>260</v>
      </c>
      <c r="L17" s="268">
        <v>191</v>
      </c>
    </row>
    <row r="18" spans="1:12" x14ac:dyDescent="0.25">
      <c r="A18" s="116"/>
      <c r="B18" s="38">
        <v>3</v>
      </c>
      <c r="C18" s="259">
        <v>7</v>
      </c>
      <c r="D18" s="259">
        <v>2</v>
      </c>
      <c r="E18" s="259">
        <v>1</v>
      </c>
      <c r="F18" s="259">
        <v>1</v>
      </c>
      <c r="G18" s="259">
        <v>3</v>
      </c>
      <c r="H18" s="259">
        <v>3</v>
      </c>
      <c r="I18" s="259">
        <v>1</v>
      </c>
      <c r="J18" s="259">
        <v>1</v>
      </c>
      <c r="K18" s="262">
        <v>12</v>
      </c>
      <c r="L18" s="262">
        <v>7</v>
      </c>
    </row>
    <row r="19" spans="1:12" x14ac:dyDescent="0.25">
      <c r="A19" s="373" t="s">
        <v>291</v>
      </c>
      <c r="B19" s="374"/>
      <c r="C19" s="263">
        <v>384</v>
      </c>
      <c r="D19" s="263">
        <v>305</v>
      </c>
      <c r="E19" s="263">
        <v>83</v>
      </c>
      <c r="F19" s="263">
        <v>66</v>
      </c>
      <c r="G19" s="263">
        <v>155</v>
      </c>
      <c r="H19" s="263">
        <v>105</v>
      </c>
      <c r="I19" s="263">
        <v>4</v>
      </c>
      <c r="J19" s="263">
        <v>3</v>
      </c>
      <c r="K19" s="263">
        <v>626</v>
      </c>
      <c r="L19" s="263">
        <v>479</v>
      </c>
    </row>
    <row r="20" spans="1:12" x14ac:dyDescent="0.25">
      <c r="A20" s="144" t="s">
        <v>285</v>
      </c>
      <c r="B20" s="38">
        <v>1</v>
      </c>
      <c r="C20" s="266">
        <v>248</v>
      </c>
      <c r="D20" s="266">
        <v>195</v>
      </c>
      <c r="E20" s="266">
        <v>19</v>
      </c>
      <c r="F20" s="266">
        <v>16</v>
      </c>
      <c r="G20" s="266">
        <v>101</v>
      </c>
      <c r="H20" s="266">
        <v>96</v>
      </c>
      <c r="I20" s="266">
        <v>0</v>
      </c>
      <c r="J20" s="266">
        <v>0</v>
      </c>
      <c r="K20" s="271">
        <v>368</v>
      </c>
      <c r="L20" s="271">
        <v>307</v>
      </c>
    </row>
    <row r="21" spans="1:12" x14ac:dyDescent="0.25">
      <c r="A21" s="116"/>
      <c r="B21" s="38">
        <v>2</v>
      </c>
      <c r="C21" s="266">
        <v>184</v>
      </c>
      <c r="D21" s="266">
        <v>152</v>
      </c>
      <c r="E21" s="266">
        <v>2</v>
      </c>
      <c r="F21" s="266">
        <v>2</v>
      </c>
      <c r="G21" s="266">
        <v>138</v>
      </c>
      <c r="H21" s="266">
        <v>116</v>
      </c>
      <c r="I21" s="266">
        <v>0</v>
      </c>
      <c r="J21" s="266">
        <v>0</v>
      </c>
      <c r="K21" s="271">
        <v>324</v>
      </c>
      <c r="L21" s="271">
        <v>270</v>
      </c>
    </row>
    <row r="22" spans="1:12" x14ac:dyDescent="0.25">
      <c r="A22" s="116"/>
      <c r="B22" s="38">
        <v>3</v>
      </c>
      <c r="C22" s="259">
        <v>4</v>
      </c>
      <c r="D22" s="259">
        <v>2</v>
      </c>
      <c r="E22" s="259">
        <v>1</v>
      </c>
      <c r="F22" s="259">
        <v>1</v>
      </c>
      <c r="G22" s="259">
        <v>3</v>
      </c>
      <c r="H22" s="259">
        <v>1</v>
      </c>
      <c r="I22" s="259">
        <v>1</v>
      </c>
      <c r="J22" s="259">
        <v>0</v>
      </c>
      <c r="K22" s="262">
        <v>9</v>
      </c>
      <c r="L22" s="262">
        <v>4</v>
      </c>
    </row>
    <row r="23" spans="1:12" ht="16.5" thickBot="1" x14ac:dyDescent="0.3">
      <c r="A23" s="373" t="s">
        <v>292</v>
      </c>
      <c r="B23" s="374"/>
      <c r="C23" s="263">
        <v>436</v>
      </c>
      <c r="D23" s="263">
        <v>349</v>
      </c>
      <c r="E23" s="263">
        <v>22</v>
      </c>
      <c r="F23" s="263">
        <v>19</v>
      </c>
      <c r="G23" s="263">
        <v>242</v>
      </c>
      <c r="H23" s="263">
        <v>213</v>
      </c>
      <c r="I23" s="263">
        <v>1</v>
      </c>
      <c r="J23" s="264">
        <v>0</v>
      </c>
      <c r="K23" s="263">
        <v>701</v>
      </c>
      <c r="L23" s="263">
        <v>581</v>
      </c>
    </row>
    <row r="24" spans="1:12" x14ac:dyDescent="0.25">
      <c r="A24" s="247" t="s">
        <v>43</v>
      </c>
      <c r="B24" s="150">
        <v>1</v>
      </c>
      <c r="C24" s="272">
        <v>912</v>
      </c>
      <c r="D24" s="272">
        <v>688</v>
      </c>
      <c r="E24" s="272">
        <v>119</v>
      </c>
      <c r="F24" s="272">
        <v>90</v>
      </c>
      <c r="G24" s="272">
        <v>214</v>
      </c>
      <c r="H24" s="272">
        <v>176</v>
      </c>
      <c r="I24" s="272">
        <v>3</v>
      </c>
      <c r="J24" s="272">
        <v>1</v>
      </c>
      <c r="K24" s="273">
        <v>1248</v>
      </c>
      <c r="L24" s="272">
        <v>955</v>
      </c>
    </row>
    <row r="25" spans="1:12" x14ac:dyDescent="0.25">
      <c r="A25" s="248"/>
      <c r="B25" s="80">
        <v>2</v>
      </c>
      <c r="C25" s="272">
        <v>564</v>
      </c>
      <c r="D25" s="272">
        <v>438</v>
      </c>
      <c r="E25" s="272">
        <v>22</v>
      </c>
      <c r="F25" s="272">
        <v>18</v>
      </c>
      <c r="G25" s="272">
        <v>271</v>
      </c>
      <c r="H25" s="272">
        <v>213</v>
      </c>
      <c r="I25" s="272">
        <v>3</v>
      </c>
      <c r="J25" s="272">
        <v>2</v>
      </c>
      <c r="K25" s="272">
        <v>860</v>
      </c>
      <c r="L25" s="272">
        <v>671</v>
      </c>
    </row>
    <row r="26" spans="1:12" ht="16.5" thickBot="1" x14ac:dyDescent="0.3">
      <c r="A26" s="151"/>
      <c r="B26" s="86">
        <v>3</v>
      </c>
      <c r="C26" s="265">
        <v>20</v>
      </c>
      <c r="D26" s="265">
        <v>9</v>
      </c>
      <c r="E26" s="265">
        <v>3</v>
      </c>
      <c r="F26" s="265">
        <v>3</v>
      </c>
      <c r="G26" s="265">
        <v>8</v>
      </c>
      <c r="H26" s="265">
        <v>5</v>
      </c>
      <c r="I26" s="265">
        <v>2</v>
      </c>
      <c r="J26" s="265">
        <v>1</v>
      </c>
      <c r="K26" s="265">
        <v>33</v>
      </c>
      <c r="L26" s="265">
        <v>18</v>
      </c>
    </row>
    <row r="27" spans="1:12" ht="16.5" thickBot="1" x14ac:dyDescent="0.3">
      <c r="A27" s="371" t="s">
        <v>44</v>
      </c>
      <c r="B27" s="372"/>
      <c r="C27" s="263">
        <v>1496</v>
      </c>
      <c r="D27" s="263">
        <v>1135</v>
      </c>
      <c r="E27" s="263">
        <v>144</v>
      </c>
      <c r="F27" s="263">
        <v>111</v>
      </c>
      <c r="G27" s="263">
        <v>493</v>
      </c>
      <c r="H27" s="263">
        <v>394</v>
      </c>
      <c r="I27" s="263">
        <v>8</v>
      </c>
      <c r="J27" s="263">
        <v>4</v>
      </c>
      <c r="K27" s="263">
        <v>2141</v>
      </c>
      <c r="L27" s="263">
        <v>1644</v>
      </c>
    </row>
    <row r="28" spans="1:12" x14ac:dyDescent="0.25">
      <c r="A28" s="12"/>
    </row>
    <row r="29" spans="1:12" x14ac:dyDescent="0.25">
      <c r="A29" t="s">
        <v>38</v>
      </c>
    </row>
  </sheetData>
  <mergeCells count="12">
    <mergeCell ref="A27:B27"/>
    <mergeCell ref="A1:L1"/>
    <mergeCell ref="C2:F2"/>
    <mergeCell ref="G2:J2"/>
    <mergeCell ref="K2:L2"/>
    <mergeCell ref="A2:A3"/>
    <mergeCell ref="B2:B3"/>
    <mergeCell ref="A7:B7"/>
    <mergeCell ref="A11:B11"/>
    <mergeCell ref="A15:B15"/>
    <mergeCell ref="A19:B19"/>
    <mergeCell ref="A23:B23"/>
  </mergeCells>
  <phoneticPr fontId="2" type="noConversion"/>
  <pageMargins left="0.75" right="0.75" top="1" bottom="1" header="0.4921259845" footer="0.4921259845"/>
  <pageSetup paperSize="9" scale="9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4"/>
  <sheetViews>
    <sheetView view="pageBreakPreview" zoomScaleNormal="100" zoomScaleSheetLayoutView="100" workbookViewId="0">
      <selection activeCell="M24" sqref="M24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0" ht="46.5" customHeight="1" x14ac:dyDescent="0.3">
      <c r="A1" s="388" t="s">
        <v>245</v>
      </c>
      <c r="B1" s="388"/>
      <c r="C1" s="388"/>
      <c r="D1" s="388"/>
      <c r="E1" s="388"/>
      <c r="F1" s="388"/>
      <c r="G1" s="388"/>
      <c r="H1" s="388"/>
      <c r="I1" s="388"/>
      <c r="J1" s="388"/>
    </row>
    <row r="2" spans="1:10" ht="16.5" thickBot="1" x14ac:dyDescent="0.3">
      <c r="A2" s="385" t="s">
        <v>29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0" ht="30.75" thickBot="1" x14ac:dyDescent="0.3">
      <c r="A3" s="48" t="s">
        <v>45</v>
      </c>
      <c r="B3" s="53" t="s">
        <v>46</v>
      </c>
      <c r="C3" s="53" t="s">
        <v>47</v>
      </c>
      <c r="D3" s="54" t="s">
        <v>48</v>
      </c>
      <c r="E3" s="54" t="s">
        <v>49</v>
      </c>
      <c r="F3" s="54" t="s">
        <v>50</v>
      </c>
      <c r="G3" s="53" t="s">
        <v>51</v>
      </c>
      <c r="H3" s="53" t="s">
        <v>52</v>
      </c>
      <c r="I3" s="53" t="s">
        <v>53</v>
      </c>
      <c r="J3" s="55" t="s">
        <v>54</v>
      </c>
    </row>
    <row r="4" spans="1:10" x14ac:dyDescent="0.25">
      <c r="A4" s="274" t="s">
        <v>293</v>
      </c>
      <c r="B4" s="275">
        <v>80</v>
      </c>
      <c r="C4" s="275">
        <v>111</v>
      </c>
      <c r="D4" s="275">
        <v>111</v>
      </c>
      <c r="E4" s="275">
        <v>111</v>
      </c>
      <c r="F4" s="275">
        <v>42</v>
      </c>
      <c r="G4" s="82">
        <f>IFERROR(C4/B4,0)</f>
        <v>1.3875</v>
      </c>
      <c r="H4" s="82">
        <f>IFERROR(E4/D4,0)</f>
        <v>1</v>
      </c>
      <c r="I4" s="82">
        <f>IFERROR(F4/E4,0)</f>
        <v>0.3783783783783784</v>
      </c>
      <c r="J4" s="82">
        <f>IFERROR(F4/B4,0)</f>
        <v>0.52500000000000002</v>
      </c>
    </row>
    <row r="5" spans="1:10" x14ac:dyDescent="0.25">
      <c r="A5" s="274" t="s">
        <v>294</v>
      </c>
      <c r="B5" s="275">
        <v>30</v>
      </c>
      <c r="C5" s="275">
        <v>36</v>
      </c>
      <c r="D5" s="275">
        <v>36</v>
      </c>
      <c r="E5" s="275">
        <v>36</v>
      </c>
      <c r="F5" s="275">
        <v>11</v>
      </c>
      <c r="G5" s="83">
        <f>IFERROR(C5/B5,0)</f>
        <v>1.2</v>
      </c>
      <c r="H5" s="83">
        <f t="shared" ref="H5:H27" si="0">IFERROR(E5/D5,0)</f>
        <v>1</v>
      </c>
      <c r="I5" s="83">
        <f t="shared" ref="I5:I27" si="1">IFERROR(F5/E5,0)</f>
        <v>0.30555555555555558</v>
      </c>
      <c r="J5" s="83">
        <f t="shared" ref="J5:J27" si="2">IFERROR(F5/B5,0)</f>
        <v>0.36666666666666664</v>
      </c>
    </row>
    <row r="6" spans="1:10" x14ac:dyDescent="0.25">
      <c r="A6" s="274" t="s">
        <v>295</v>
      </c>
      <c r="B6" s="275">
        <v>190</v>
      </c>
      <c r="C6" s="275">
        <v>520</v>
      </c>
      <c r="D6" s="275">
        <v>520</v>
      </c>
      <c r="E6" s="275">
        <v>383</v>
      </c>
      <c r="F6" s="275">
        <v>184</v>
      </c>
      <c r="G6" s="83">
        <f t="shared" ref="G6:G31" si="3">IFERROR(C6/B6,0)</f>
        <v>2.736842105263158</v>
      </c>
      <c r="H6" s="83">
        <f t="shared" si="0"/>
        <v>0.73653846153846159</v>
      </c>
      <c r="I6" s="83">
        <f t="shared" si="1"/>
        <v>0.48041775456919061</v>
      </c>
      <c r="J6" s="83">
        <f t="shared" si="2"/>
        <v>0.96842105263157896</v>
      </c>
    </row>
    <row r="7" spans="1:10" x14ac:dyDescent="0.25">
      <c r="A7" s="274" t="s">
        <v>296</v>
      </c>
      <c r="B7" s="275">
        <v>240</v>
      </c>
      <c r="C7" s="275">
        <v>665.5</v>
      </c>
      <c r="D7" s="275">
        <v>665.5</v>
      </c>
      <c r="E7" s="275">
        <v>522</v>
      </c>
      <c r="F7" s="275">
        <v>260.5</v>
      </c>
      <c r="G7" s="83">
        <f t="shared" si="3"/>
        <v>2.7729166666666667</v>
      </c>
      <c r="H7" s="83">
        <f t="shared" si="0"/>
        <v>0.78437265214124718</v>
      </c>
      <c r="I7" s="83">
        <f t="shared" si="1"/>
        <v>0.49904214559386972</v>
      </c>
      <c r="J7" s="83">
        <f t="shared" si="2"/>
        <v>1.0854166666666667</v>
      </c>
    </row>
    <row r="8" spans="1:10" x14ac:dyDescent="0.25">
      <c r="A8" s="274" t="s">
        <v>297</v>
      </c>
      <c r="B8" s="275">
        <v>45</v>
      </c>
      <c r="C8" s="275">
        <v>299.5</v>
      </c>
      <c r="D8" s="275">
        <v>299.5</v>
      </c>
      <c r="E8" s="275">
        <v>246.5</v>
      </c>
      <c r="F8" s="275">
        <v>129</v>
      </c>
      <c r="G8" s="83">
        <f t="shared" si="3"/>
        <v>6.6555555555555559</v>
      </c>
      <c r="H8" s="83">
        <f t="shared" si="0"/>
        <v>0.82303839732888151</v>
      </c>
      <c r="I8" s="83">
        <f t="shared" si="1"/>
        <v>0.52332657200811361</v>
      </c>
      <c r="J8" s="83">
        <f t="shared" si="2"/>
        <v>2.8666666666666667</v>
      </c>
    </row>
    <row r="9" spans="1:10" x14ac:dyDescent="0.25">
      <c r="A9" s="274" t="s">
        <v>298</v>
      </c>
      <c r="B9" s="275">
        <v>20</v>
      </c>
      <c r="C9" s="275">
        <v>6</v>
      </c>
      <c r="D9" s="275">
        <v>6</v>
      </c>
      <c r="E9" s="275">
        <v>6</v>
      </c>
      <c r="F9" s="275">
        <v>2</v>
      </c>
      <c r="G9" s="83">
        <f t="shared" si="3"/>
        <v>0.3</v>
      </c>
      <c r="H9" s="83">
        <f t="shared" si="0"/>
        <v>1</v>
      </c>
      <c r="I9" s="83">
        <f t="shared" si="1"/>
        <v>0.33333333333333331</v>
      </c>
      <c r="J9" s="83">
        <f t="shared" si="2"/>
        <v>0.1</v>
      </c>
    </row>
    <row r="10" spans="1:10" x14ac:dyDescent="0.25">
      <c r="A10" s="274" t="s">
        <v>299</v>
      </c>
      <c r="B10" s="275">
        <v>60</v>
      </c>
      <c r="C10" s="275">
        <v>176</v>
      </c>
      <c r="D10" s="275">
        <v>176</v>
      </c>
      <c r="E10" s="275">
        <v>171</v>
      </c>
      <c r="F10" s="275">
        <v>65</v>
      </c>
      <c r="G10" s="83">
        <f t="shared" si="3"/>
        <v>2.9333333333333331</v>
      </c>
      <c r="H10" s="83">
        <f t="shared" si="0"/>
        <v>0.97159090909090906</v>
      </c>
      <c r="I10" s="83">
        <f t="shared" si="1"/>
        <v>0.38011695906432746</v>
      </c>
      <c r="J10" s="83">
        <f t="shared" si="2"/>
        <v>1.0833333333333333</v>
      </c>
    </row>
    <row r="11" spans="1:10" x14ac:dyDescent="0.25">
      <c r="A11" s="274" t="s">
        <v>300</v>
      </c>
      <c r="B11" s="275">
        <v>150</v>
      </c>
      <c r="C11" s="275">
        <v>364.5</v>
      </c>
      <c r="D11" s="275">
        <v>364.5</v>
      </c>
      <c r="E11" s="275">
        <v>251</v>
      </c>
      <c r="F11" s="275">
        <v>163.5</v>
      </c>
      <c r="G11" s="83">
        <f t="shared" si="3"/>
        <v>2.4300000000000002</v>
      </c>
      <c r="H11" s="83">
        <f t="shared" si="0"/>
        <v>0.68861454046639237</v>
      </c>
      <c r="I11" s="83">
        <f t="shared" si="1"/>
        <v>0.65139442231075695</v>
      </c>
      <c r="J11" s="83">
        <f t="shared" si="2"/>
        <v>1.0900000000000001</v>
      </c>
    </row>
    <row r="12" spans="1:10" x14ac:dyDescent="0.25">
      <c r="A12" s="274" t="s">
        <v>301</v>
      </c>
      <c r="B12" s="275">
        <v>10</v>
      </c>
      <c r="C12" s="275">
        <v>71</v>
      </c>
      <c r="D12" s="275">
        <v>71</v>
      </c>
      <c r="E12" s="275">
        <v>63</v>
      </c>
      <c r="F12" s="275">
        <v>31</v>
      </c>
      <c r="G12" s="83">
        <f t="shared" si="3"/>
        <v>7.1</v>
      </c>
      <c r="H12" s="83">
        <f t="shared" si="0"/>
        <v>0.88732394366197187</v>
      </c>
      <c r="I12" s="83">
        <f t="shared" si="1"/>
        <v>0.49206349206349204</v>
      </c>
      <c r="J12" s="83">
        <f t="shared" si="2"/>
        <v>3.1</v>
      </c>
    </row>
    <row r="13" spans="1:10" x14ac:dyDescent="0.25">
      <c r="A13" s="274" t="s">
        <v>302</v>
      </c>
      <c r="B13" s="275">
        <v>90</v>
      </c>
      <c r="C13" s="275">
        <v>322.5</v>
      </c>
      <c r="D13" s="275">
        <v>259.5</v>
      </c>
      <c r="E13" s="275">
        <v>167.5</v>
      </c>
      <c r="F13" s="275">
        <v>99</v>
      </c>
      <c r="G13" s="83">
        <f t="shared" si="3"/>
        <v>3.5833333333333335</v>
      </c>
      <c r="H13" s="83">
        <f t="shared" si="0"/>
        <v>0.64547206165703275</v>
      </c>
      <c r="I13" s="83">
        <f t="shared" si="1"/>
        <v>0.59104477611940298</v>
      </c>
      <c r="J13" s="83">
        <f t="shared" si="2"/>
        <v>1.1000000000000001</v>
      </c>
    </row>
    <row r="14" spans="1:10" x14ac:dyDescent="0.25">
      <c r="A14" s="274" t="s">
        <v>303</v>
      </c>
      <c r="B14" s="275">
        <v>70</v>
      </c>
      <c r="C14" s="275">
        <v>211</v>
      </c>
      <c r="D14" s="275">
        <v>211</v>
      </c>
      <c r="E14" s="275">
        <v>110</v>
      </c>
      <c r="F14" s="275">
        <v>71</v>
      </c>
      <c r="G14" s="83">
        <f t="shared" si="3"/>
        <v>3.0142857142857142</v>
      </c>
      <c r="H14" s="83">
        <f t="shared" si="0"/>
        <v>0.52132701421800953</v>
      </c>
      <c r="I14" s="83">
        <f t="shared" si="1"/>
        <v>0.6454545454545455</v>
      </c>
      <c r="J14" s="83">
        <f t="shared" si="2"/>
        <v>1.0142857142857142</v>
      </c>
    </row>
    <row r="15" spans="1:10" x14ac:dyDescent="0.25">
      <c r="A15" s="274" t="s">
        <v>304</v>
      </c>
      <c r="B15" s="275">
        <v>30</v>
      </c>
      <c r="C15" s="275">
        <v>165</v>
      </c>
      <c r="D15" s="275">
        <v>165</v>
      </c>
      <c r="E15" s="275">
        <v>164</v>
      </c>
      <c r="F15" s="275">
        <v>83</v>
      </c>
      <c r="G15" s="83">
        <f t="shared" si="3"/>
        <v>5.5</v>
      </c>
      <c r="H15" s="83">
        <f t="shared" si="0"/>
        <v>0.9939393939393939</v>
      </c>
      <c r="I15" s="83">
        <f t="shared" si="1"/>
        <v>0.50609756097560976</v>
      </c>
      <c r="J15" s="83">
        <f t="shared" si="2"/>
        <v>2.7666666666666666</v>
      </c>
    </row>
    <row r="16" spans="1:10" x14ac:dyDescent="0.25">
      <c r="A16" s="274" t="s">
        <v>305</v>
      </c>
      <c r="B16" s="275">
        <v>40</v>
      </c>
      <c r="C16" s="275">
        <v>539</v>
      </c>
      <c r="D16" s="275">
        <v>539</v>
      </c>
      <c r="E16" s="275">
        <v>108</v>
      </c>
      <c r="F16" s="275">
        <v>54</v>
      </c>
      <c r="G16" s="83">
        <f t="shared" si="3"/>
        <v>13.475</v>
      </c>
      <c r="H16" s="83">
        <f t="shared" si="0"/>
        <v>0.20037105751391465</v>
      </c>
      <c r="I16" s="83">
        <f t="shared" si="1"/>
        <v>0.5</v>
      </c>
      <c r="J16" s="83">
        <f t="shared" si="2"/>
        <v>1.35</v>
      </c>
    </row>
    <row r="17" spans="1:10" x14ac:dyDescent="0.25">
      <c r="A17" s="274" t="s">
        <v>306</v>
      </c>
      <c r="B17" s="275">
        <v>50</v>
      </c>
      <c r="C17" s="275">
        <v>92</v>
      </c>
      <c r="D17" s="275">
        <v>92</v>
      </c>
      <c r="E17" s="275">
        <v>90</v>
      </c>
      <c r="F17" s="275">
        <v>35</v>
      </c>
      <c r="G17" s="83">
        <f t="shared" si="3"/>
        <v>1.84</v>
      </c>
      <c r="H17" s="83">
        <f t="shared" si="0"/>
        <v>0.97826086956521741</v>
      </c>
      <c r="I17" s="83">
        <f t="shared" si="1"/>
        <v>0.3888888888888889</v>
      </c>
      <c r="J17" s="83">
        <f t="shared" si="2"/>
        <v>0.7</v>
      </c>
    </row>
    <row r="18" spans="1:10" x14ac:dyDescent="0.25">
      <c r="A18" s="274" t="s">
        <v>307</v>
      </c>
      <c r="B18" s="275">
        <v>2100</v>
      </c>
      <c r="C18" s="275">
        <v>1630</v>
      </c>
      <c r="D18" s="275">
        <v>1567</v>
      </c>
      <c r="E18" s="275">
        <v>1392</v>
      </c>
      <c r="F18" s="275">
        <v>628</v>
      </c>
      <c r="G18" s="83">
        <f t="shared" si="3"/>
        <v>0.77619047619047621</v>
      </c>
      <c r="H18" s="83">
        <f t="shared" si="0"/>
        <v>0.88832163369495853</v>
      </c>
      <c r="I18" s="83">
        <f t="shared" si="1"/>
        <v>0.4511494252873563</v>
      </c>
      <c r="J18" s="83">
        <f t="shared" si="2"/>
        <v>0.29904761904761906</v>
      </c>
    </row>
    <row r="19" spans="1:10" x14ac:dyDescent="0.25">
      <c r="A19" s="274" t="s">
        <v>308</v>
      </c>
      <c r="B19" s="275">
        <v>50</v>
      </c>
      <c r="C19" s="275">
        <v>342</v>
      </c>
      <c r="D19" s="275">
        <v>342</v>
      </c>
      <c r="E19" s="275">
        <v>219</v>
      </c>
      <c r="F19" s="275">
        <v>96</v>
      </c>
      <c r="G19" s="83">
        <f t="shared" si="3"/>
        <v>6.84</v>
      </c>
      <c r="H19" s="83">
        <f t="shared" si="0"/>
        <v>0.64035087719298245</v>
      </c>
      <c r="I19" s="83">
        <f t="shared" si="1"/>
        <v>0.43835616438356162</v>
      </c>
      <c r="J19" s="83">
        <f t="shared" si="2"/>
        <v>1.92</v>
      </c>
    </row>
    <row r="20" spans="1:10" x14ac:dyDescent="0.25">
      <c r="A20" s="274" t="s">
        <v>309</v>
      </c>
      <c r="B20" s="275">
        <v>30</v>
      </c>
      <c r="C20" s="275">
        <v>28</v>
      </c>
      <c r="D20" s="275">
        <v>28</v>
      </c>
      <c r="E20" s="275">
        <v>28</v>
      </c>
      <c r="F20" s="275">
        <v>10</v>
      </c>
      <c r="G20" s="83">
        <f t="shared" si="3"/>
        <v>0.93333333333333335</v>
      </c>
      <c r="H20" s="83">
        <f t="shared" si="0"/>
        <v>1</v>
      </c>
      <c r="I20" s="83">
        <f t="shared" si="1"/>
        <v>0.35714285714285715</v>
      </c>
      <c r="J20" s="83">
        <f t="shared" si="2"/>
        <v>0.33333333333333331</v>
      </c>
    </row>
    <row r="21" spans="1:10" x14ac:dyDescent="0.25">
      <c r="A21" s="274" t="s">
        <v>310</v>
      </c>
      <c r="B21" s="275">
        <v>30</v>
      </c>
      <c r="C21" s="275">
        <v>55</v>
      </c>
      <c r="D21" s="275">
        <v>41</v>
      </c>
      <c r="E21" s="275">
        <v>41</v>
      </c>
      <c r="F21" s="275">
        <v>30</v>
      </c>
      <c r="G21" s="83">
        <f t="shared" si="3"/>
        <v>1.8333333333333333</v>
      </c>
      <c r="H21" s="83">
        <f t="shared" si="0"/>
        <v>1</v>
      </c>
      <c r="I21" s="83">
        <f t="shared" si="1"/>
        <v>0.73170731707317072</v>
      </c>
      <c r="J21" s="83">
        <f t="shared" si="2"/>
        <v>1</v>
      </c>
    </row>
    <row r="22" spans="1:10" x14ac:dyDescent="0.25">
      <c r="A22" s="274" t="s">
        <v>311</v>
      </c>
      <c r="B22" s="275">
        <v>45</v>
      </c>
      <c r="C22" s="275">
        <v>128</v>
      </c>
      <c r="D22" s="275">
        <v>128</v>
      </c>
      <c r="E22" s="275">
        <v>56</v>
      </c>
      <c r="F22" s="275">
        <v>37</v>
      </c>
      <c r="G22" s="83">
        <f t="shared" si="3"/>
        <v>2.8444444444444446</v>
      </c>
      <c r="H22" s="83">
        <f t="shared" si="0"/>
        <v>0.4375</v>
      </c>
      <c r="I22" s="83">
        <f t="shared" si="1"/>
        <v>0.6607142857142857</v>
      </c>
      <c r="J22" s="83">
        <f t="shared" si="2"/>
        <v>0.82222222222222219</v>
      </c>
    </row>
    <row r="23" spans="1:10" x14ac:dyDescent="0.25">
      <c r="A23" s="21"/>
      <c r="B23" s="22"/>
      <c r="C23" s="22"/>
      <c r="D23" s="22"/>
      <c r="E23" s="22"/>
      <c r="F23" s="22"/>
      <c r="G23" s="83">
        <f t="shared" si="3"/>
        <v>0</v>
      </c>
      <c r="H23" s="83">
        <f t="shared" si="0"/>
        <v>0</v>
      </c>
      <c r="I23" s="83">
        <f t="shared" si="1"/>
        <v>0</v>
      </c>
      <c r="J23" s="83">
        <f t="shared" si="2"/>
        <v>0</v>
      </c>
    </row>
    <row r="24" spans="1:10" x14ac:dyDescent="0.25">
      <c r="A24" s="21"/>
      <c r="B24" s="22"/>
      <c r="C24" s="22"/>
      <c r="D24" s="22"/>
      <c r="E24" s="22"/>
      <c r="F24" s="22"/>
      <c r="G24" s="83">
        <f t="shared" si="3"/>
        <v>0</v>
      </c>
      <c r="H24" s="83">
        <f t="shared" si="0"/>
        <v>0</v>
      </c>
      <c r="I24" s="83">
        <f t="shared" si="1"/>
        <v>0</v>
      </c>
      <c r="J24" s="83">
        <f t="shared" si="2"/>
        <v>0</v>
      </c>
    </row>
    <row r="25" spans="1:10" x14ac:dyDescent="0.25">
      <c r="A25" s="21"/>
      <c r="B25" s="22"/>
      <c r="C25" s="22"/>
      <c r="D25" s="22"/>
      <c r="E25" s="22"/>
      <c r="F25" s="22"/>
      <c r="G25" s="83">
        <f t="shared" si="3"/>
        <v>0</v>
      </c>
      <c r="H25" s="83">
        <f t="shared" si="0"/>
        <v>0</v>
      </c>
      <c r="I25" s="83">
        <f t="shared" si="1"/>
        <v>0</v>
      </c>
      <c r="J25" s="83">
        <f t="shared" si="2"/>
        <v>0</v>
      </c>
    </row>
    <row r="26" spans="1:10" x14ac:dyDescent="0.25">
      <c r="A26" s="21"/>
      <c r="B26" s="22"/>
      <c r="C26" s="22"/>
      <c r="D26" s="22"/>
      <c r="E26" s="22"/>
      <c r="F26" s="22"/>
      <c r="G26" s="83">
        <f t="shared" si="3"/>
        <v>0</v>
      </c>
      <c r="H26" s="83">
        <f t="shared" si="0"/>
        <v>0</v>
      </c>
      <c r="I26" s="83">
        <f t="shared" si="1"/>
        <v>0</v>
      </c>
      <c r="J26" s="83">
        <f t="shared" si="2"/>
        <v>0</v>
      </c>
    </row>
    <row r="27" spans="1:10" x14ac:dyDescent="0.25">
      <c r="A27" s="21"/>
      <c r="B27" s="22"/>
      <c r="C27" s="22"/>
      <c r="D27" s="22"/>
      <c r="E27" s="22"/>
      <c r="F27" s="22"/>
      <c r="G27" s="83">
        <f t="shared" si="3"/>
        <v>0</v>
      </c>
      <c r="H27" s="83">
        <f t="shared" si="0"/>
        <v>0</v>
      </c>
      <c r="I27" s="83">
        <f t="shared" si="1"/>
        <v>0</v>
      </c>
      <c r="J27" s="83">
        <f t="shared" si="2"/>
        <v>0</v>
      </c>
    </row>
    <row r="28" spans="1:10" x14ac:dyDescent="0.25">
      <c r="A28" s="21"/>
      <c r="B28" s="22"/>
      <c r="C28" s="22"/>
      <c r="D28" s="22"/>
      <c r="E28" s="22"/>
      <c r="F28" s="22"/>
      <c r="G28" s="83">
        <f t="shared" si="3"/>
        <v>0</v>
      </c>
      <c r="H28" s="83">
        <f t="shared" ref="H28:I31" si="4">IFERROR(E28/D28,0)</f>
        <v>0</v>
      </c>
      <c r="I28" s="83">
        <f t="shared" si="4"/>
        <v>0</v>
      </c>
      <c r="J28" s="83">
        <f>IFERROR(F28/B28,0)</f>
        <v>0</v>
      </c>
    </row>
    <row r="29" spans="1:10" x14ac:dyDescent="0.25">
      <c r="A29" s="21"/>
      <c r="B29" s="22"/>
      <c r="C29" s="22"/>
      <c r="D29" s="22"/>
      <c r="E29" s="22"/>
      <c r="F29" s="22"/>
      <c r="G29" s="83">
        <f t="shared" si="3"/>
        <v>0</v>
      </c>
      <c r="H29" s="83">
        <f t="shared" si="4"/>
        <v>0</v>
      </c>
      <c r="I29" s="83">
        <f t="shared" si="4"/>
        <v>0</v>
      </c>
      <c r="J29" s="83">
        <f>IFERROR(F29/B29,0)</f>
        <v>0</v>
      </c>
    </row>
    <row r="30" spans="1:10" x14ac:dyDescent="0.25">
      <c r="A30" s="24"/>
      <c r="B30" s="23"/>
      <c r="C30" s="23"/>
      <c r="D30" s="23"/>
      <c r="E30" s="23"/>
      <c r="F30" s="23"/>
      <c r="G30" s="83">
        <f t="shared" si="3"/>
        <v>0</v>
      </c>
      <c r="H30" s="83">
        <f t="shared" si="4"/>
        <v>0</v>
      </c>
      <c r="I30" s="83">
        <f t="shared" si="4"/>
        <v>0</v>
      </c>
      <c r="J30" s="83">
        <f>IFERROR(F30/B30,0)</f>
        <v>0</v>
      </c>
    </row>
    <row r="31" spans="1:10" x14ac:dyDescent="0.25">
      <c r="A31" s="81" t="s">
        <v>31</v>
      </c>
      <c r="B31" s="35">
        <f>+SUM(B4:B30)</f>
        <v>3360</v>
      </c>
      <c r="C31" s="35">
        <f>+SUM(C4:C30)</f>
        <v>5762</v>
      </c>
      <c r="D31" s="35">
        <f>+SUM(D4:D30)</f>
        <v>5622</v>
      </c>
      <c r="E31" s="35">
        <f>+SUM(E4:E30)</f>
        <v>4165</v>
      </c>
      <c r="F31" s="35">
        <f>+SUM(F4:F30)</f>
        <v>2031</v>
      </c>
      <c r="G31" s="83">
        <f t="shared" si="3"/>
        <v>1.7148809523809523</v>
      </c>
      <c r="H31" s="83">
        <f t="shared" si="4"/>
        <v>0.74083955887584485</v>
      </c>
      <c r="I31" s="83">
        <f t="shared" si="4"/>
        <v>0.48763505402160862</v>
      </c>
      <c r="J31" s="83">
        <f>IFERROR(F31/B31,0)</f>
        <v>0.60446428571428568</v>
      </c>
    </row>
    <row r="32" spans="1:10" x14ac:dyDescent="0.25">
      <c r="A32" s="25"/>
      <c r="B32" s="26"/>
      <c r="C32" s="26"/>
      <c r="D32" s="26"/>
      <c r="E32" s="26"/>
      <c r="F32" s="26"/>
      <c r="G32" s="26"/>
      <c r="H32" s="26"/>
      <c r="J32" s="26"/>
    </row>
    <row r="33" spans="1:10" ht="16.5" thickBot="1" x14ac:dyDescent="0.3">
      <c r="A33" s="386" t="s">
        <v>30</v>
      </c>
      <c r="B33" s="387"/>
      <c r="C33" s="387"/>
      <c r="D33" s="387"/>
      <c r="E33" s="387"/>
      <c r="F33" s="387"/>
      <c r="G33" s="387"/>
      <c r="H33" s="387"/>
      <c r="I33" s="387"/>
      <c r="J33" s="387"/>
    </row>
    <row r="34" spans="1:10" ht="32.25" thickBot="1" x14ac:dyDescent="0.3">
      <c r="A34" s="48" t="s">
        <v>45</v>
      </c>
      <c r="B34" s="49" t="s">
        <v>46</v>
      </c>
      <c r="C34" s="49" t="s">
        <v>47</v>
      </c>
      <c r="D34" s="50" t="s">
        <v>48</v>
      </c>
      <c r="E34" s="50" t="s">
        <v>49</v>
      </c>
      <c r="F34" s="50" t="s">
        <v>50</v>
      </c>
      <c r="G34" s="51" t="s">
        <v>51</v>
      </c>
      <c r="H34" s="51" t="s">
        <v>52</v>
      </c>
      <c r="I34" s="51" t="s">
        <v>53</v>
      </c>
      <c r="J34" s="52" t="s">
        <v>54</v>
      </c>
    </row>
    <row r="35" spans="1:10" x14ac:dyDescent="0.25">
      <c r="A35" s="274" t="s">
        <v>296</v>
      </c>
      <c r="B35" s="275">
        <v>30</v>
      </c>
      <c r="C35" s="275">
        <v>55</v>
      </c>
      <c r="D35" s="275">
        <v>55</v>
      </c>
      <c r="E35" s="275">
        <v>55</v>
      </c>
      <c r="F35" s="275">
        <v>31</v>
      </c>
      <c r="G35" s="82">
        <f>IFERROR(C35/B35,0)</f>
        <v>1.8333333333333333</v>
      </c>
      <c r="H35" s="82">
        <f>IFERROR(E35/D35,0)</f>
        <v>1</v>
      </c>
      <c r="I35" s="82">
        <f>IFERROR(F35/E35,0)</f>
        <v>0.5636363636363636</v>
      </c>
      <c r="J35" s="82">
        <f>IFERROR(F35/B35,0)</f>
        <v>1.0333333333333334</v>
      </c>
    </row>
    <row r="36" spans="1:10" x14ac:dyDescent="0.25">
      <c r="A36" s="274" t="s">
        <v>297</v>
      </c>
      <c r="B36" s="275">
        <v>20</v>
      </c>
      <c r="C36" s="275">
        <v>52</v>
      </c>
      <c r="D36" s="275">
        <v>52</v>
      </c>
      <c r="E36" s="275">
        <v>52</v>
      </c>
      <c r="F36" s="275">
        <v>39</v>
      </c>
      <c r="G36" s="83">
        <f t="shared" ref="G36:G50" si="5">IFERROR(C36/B36,0)</f>
        <v>2.6</v>
      </c>
      <c r="H36" s="83">
        <f t="shared" ref="H36:H50" si="6">IFERROR(E36/D36,0)</f>
        <v>1</v>
      </c>
      <c r="I36" s="83">
        <f t="shared" ref="I36:I50" si="7">IFERROR(F36/E36,0)</f>
        <v>0.75</v>
      </c>
      <c r="J36" s="83">
        <f t="shared" ref="J36:J50" si="8">IFERROR(F36/B36,0)</f>
        <v>1.95</v>
      </c>
    </row>
    <row r="37" spans="1:10" x14ac:dyDescent="0.25">
      <c r="A37" s="274" t="s">
        <v>299</v>
      </c>
      <c r="B37" s="275">
        <v>30</v>
      </c>
      <c r="C37" s="275">
        <v>27</v>
      </c>
      <c r="D37" s="275">
        <v>27</v>
      </c>
      <c r="E37" s="275">
        <v>26</v>
      </c>
      <c r="F37" s="275">
        <v>16</v>
      </c>
      <c r="G37" s="83">
        <f t="shared" si="5"/>
        <v>0.9</v>
      </c>
      <c r="H37" s="83">
        <f t="shared" si="6"/>
        <v>0.96296296296296291</v>
      </c>
      <c r="I37" s="83">
        <f t="shared" si="7"/>
        <v>0.61538461538461542</v>
      </c>
      <c r="J37" s="83">
        <f t="shared" si="8"/>
        <v>0.53333333333333333</v>
      </c>
    </row>
    <row r="38" spans="1:10" x14ac:dyDescent="0.25">
      <c r="A38" s="274" t="s">
        <v>302</v>
      </c>
      <c r="B38" s="275">
        <v>40</v>
      </c>
      <c r="C38" s="275">
        <v>90</v>
      </c>
      <c r="D38" s="275">
        <v>90</v>
      </c>
      <c r="E38" s="275">
        <v>90</v>
      </c>
      <c r="F38" s="275">
        <v>46</v>
      </c>
      <c r="G38" s="83">
        <f t="shared" si="5"/>
        <v>2.25</v>
      </c>
      <c r="H38" s="83">
        <f t="shared" si="6"/>
        <v>1</v>
      </c>
      <c r="I38" s="83">
        <f t="shared" si="7"/>
        <v>0.51111111111111107</v>
      </c>
      <c r="J38" s="83">
        <f t="shared" si="8"/>
        <v>1.1499999999999999</v>
      </c>
    </row>
    <row r="39" spans="1:10" x14ac:dyDescent="0.25">
      <c r="A39" s="274" t="s">
        <v>303</v>
      </c>
      <c r="B39" s="275">
        <v>35</v>
      </c>
      <c r="C39" s="275">
        <v>79</v>
      </c>
      <c r="D39" s="275">
        <v>79</v>
      </c>
      <c r="E39" s="275">
        <v>29</v>
      </c>
      <c r="F39" s="275">
        <v>23</v>
      </c>
      <c r="G39" s="83">
        <f t="shared" si="5"/>
        <v>2.2571428571428571</v>
      </c>
      <c r="H39" s="83">
        <f t="shared" si="6"/>
        <v>0.36708860759493672</v>
      </c>
      <c r="I39" s="83">
        <f t="shared" si="7"/>
        <v>0.7931034482758621</v>
      </c>
      <c r="J39" s="83">
        <f t="shared" si="8"/>
        <v>0.65714285714285714</v>
      </c>
    </row>
    <row r="40" spans="1:10" ht="19.5" customHeight="1" x14ac:dyDescent="0.25">
      <c r="A40" s="274" t="s">
        <v>304</v>
      </c>
      <c r="B40" s="275">
        <v>15</v>
      </c>
      <c r="C40" s="275">
        <v>18</v>
      </c>
      <c r="D40" s="275">
        <v>18</v>
      </c>
      <c r="E40" s="275">
        <v>18</v>
      </c>
      <c r="F40" s="275">
        <v>7</v>
      </c>
      <c r="G40" s="83">
        <f t="shared" si="5"/>
        <v>1.2</v>
      </c>
      <c r="H40" s="83">
        <f t="shared" si="6"/>
        <v>1</v>
      </c>
      <c r="I40" s="83">
        <f t="shared" si="7"/>
        <v>0.3888888888888889</v>
      </c>
      <c r="J40" s="83">
        <f t="shared" si="8"/>
        <v>0.46666666666666667</v>
      </c>
    </row>
    <row r="41" spans="1:10" ht="18" customHeight="1" x14ac:dyDescent="0.25">
      <c r="A41" s="274" t="s">
        <v>306</v>
      </c>
      <c r="B41" s="275">
        <v>40</v>
      </c>
      <c r="C41" s="275">
        <v>42</v>
      </c>
      <c r="D41" s="275">
        <v>42</v>
      </c>
      <c r="E41" s="275">
        <v>42</v>
      </c>
      <c r="F41" s="275">
        <v>26</v>
      </c>
      <c r="G41" s="83">
        <f t="shared" si="5"/>
        <v>1.05</v>
      </c>
      <c r="H41" s="83">
        <f t="shared" si="6"/>
        <v>1</v>
      </c>
      <c r="I41" s="83">
        <f t="shared" si="7"/>
        <v>0.61904761904761907</v>
      </c>
      <c r="J41" s="83">
        <f t="shared" si="8"/>
        <v>0.65</v>
      </c>
    </row>
    <row r="42" spans="1:10" ht="17.25" customHeight="1" x14ac:dyDescent="0.25">
      <c r="A42" s="274" t="s">
        <v>307</v>
      </c>
      <c r="B42" s="275">
        <v>215</v>
      </c>
      <c r="C42" s="275">
        <v>588</v>
      </c>
      <c r="D42" s="275">
        <v>578</v>
      </c>
      <c r="E42" s="275">
        <v>409</v>
      </c>
      <c r="F42" s="275">
        <v>269</v>
      </c>
      <c r="G42" s="83">
        <f t="shared" si="5"/>
        <v>2.7348837209302324</v>
      </c>
      <c r="H42" s="83">
        <f t="shared" si="6"/>
        <v>0.70761245674740481</v>
      </c>
      <c r="I42" s="83">
        <f t="shared" si="7"/>
        <v>0.65770171149144252</v>
      </c>
      <c r="J42" s="83">
        <f t="shared" si="8"/>
        <v>1.2511627906976743</v>
      </c>
    </row>
    <row r="43" spans="1:10" ht="17.25" customHeight="1" x14ac:dyDescent="0.25">
      <c r="A43" s="274" t="s">
        <v>308</v>
      </c>
      <c r="B43" s="275">
        <v>35</v>
      </c>
      <c r="C43" s="275">
        <v>22</v>
      </c>
      <c r="D43" s="275">
        <v>22</v>
      </c>
      <c r="E43" s="275">
        <v>20</v>
      </c>
      <c r="F43" s="275">
        <v>11</v>
      </c>
      <c r="G43" s="83">
        <f t="shared" si="5"/>
        <v>0.62857142857142856</v>
      </c>
      <c r="H43" s="83">
        <f t="shared" si="6"/>
        <v>0.90909090909090906</v>
      </c>
      <c r="I43" s="83">
        <f t="shared" si="7"/>
        <v>0.55000000000000004</v>
      </c>
      <c r="J43" s="83">
        <f t="shared" si="8"/>
        <v>0.31428571428571428</v>
      </c>
    </row>
    <row r="44" spans="1:10" x14ac:dyDescent="0.25">
      <c r="A44" s="274" t="s">
        <v>311</v>
      </c>
      <c r="B44" s="275">
        <v>25</v>
      </c>
      <c r="C44" s="275">
        <v>89</v>
      </c>
      <c r="D44" s="275">
        <v>89</v>
      </c>
      <c r="E44" s="275">
        <v>28</v>
      </c>
      <c r="F44" s="275">
        <v>27</v>
      </c>
      <c r="G44" s="83">
        <f t="shared" si="5"/>
        <v>3.56</v>
      </c>
      <c r="H44" s="83">
        <f t="shared" si="6"/>
        <v>0.3146067415730337</v>
      </c>
      <c r="I44" s="83">
        <f t="shared" si="7"/>
        <v>0.9642857142857143</v>
      </c>
      <c r="J44" s="83">
        <f t="shared" si="8"/>
        <v>1.08</v>
      </c>
    </row>
    <row r="45" spans="1:10" x14ac:dyDescent="0.25">
      <c r="A45" s="13"/>
      <c r="B45" s="2"/>
      <c r="C45" s="2"/>
      <c r="D45" s="2"/>
      <c r="E45" s="2"/>
      <c r="F45" s="2"/>
      <c r="G45" s="83">
        <f t="shared" si="5"/>
        <v>0</v>
      </c>
      <c r="H45" s="83">
        <f t="shared" si="6"/>
        <v>0</v>
      </c>
      <c r="I45" s="83">
        <f t="shared" si="7"/>
        <v>0</v>
      </c>
      <c r="J45" s="83">
        <f t="shared" si="8"/>
        <v>0</v>
      </c>
    </row>
    <row r="46" spans="1:10" x14ac:dyDescent="0.25">
      <c r="A46" s="13"/>
      <c r="B46" s="2"/>
      <c r="C46" s="2"/>
      <c r="D46" s="2"/>
      <c r="E46" s="2"/>
      <c r="F46" s="2"/>
      <c r="G46" s="83">
        <f t="shared" si="5"/>
        <v>0</v>
      </c>
      <c r="H46" s="83">
        <f t="shared" si="6"/>
        <v>0</v>
      </c>
      <c r="I46" s="83">
        <f t="shared" si="7"/>
        <v>0</v>
      </c>
      <c r="J46" s="83">
        <f t="shared" si="8"/>
        <v>0</v>
      </c>
    </row>
    <row r="47" spans="1:10" x14ac:dyDescent="0.25">
      <c r="A47" s="13"/>
      <c r="B47" s="2"/>
      <c r="C47" s="2"/>
      <c r="D47" s="2"/>
      <c r="E47" s="2"/>
      <c r="F47" s="2"/>
      <c r="G47" s="83">
        <f t="shared" si="5"/>
        <v>0</v>
      </c>
      <c r="H47" s="83">
        <f t="shared" si="6"/>
        <v>0</v>
      </c>
      <c r="I47" s="83">
        <f t="shared" si="7"/>
        <v>0</v>
      </c>
      <c r="J47" s="83">
        <f t="shared" si="8"/>
        <v>0</v>
      </c>
    </row>
    <row r="48" spans="1:10" x14ac:dyDescent="0.25">
      <c r="A48" s="13"/>
      <c r="B48" s="2"/>
      <c r="C48" s="2"/>
      <c r="D48" s="2"/>
      <c r="E48" s="2"/>
      <c r="F48" s="2"/>
      <c r="G48" s="83">
        <f t="shared" si="5"/>
        <v>0</v>
      </c>
      <c r="H48" s="83">
        <f t="shared" si="6"/>
        <v>0</v>
      </c>
      <c r="I48" s="83">
        <f t="shared" si="7"/>
        <v>0</v>
      </c>
      <c r="J48" s="83">
        <f t="shared" si="8"/>
        <v>0</v>
      </c>
    </row>
    <row r="49" spans="1:10" ht="18.75" customHeight="1" x14ac:dyDescent="0.25">
      <c r="A49" s="13"/>
      <c r="B49" s="2"/>
      <c r="C49" s="2"/>
      <c r="D49" s="2"/>
      <c r="E49" s="2"/>
      <c r="F49" s="2"/>
      <c r="G49" s="83">
        <f t="shared" si="5"/>
        <v>0</v>
      </c>
      <c r="H49" s="83">
        <f t="shared" si="6"/>
        <v>0</v>
      </c>
      <c r="I49" s="83">
        <f t="shared" si="7"/>
        <v>0</v>
      </c>
      <c r="J49" s="83">
        <f t="shared" si="8"/>
        <v>0</v>
      </c>
    </row>
    <row r="50" spans="1:10" ht="17.25" customHeight="1" x14ac:dyDescent="0.25">
      <c r="A50" s="13"/>
      <c r="B50" s="2"/>
      <c r="C50" s="2"/>
      <c r="D50" s="2"/>
      <c r="E50" s="2"/>
      <c r="F50" s="2"/>
      <c r="G50" s="83">
        <f t="shared" si="5"/>
        <v>0</v>
      </c>
      <c r="H50" s="83">
        <f t="shared" si="6"/>
        <v>0</v>
      </c>
      <c r="I50" s="83">
        <f t="shared" si="7"/>
        <v>0</v>
      </c>
      <c r="J50" s="83">
        <f t="shared" si="8"/>
        <v>0</v>
      </c>
    </row>
    <row r="51" spans="1:10" ht="18" customHeight="1" x14ac:dyDescent="0.25">
      <c r="A51" s="13"/>
      <c r="B51" s="2"/>
      <c r="C51" s="2"/>
      <c r="D51" s="2"/>
      <c r="E51" s="2"/>
      <c r="F51" s="2"/>
      <c r="G51" s="83">
        <f>IFERROR(C51/B51,0)</f>
        <v>0</v>
      </c>
      <c r="H51" s="83">
        <f>IFERROR(E51/D51,0)</f>
        <v>0</v>
      </c>
      <c r="I51" s="83">
        <f>IFERROR(F51/E51,0)</f>
        <v>0</v>
      </c>
      <c r="J51" s="83">
        <f>IFERROR(F51/B51,0)</f>
        <v>0</v>
      </c>
    </row>
    <row r="52" spans="1:10" ht="16.5" customHeight="1" x14ac:dyDescent="0.25">
      <c r="A52" s="13"/>
      <c r="B52" s="2"/>
      <c r="C52" s="2"/>
      <c r="D52" s="2"/>
      <c r="E52" s="2"/>
      <c r="F52" s="2"/>
      <c r="G52" s="83">
        <f t="shared" ref="G52:G62" si="9">IFERROR(C52/B52,0)</f>
        <v>0</v>
      </c>
      <c r="H52" s="83">
        <f t="shared" ref="H52:H62" si="10">IFERROR(E52/D52,0)</f>
        <v>0</v>
      </c>
      <c r="I52" s="83">
        <f t="shared" ref="I52:I62" si="11">IFERROR(F52/E52,0)</f>
        <v>0</v>
      </c>
      <c r="J52" s="83">
        <f t="shared" ref="J52:J62" si="12">IFERROR(F52/B52,0)</f>
        <v>0</v>
      </c>
    </row>
    <row r="53" spans="1:10" x14ac:dyDescent="0.25">
      <c r="A53" s="13"/>
      <c r="B53" s="2"/>
      <c r="C53" s="2"/>
      <c r="D53" s="2"/>
      <c r="E53" s="2"/>
      <c r="F53" s="2"/>
      <c r="G53" s="83">
        <f t="shared" si="9"/>
        <v>0</v>
      </c>
      <c r="H53" s="83">
        <f t="shared" si="10"/>
        <v>0</v>
      </c>
      <c r="I53" s="83">
        <f t="shared" si="11"/>
        <v>0</v>
      </c>
      <c r="J53" s="83">
        <f t="shared" si="12"/>
        <v>0</v>
      </c>
    </row>
    <row r="54" spans="1:10" ht="19.5" customHeight="1" x14ac:dyDescent="0.25">
      <c r="A54" s="13"/>
      <c r="B54" s="2"/>
      <c r="C54" s="2"/>
      <c r="D54" s="2"/>
      <c r="E54" s="2"/>
      <c r="F54" s="2"/>
      <c r="G54" s="83">
        <f t="shared" si="9"/>
        <v>0</v>
      </c>
      <c r="H54" s="83">
        <f t="shared" si="10"/>
        <v>0</v>
      </c>
      <c r="I54" s="83">
        <f t="shared" si="11"/>
        <v>0</v>
      </c>
      <c r="J54" s="83">
        <f t="shared" si="12"/>
        <v>0</v>
      </c>
    </row>
    <row r="55" spans="1:10" ht="18.75" customHeight="1" x14ac:dyDescent="0.25">
      <c r="A55" s="13"/>
      <c r="B55" s="2"/>
      <c r="C55" s="2"/>
      <c r="D55" s="2"/>
      <c r="E55" s="2"/>
      <c r="F55" s="2"/>
      <c r="G55" s="83">
        <f t="shared" si="9"/>
        <v>0</v>
      </c>
      <c r="H55" s="83">
        <f t="shared" si="10"/>
        <v>0</v>
      </c>
      <c r="I55" s="83">
        <f t="shared" si="11"/>
        <v>0</v>
      </c>
      <c r="J55" s="83">
        <f t="shared" si="12"/>
        <v>0</v>
      </c>
    </row>
    <row r="56" spans="1:10" ht="17.25" customHeight="1" x14ac:dyDescent="0.25">
      <c r="A56" s="13"/>
      <c r="B56" s="2"/>
      <c r="C56" s="2"/>
      <c r="D56" s="2"/>
      <c r="E56" s="2"/>
      <c r="F56" s="2"/>
      <c r="G56" s="83">
        <f t="shared" si="9"/>
        <v>0</v>
      </c>
      <c r="H56" s="83">
        <f t="shared" si="10"/>
        <v>0</v>
      </c>
      <c r="I56" s="83">
        <f t="shared" si="11"/>
        <v>0</v>
      </c>
      <c r="J56" s="83">
        <f t="shared" si="12"/>
        <v>0</v>
      </c>
    </row>
    <row r="57" spans="1:10" ht="16.5" customHeight="1" x14ac:dyDescent="0.25">
      <c r="A57" s="13"/>
      <c r="B57" s="2"/>
      <c r="C57" s="2"/>
      <c r="D57" s="2"/>
      <c r="E57" s="2"/>
      <c r="F57" s="2"/>
      <c r="G57" s="83">
        <f t="shared" si="9"/>
        <v>0</v>
      </c>
      <c r="H57" s="83">
        <f t="shared" si="10"/>
        <v>0</v>
      </c>
      <c r="I57" s="83">
        <f t="shared" si="11"/>
        <v>0</v>
      </c>
      <c r="J57" s="83">
        <f t="shared" si="12"/>
        <v>0</v>
      </c>
    </row>
    <row r="58" spans="1:10" ht="17.25" customHeight="1" x14ac:dyDescent="0.25">
      <c r="A58" s="13"/>
      <c r="B58" s="2"/>
      <c r="C58" s="2"/>
      <c r="D58" s="2"/>
      <c r="E58" s="2"/>
      <c r="F58" s="2"/>
      <c r="G58" s="83">
        <f t="shared" si="9"/>
        <v>0</v>
      </c>
      <c r="H58" s="83">
        <f t="shared" si="10"/>
        <v>0</v>
      </c>
      <c r="I58" s="83">
        <f t="shared" si="11"/>
        <v>0</v>
      </c>
      <c r="J58" s="83">
        <f t="shared" si="12"/>
        <v>0</v>
      </c>
    </row>
    <row r="59" spans="1:10" x14ac:dyDescent="0.25">
      <c r="A59" s="13"/>
      <c r="B59" s="2"/>
      <c r="C59" s="2"/>
      <c r="D59" s="2"/>
      <c r="E59" s="2"/>
      <c r="F59" s="2"/>
      <c r="G59" s="83">
        <f t="shared" si="9"/>
        <v>0</v>
      </c>
      <c r="H59" s="83">
        <f t="shared" si="10"/>
        <v>0</v>
      </c>
      <c r="I59" s="83">
        <f t="shared" si="11"/>
        <v>0</v>
      </c>
      <c r="J59" s="83">
        <f t="shared" si="12"/>
        <v>0</v>
      </c>
    </row>
    <row r="60" spans="1:10" x14ac:dyDescent="0.25">
      <c r="A60" s="13"/>
      <c r="B60" s="2"/>
      <c r="C60" s="2"/>
      <c r="D60" s="2"/>
      <c r="E60" s="2"/>
      <c r="F60" s="2"/>
      <c r="G60" s="83">
        <f t="shared" si="9"/>
        <v>0</v>
      </c>
      <c r="H60" s="83">
        <f t="shared" si="10"/>
        <v>0</v>
      </c>
      <c r="I60" s="83">
        <f t="shared" si="11"/>
        <v>0</v>
      </c>
      <c r="J60" s="83">
        <f t="shared" si="12"/>
        <v>0</v>
      </c>
    </row>
    <row r="61" spans="1:10" x14ac:dyDescent="0.25">
      <c r="A61" s="29"/>
      <c r="B61" s="38"/>
      <c r="C61" s="38"/>
      <c r="D61" s="38"/>
      <c r="E61" s="38"/>
      <c r="F61" s="38"/>
      <c r="G61" s="83">
        <f t="shared" si="9"/>
        <v>0</v>
      </c>
      <c r="H61" s="83">
        <f t="shared" si="10"/>
        <v>0</v>
      </c>
      <c r="I61" s="83">
        <f t="shared" si="11"/>
        <v>0</v>
      </c>
      <c r="J61" s="83">
        <f t="shared" si="12"/>
        <v>0</v>
      </c>
    </row>
    <row r="62" spans="1:10" ht="17.25" customHeight="1" x14ac:dyDescent="0.25">
      <c r="A62" s="81" t="s">
        <v>31</v>
      </c>
      <c r="B62" s="35">
        <f>+SUM(B35:B61)</f>
        <v>485</v>
      </c>
      <c r="C62" s="35">
        <f>+SUM(C35:C61)</f>
        <v>1062</v>
      </c>
      <c r="D62" s="35">
        <f>+SUM(D35:D61)</f>
        <v>1052</v>
      </c>
      <c r="E62" s="35">
        <f>+SUM(E35:E61)</f>
        <v>769</v>
      </c>
      <c r="F62" s="35">
        <f>+SUM(F35:F61)</f>
        <v>495</v>
      </c>
      <c r="G62" s="83">
        <f t="shared" si="9"/>
        <v>2.1896907216494848</v>
      </c>
      <c r="H62" s="83">
        <f t="shared" si="10"/>
        <v>0.73098859315589348</v>
      </c>
      <c r="I62" s="83">
        <f t="shared" si="11"/>
        <v>0.64369310793237966</v>
      </c>
      <c r="J62" s="83">
        <f t="shared" si="12"/>
        <v>1.0206185567010309</v>
      </c>
    </row>
    <row r="64" spans="1:10" ht="16.5" thickBot="1" x14ac:dyDescent="0.3">
      <c r="A64" s="76" t="s">
        <v>55</v>
      </c>
      <c r="B64" s="6"/>
      <c r="C64" s="6"/>
      <c r="D64" s="6"/>
      <c r="E64" s="6"/>
    </row>
    <row r="65" spans="1:9" ht="63.75" thickBot="1" x14ac:dyDescent="0.3">
      <c r="A65" s="57" t="s">
        <v>45</v>
      </c>
      <c r="B65" s="58" t="s">
        <v>47</v>
      </c>
      <c r="C65" s="59" t="s">
        <v>48</v>
      </c>
      <c r="D65" s="59" t="s">
        <v>49</v>
      </c>
      <c r="E65" s="59" t="s">
        <v>50</v>
      </c>
      <c r="F65" s="60" t="s">
        <v>56</v>
      </c>
      <c r="G65" s="60" t="s">
        <v>57</v>
      </c>
      <c r="H65" s="60" t="s">
        <v>58</v>
      </c>
      <c r="I65" s="61" t="s">
        <v>59</v>
      </c>
    </row>
    <row r="66" spans="1:9" x14ac:dyDescent="0.25">
      <c r="A66" s="274" t="s">
        <v>293</v>
      </c>
      <c r="B66" s="275">
        <v>24</v>
      </c>
      <c r="C66" s="275">
        <v>24</v>
      </c>
      <c r="D66" s="275">
        <v>24</v>
      </c>
      <c r="E66" s="275">
        <v>14</v>
      </c>
      <c r="F66" s="84">
        <f>+IFERROR(B66/(C4+C35),0)*100</f>
        <v>14.457831325301203</v>
      </c>
      <c r="G66" s="84">
        <f>+IFERROR(C66/(D4+D35),0)*100</f>
        <v>14.457831325301203</v>
      </c>
      <c r="H66" s="84">
        <f>+IFERROR(D66/(E4+E35),0)*100</f>
        <v>14.457831325301203</v>
      </c>
      <c r="I66" s="84">
        <f>+IFERROR(E66/(F4+F35),0)*100</f>
        <v>19.17808219178082</v>
      </c>
    </row>
    <row r="67" spans="1:9" x14ac:dyDescent="0.25">
      <c r="A67" s="274" t="s">
        <v>294</v>
      </c>
      <c r="B67" s="275">
        <v>11</v>
      </c>
      <c r="C67" s="275">
        <v>11</v>
      </c>
      <c r="D67" s="275">
        <v>11</v>
      </c>
      <c r="E67" s="275">
        <v>6</v>
      </c>
      <c r="F67" s="85">
        <f t="shared" ref="F67:F76" si="13">+IFERROR(B67/(C5+C36),0)*100</f>
        <v>12.5</v>
      </c>
      <c r="G67" s="85">
        <f t="shared" ref="G67:G76" si="14">+IFERROR(C67/(D5+D36),0)*100</f>
        <v>12.5</v>
      </c>
      <c r="H67" s="85">
        <f t="shared" ref="H67:H77" si="15">+IFERROR(D67/(E5+E36),0)*100</f>
        <v>12.5</v>
      </c>
      <c r="I67" s="85">
        <f t="shared" ref="I67:I77" si="16">+IFERROR(E67/(F5+F36),0)*100</f>
        <v>12</v>
      </c>
    </row>
    <row r="68" spans="1:9" x14ac:dyDescent="0.25">
      <c r="A68" s="274" t="s">
        <v>295</v>
      </c>
      <c r="B68" s="275">
        <v>351</v>
      </c>
      <c r="C68" s="275">
        <v>351</v>
      </c>
      <c r="D68" s="275">
        <v>231</v>
      </c>
      <c r="E68" s="275">
        <v>117</v>
      </c>
      <c r="F68" s="85">
        <f t="shared" si="13"/>
        <v>64.168190127970746</v>
      </c>
      <c r="G68" s="85">
        <f t="shared" si="14"/>
        <v>64.168190127970746</v>
      </c>
      <c r="H68" s="85">
        <f t="shared" si="15"/>
        <v>56.479217603911977</v>
      </c>
      <c r="I68" s="85">
        <f t="shared" si="16"/>
        <v>58.5</v>
      </c>
    </row>
    <row r="69" spans="1:9" x14ac:dyDescent="0.25">
      <c r="A69" s="274" t="s">
        <v>296</v>
      </c>
      <c r="B69" s="275">
        <v>348.5</v>
      </c>
      <c r="C69" s="275">
        <v>348.5</v>
      </c>
      <c r="D69" s="275">
        <v>248</v>
      </c>
      <c r="E69" s="275">
        <v>142</v>
      </c>
      <c r="F69" s="85">
        <f t="shared" si="13"/>
        <v>46.128391793514226</v>
      </c>
      <c r="G69" s="85">
        <f t="shared" si="14"/>
        <v>46.128391793514226</v>
      </c>
      <c r="H69" s="85">
        <f t="shared" si="15"/>
        <v>40.522875816993462</v>
      </c>
      <c r="I69" s="85">
        <f t="shared" si="16"/>
        <v>46.329526916802607</v>
      </c>
    </row>
    <row r="70" spans="1:9" x14ac:dyDescent="0.25">
      <c r="A70" s="274" t="s">
        <v>297</v>
      </c>
      <c r="B70" s="275">
        <v>216.5</v>
      </c>
      <c r="C70" s="275">
        <v>216.5</v>
      </c>
      <c r="D70" s="275">
        <v>174.5</v>
      </c>
      <c r="E70" s="275">
        <v>99</v>
      </c>
      <c r="F70" s="85">
        <f t="shared" si="13"/>
        <v>57.199471598414796</v>
      </c>
      <c r="G70" s="85">
        <f t="shared" si="14"/>
        <v>57.199471598414796</v>
      </c>
      <c r="H70" s="85">
        <f t="shared" si="15"/>
        <v>63.339382940108891</v>
      </c>
      <c r="I70" s="85">
        <f t="shared" si="16"/>
        <v>65.131578947368425</v>
      </c>
    </row>
    <row r="71" spans="1:9" x14ac:dyDescent="0.25">
      <c r="A71" s="274" t="s">
        <v>298</v>
      </c>
      <c r="B71" s="275">
        <v>2</v>
      </c>
      <c r="C71" s="275">
        <v>2</v>
      </c>
      <c r="D71" s="275">
        <v>2</v>
      </c>
      <c r="E71" s="275">
        <v>0</v>
      </c>
      <c r="F71" s="85">
        <f t="shared" si="13"/>
        <v>8.3333333333333321</v>
      </c>
      <c r="G71" s="85">
        <f t="shared" si="14"/>
        <v>8.3333333333333321</v>
      </c>
      <c r="H71" s="85">
        <f t="shared" si="15"/>
        <v>8.3333333333333321</v>
      </c>
      <c r="I71" s="85">
        <f t="shared" si="16"/>
        <v>0</v>
      </c>
    </row>
    <row r="72" spans="1:9" x14ac:dyDescent="0.25">
      <c r="A72" s="274" t="s">
        <v>299</v>
      </c>
      <c r="B72" s="275">
        <v>48</v>
      </c>
      <c r="C72" s="275">
        <v>48</v>
      </c>
      <c r="D72" s="275">
        <v>47.5</v>
      </c>
      <c r="E72" s="275">
        <v>18</v>
      </c>
      <c r="F72" s="85">
        <f t="shared" si="13"/>
        <v>22.018348623853214</v>
      </c>
      <c r="G72" s="85">
        <f t="shared" si="14"/>
        <v>22.018348623853214</v>
      </c>
      <c r="H72" s="85">
        <f t="shared" si="15"/>
        <v>22.300469483568076</v>
      </c>
      <c r="I72" s="85">
        <f t="shared" si="16"/>
        <v>19.780219780219781</v>
      </c>
    </row>
    <row r="73" spans="1:9" x14ac:dyDescent="0.25">
      <c r="A73" s="274" t="s">
        <v>300</v>
      </c>
      <c r="B73" s="275">
        <v>145</v>
      </c>
      <c r="C73" s="275">
        <v>145</v>
      </c>
      <c r="D73" s="275">
        <v>38.5</v>
      </c>
      <c r="E73" s="275">
        <v>19.5</v>
      </c>
      <c r="F73" s="85">
        <f t="shared" si="13"/>
        <v>15.223097112860891</v>
      </c>
      <c r="G73" s="85">
        <f t="shared" si="14"/>
        <v>15.384615384615385</v>
      </c>
      <c r="H73" s="85">
        <f t="shared" si="15"/>
        <v>5.833333333333333</v>
      </c>
      <c r="I73" s="85">
        <f t="shared" si="16"/>
        <v>4.5086705202312141</v>
      </c>
    </row>
    <row r="74" spans="1:9" x14ac:dyDescent="0.25">
      <c r="A74" s="274" t="s">
        <v>301</v>
      </c>
      <c r="B74" s="275">
        <v>56</v>
      </c>
      <c r="C74" s="275">
        <v>56</v>
      </c>
      <c r="D74" s="275">
        <v>49</v>
      </c>
      <c r="E74" s="275">
        <v>24</v>
      </c>
      <c r="F74" s="85">
        <f t="shared" si="13"/>
        <v>60.215053763440864</v>
      </c>
      <c r="G74" s="85">
        <f t="shared" si="14"/>
        <v>60.215053763440864</v>
      </c>
      <c r="H74" s="85">
        <f t="shared" si="15"/>
        <v>59.036144578313255</v>
      </c>
      <c r="I74" s="85">
        <f t="shared" si="16"/>
        <v>57.142857142857139</v>
      </c>
    </row>
    <row r="75" spans="1:9" x14ac:dyDescent="0.25">
      <c r="A75" s="274" t="s">
        <v>302</v>
      </c>
      <c r="B75" s="275">
        <v>135</v>
      </c>
      <c r="C75" s="275">
        <v>103</v>
      </c>
      <c r="D75" s="275">
        <v>53</v>
      </c>
      <c r="E75" s="275">
        <v>36.5</v>
      </c>
      <c r="F75" s="85">
        <f t="shared" si="13"/>
        <v>32.806804374240585</v>
      </c>
      <c r="G75" s="85">
        <f t="shared" si="14"/>
        <v>29.555236728837876</v>
      </c>
      <c r="H75" s="85">
        <f t="shared" si="15"/>
        <v>27.10997442455243</v>
      </c>
      <c r="I75" s="85">
        <f t="shared" si="16"/>
        <v>28.968253968253972</v>
      </c>
    </row>
    <row r="76" spans="1:9" x14ac:dyDescent="0.25">
      <c r="A76" s="274" t="s">
        <v>303</v>
      </c>
      <c r="B76" s="275">
        <v>6</v>
      </c>
      <c r="C76" s="275">
        <v>6</v>
      </c>
      <c r="D76" s="275">
        <v>1</v>
      </c>
      <c r="E76" s="275">
        <v>0</v>
      </c>
      <c r="F76" s="85">
        <f t="shared" si="13"/>
        <v>2.8436018957345972</v>
      </c>
      <c r="G76" s="85">
        <f t="shared" si="14"/>
        <v>2.8436018957345972</v>
      </c>
      <c r="H76" s="85">
        <f t="shared" si="15"/>
        <v>0.90909090909090906</v>
      </c>
      <c r="I76" s="85">
        <f t="shared" si="16"/>
        <v>0</v>
      </c>
    </row>
    <row r="77" spans="1:9" x14ac:dyDescent="0.25">
      <c r="A77" s="274" t="s">
        <v>304</v>
      </c>
      <c r="B77" s="275">
        <v>125</v>
      </c>
      <c r="C77" s="275">
        <v>125</v>
      </c>
      <c r="D77" s="275">
        <v>124.5</v>
      </c>
      <c r="E77" s="275">
        <v>67</v>
      </c>
      <c r="F77" s="85">
        <f t="shared" ref="F77:G87" si="17">+IFERROR(B77/(C15+C46),0)*100</f>
        <v>75.757575757575751</v>
      </c>
      <c r="G77" s="85">
        <f t="shared" si="17"/>
        <v>75.757575757575751</v>
      </c>
      <c r="H77" s="85">
        <f t="shared" si="15"/>
        <v>75.91463414634147</v>
      </c>
      <c r="I77" s="85">
        <f t="shared" si="16"/>
        <v>80.722891566265062</v>
      </c>
    </row>
    <row r="78" spans="1:9" x14ac:dyDescent="0.25">
      <c r="A78" s="274" t="s">
        <v>305</v>
      </c>
      <c r="B78" s="275">
        <v>43</v>
      </c>
      <c r="C78" s="275">
        <v>43</v>
      </c>
      <c r="D78" s="275">
        <v>2</v>
      </c>
      <c r="E78" s="275">
        <v>1</v>
      </c>
      <c r="F78" s="85">
        <f t="shared" si="17"/>
        <v>7.9777365491651206</v>
      </c>
      <c r="G78" s="85">
        <f t="shared" si="17"/>
        <v>7.9777365491651206</v>
      </c>
      <c r="H78" s="85">
        <f t="shared" ref="H78:H93" si="18">+IFERROR(D78/(E16+E47),0)*100</f>
        <v>1.8518518518518516</v>
      </c>
      <c r="I78" s="85">
        <f t="shared" ref="I78:I93" si="19">+IFERROR(E78/(F16+F47),0)*100</f>
        <v>1.8518518518518516</v>
      </c>
    </row>
    <row r="79" spans="1:9" x14ac:dyDescent="0.25">
      <c r="A79" s="274" t="s">
        <v>306</v>
      </c>
      <c r="B79" s="275">
        <v>9</v>
      </c>
      <c r="C79" s="275">
        <v>9</v>
      </c>
      <c r="D79" s="275">
        <v>7</v>
      </c>
      <c r="E79" s="275">
        <v>3</v>
      </c>
      <c r="F79" s="85">
        <f t="shared" si="17"/>
        <v>9.7826086956521738</v>
      </c>
      <c r="G79" s="85">
        <f t="shared" si="17"/>
        <v>9.7826086956521738</v>
      </c>
      <c r="H79" s="85">
        <f t="shared" si="18"/>
        <v>7.7777777777777777</v>
      </c>
      <c r="I79" s="85">
        <f t="shared" si="19"/>
        <v>8.5714285714285712</v>
      </c>
    </row>
    <row r="80" spans="1:9" x14ac:dyDescent="0.25">
      <c r="A80" s="274" t="s">
        <v>307</v>
      </c>
      <c r="B80" s="275">
        <v>202</v>
      </c>
      <c r="C80" s="275">
        <v>190</v>
      </c>
      <c r="D80" s="275">
        <v>163</v>
      </c>
      <c r="E80" s="275">
        <v>81</v>
      </c>
      <c r="F80" s="85">
        <f t="shared" si="17"/>
        <v>12.392638036809817</v>
      </c>
      <c r="G80" s="85">
        <f t="shared" si="17"/>
        <v>12.125079770261646</v>
      </c>
      <c r="H80" s="85">
        <f t="shared" si="18"/>
        <v>11.709770114942529</v>
      </c>
      <c r="I80" s="85">
        <f t="shared" si="19"/>
        <v>12.898089171974522</v>
      </c>
    </row>
    <row r="81" spans="1:9" x14ac:dyDescent="0.25">
      <c r="A81" s="274" t="s">
        <v>308</v>
      </c>
      <c r="B81" s="275">
        <v>272</v>
      </c>
      <c r="C81" s="275">
        <v>272</v>
      </c>
      <c r="D81" s="275">
        <v>158</v>
      </c>
      <c r="E81" s="275">
        <v>76</v>
      </c>
      <c r="F81" s="85">
        <f t="shared" si="17"/>
        <v>79.532163742690059</v>
      </c>
      <c r="G81" s="85">
        <f t="shared" si="17"/>
        <v>79.532163742690059</v>
      </c>
      <c r="H81" s="85">
        <f t="shared" si="18"/>
        <v>72.146118721461178</v>
      </c>
      <c r="I81" s="85">
        <f t="shared" si="19"/>
        <v>79.166666666666657</v>
      </c>
    </row>
    <row r="82" spans="1:9" x14ac:dyDescent="0.25">
      <c r="A82" s="274" t="s">
        <v>309</v>
      </c>
      <c r="B82" s="275">
        <v>7</v>
      </c>
      <c r="C82" s="275">
        <v>7</v>
      </c>
      <c r="D82" s="275">
        <v>7</v>
      </c>
      <c r="E82" s="275">
        <v>1</v>
      </c>
      <c r="F82" s="85">
        <f t="shared" si="17"/>
        <v>25</v>
      </c>
      <c r="G82" s="85">
        <f t="shared" si="17"/>
        <v>25</v>
      </c>
      <c r="H82" s="85">
        <f t="shared" si="18"/>
        <v>25</v>
      </c>
      <c r="I82" s="85">
        <f t="shared" si="19"/>
        <v>10</v>
      </c>
    </row>
    <row r="83" spans="1:9" x14ac:dyDescent="0.25">
      <c r="A83" s="274" t="s">
        <v>310</v>
      </c>
      <c r="B83" s="275">
        <v>12</v>
      </c>
      <c r="C83" s="275">
        <v>8</v>
      </c>
      <c r="D83" s="275">
        <v>8</v>
      </c>
      <c r="E83" s="275">
        <v>6</v>
      </c>
      <c r="F83" s="85">
        <f t="shared" si="17"/>
        <v>21.818181818181817</v>
      </c>
      <c r="G83" s="85">
        <f t="shared" si="17"/>
        <v>19.512195121951219</v>
      </c>
      <c r="H83" s="85">
        <f t="shared" si="18"/>
        <v>19.512195121951219</v>
      </c>
      <c r="I83" s="85">
        <f t="shared" si="19"/>
        <v>20</v>
      </c>
    </row>
    <row r="84" spans="1:9" x14ac:dyDescent="0.25">
      <c r="A84" s="274" t="s">
        <v>311</v>
      </c>
      <c r="B84" s="275">
        <v>7</v>
      </c>
      <c r="C84" s="275">
        <v>7</v>
      </c>
      <c r="D84" s="275">
        <v>1</v>
      </c>
      <c r="E84" s="275">
        <v>1</v>
      </c>
      <c r="F84" s="85">
        <f t="shared" si="17"/>
        <v>5.46875</v>
      </c>
      <c r="G84" s="85">
        <f t="shared" si="17"/>
        <v>5.46875</v>
      </c>
      <c r="H84" s="85">
        <f t="shared" si="18"/>
        <v>1.7857142857142856</v>
      </c>
      <c r="I84" s="85">
        <f t="shared" si="19"/>
        <v>2.7027027027027026</v>
      </c>
    </row>
    <row r="85" spans="1:9" x14ac:dyDescent="0.25">
      <c r="A85" s="13"/>
      <c r="B85" s="2"/>
      <c r="C85" s="2"/>
      <c r="D85" s="2"/>
      <c r="E85" s="2"/>
      <c r="F85" s="85">
        <f t="shared" si="17"/>
        <v>0</v>
      </c>
      <c r="G85" s="85">
        <f t="shared" si="17"/>
        <v>0</v>
      </c>
      <c r="H85" s="85">
        <f t="shared" si="18"/>
        <v>0</v>
      </c>
      <c r="I85" s="85">
        <f t="shared" si="19"/>
        <v>0</v>
      </c>
    </row>
    <row r="86" spans="1:9" x14ac:dyDescent="0.25">
      <c r="A86" s="13"/>
      <c r="B86" s="2"/>
      <c r="C86" s="2"/>
      <c r="D86" s="2"/>
      <c r="E86" s="2"/>
      <c r="F86" s="85">
        <f t="shared" si="17"/>
        <v>0</v>
      </c>
      <c r="G86" s="85">
        <f t="shared" si="17"/>
        <v>0</v>
      </c>
      <c r="H86" s="85">
        <f t="shared" si="18"/>
        <v>0</v>
      </c>
      <c r="I86" s="85">
        <f t="shared" si="19"/>
        <v>0</v>
      </c>
    </row>
    <row r="87" spans="1:9" x14ac:dyDescent="0.25">
      <c r="A87" s="13"/>
      <c r="B87" s="2"/>
      <c r="C87" s="2"/>
      <c r="D87" s="2"/>
      <c r="E87" s="2"/>
      <c r="F87" s="85">
        <f t="shared" si="17"/>
        <v>0</v>
      </c>
      <c r="G87" s="85">
        <f t="shared" si="17"/>
        <v>0</v>
      </c>
      <c r="H87" s="85">
        <f t="shared" si="18"/>
        <v>0</v>
      </c>
      <c r="I87" s="85">
        <f t="shared" si="19"/>
        <v>0</v>
      </c>
    </row>
    <row r="88" spans="1:9" x14ac:dyDescent="0.25">
      <c r="A88" s="13"/>
      <c r="B88" s="2"/>
      <c r="C88" s="2"/>
      <c r="D88" s="2"/>
      <c r="E88" s="2"/>
      <c r="F88" s="85">
        <f t="shared" ref="F88:G92" si="20">+IFERROR(B88/(C26+C57),0)*100</f>
        <v>0</v>
      </c>
      <c r="G88" s="85">
        <f t="shared" si="20"/>
        <v>0</v>
      </c>
      <c r="H88" s="85">
        <f t="shared" si="18"/>
        <v>0</v>
      </c>
      <c r="I88" s="85">
        <f t="shared" si="19"/>
        <v>0</v>
      </c>
    </row>
    <row r="89" spans="1:9" x14ac:dyDescent="0.25">
      <c r="A89" s="13"/>
      <c r="B89" s="2"/>
      <c r="C89" s="2"/>
      <c r="D89" s="2"/>
      <c r="E89" s="2"/>
      <c r="F89" s="85">
        <f t="shared" si="20"/>
        <v>0</v>
      </c>
      <c r="G89" s="85">
        <f t="shared" si="20"/>
        <v>0</v>
      </c>
      <c r="H89" s="85">
        <f t="shared" si="18"/>
        <v>0</v>
      </c>
      <c r="I89" s="85">
        <f t="shared" si="19"/>
        <v>0</v>
      </c>
    </row>
    <row r="90" spans="1:9" x14ac:dyDescent="0.25">
      <c r="A90" s="13"/>
      <c r="B90" s="2"/>
      <c r="C90" s="2"/>
      <c r="D90" s="2"/>
      <c r="E90" s="2"/>
      <c r="F90" s="85">
        <f t="shared" si="20"/>
        <v>0</v>
      </c>
      <c r="G90" s="85">
        <f t="shared" si="20"/>
        <v>0</v>
      </c>
      <c r="H90" s="85">
        <f t="shared" si="18"/>
        <v>0</v>
      </c>
      <c r="I90" s="85">
        <f t="shared" si="19"/>
        <v>0</v>
      </c>
    </row>
    <row r="91" spans="1:9" x14ac:dyDescent="0.25">
      <c r="A91" s="13"/>
      <c r="B91" s="2"/>
      <c r="C91" s="2"/>
      <c r="D91" s="2"/>
      <c r="E91" s="2"/>
      <c r="F91" s="85">
        <f t="shared" si="20"/>
        <v>0</v>
      </c>
      <c r="G91" s="85">
        <f t="shared" si="20"/>
        <v>0</v>
      </c>
      <c r="H91" s="85">
        <f t="shared" si="18"/>
        <v>0</v>
      </c>
      <c r="I91" s="85">
        <f t="shared" si="19"/>
        <v>0</v>
      </c>
    </row>
    <row r="92" spans="1:9" x14ac:dyDescent="0.25">
      <c r="A92" s="29"/>
      <c r="B92" s="2"/>
      <c r="C92" s="2"/>
      <c r="D92" s="2"/>
      <c r="E92" s="2"/>
      <c r="F92" s="85">
        <f t="shared" si="20"/>
        <v>0</v>
      </c>
      <c r="G92" s="85">
        <f t="shared" si="20"/>
        <v>0</v>
      </c>
      <c r="H92" s="85">
        <f t="shared" si="18"/>
        <v>0</v>
      </c>
      <c r="I92" s="85">
        <f t="shared" si="19"/>
        <v>0</v>
      </c>
    </row>
    <row r="93" spans="1:9" x14ac:dyDescent="0.25">
      <c r="A93" s="81" t="s">
        <v>31</v>
      </c>
      <c r="B93" s="35">
        <f>+SUM(B66:B92)</f>
        <v>2020</v>
      </c>
      <c r="C93" s="35">
        <f>+SUM(C66:C92)</f>
        <v>1972</v>
      </c>
      <c r="D93" s="35">
        <f>+SUM(D66:D92)</f>
        <v>1350</v>
      </c>
      <c r="E93" s="35">
        <f>+SUM(E66:E92)</f>
        <v>712</v>
      </c>
      <c r="F93" s="85">
        <f>+IFERROR(B93/(C31+C62),0)*100</f>
        <v>29.601406799531066</v>
      </c>
      <c r="G93" s="85">
        <f>+IFERROR(C93/(D31+D62),0)*100</f>
        <v>29.547497752472278</v>
      </c>
      <c r="H93" s="85">
        <f t="shared" si="18"/>
        <v>27.361167409809482</v>
      </c>
      <c r="I93" s="85">
        <f t="shared" si="19"/>
        <v>28.186856690419638</v>
      </c>
    </row>
    <row r="94" spans="1:9" x14ac:dyDescent="0.25">
      <c r="A94" s="16"/>
    </row>
  </sheetData>
  <mergeCells count="3">
    <mergeCell ref="A2:J2"/>
    <mergeCell ref="A33:J33"/>
    <mergeCell ref="A1:J1"/>
  </mergeCells>
  <phoneticPr fontId="2" type="noConversion"/>
  <pageMargins left="0.75" right="0.75" top="0.17" bottom="0.17" header="0.17" footer="0.17"/>
  <pageSetup paperSize="9" scale="99" fitToHeight="0" orientation="landscape" r:id="rId1"/>
  <headerFooter alignWithMargins="0"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2"/>
  <sheetViews>
    <sheetView view="pageBreakPreview" zoomScaleNormal="100" zoomScaleSheetLayoutView="100" workbookViewId="0">
      <selection activeCell="M102" sqref="M102"/>
    </sheetView>
  </sheetViews>
  <sheetFormatPr defaultRowHeight="15.75" x14ac:dyDescent="0.25"/>
  <cols>
    <col min="1" max="1" width="24.125" customWidth="1"/>
    <col min="2" max="10" width="10.625" customWidth="1"/>
  </cols>
  <sheetData>
    <row r="1" spans="1:10" ht="20.25" x14ac:dyDescent="0.3">
      <c r="A1" s="360" t="s">
        <v>246</v>
      </c>
      <c r="B1" s="360"/>
      <c r="C1" s="360"/>
      <c r="D1" s="360"/>
      <c r="E1" s="360"/>
      <c r="F1" s="360"/>
      <c r="G1" s="360"/>
      <c r="H1" s="360"/>
      <c r="I1" s="360"/>
      <c r="J1" s="360"/>
    </row>
    <row r="2" spans="1:10" ht="16.5" thickBot="1" x14ac:dyDescent="0.3">
      <c r="A2" s="386" t="s">
        <v>29</v>
      </c>
      <c r="B2" s="386"/>
      <c r="C2" s="386"/>
      <c r="D2" s="386"/>
      <c r="E2" s="386"/>
      <c r="F2" s="386"/>
      <c r="G2" s="386"/>
      <c r="H2" s="386"/>
      <c r="I2" s="386"/>
      <c r="J2" s="386"/>
    </row>
    <row r="3" spans="1:10" ht="32.25" thickBot="1" x14ac:dyDescent="0.3">
      <c r="A3" s="48" t="s">
        <v>45</v>
      </c>
      <c r="B3" s="49" t="s">
        <v>46</v>
      </c>
      <c r="C3" s="49" t="s">
        <v>47</v>
      </c>
      <c r="D3" s="50" t="s">
        <v>48</v>
      </c>
      <c r="E3" s="50" t="s">
        <v>49</v>
      </c>
      <c r="F3" s="50" t="s">
        <v>50</v>
      </c>
      <c r="G3" s="51" t="s">
        <v>51</v>
      </c>
      <c r="H3" s="51" t="s">
        <v>52</v>
      </c>
      <c r="I3" s="51" t="s">
        <v>53</v>
      </c>
      <c r="J3" s="52" t="s">
        <v>54</v>
      </c>
    </row>
    <row r="4" spans="1:10" x14ac:dyDescent="0.25">
      <c r="A4" s="276" t="s">
        <v>293</v>
      </c>
      <c r="B4" s="277">
        <v>40</v>
      </c>
      <c r="C4" s="277">
        <v>28</v>
      </c>
      <c r="D4" s="277">
        <v>28</v>
      </c>
      <c r="E4" s="277">
        <v>28</v>
      </c>
      <c r="F4" s="277">
        <v>13</v>
      </c>
      <c r="G4" s="82">
        <f>IFERROR(C4/B4,0)</f>
        <v>0.7</v>
      </c>
      <c r="H4" s="82">
        <f>IFERROR(E4/D4,0)</f>
        <v>1</v>
      </c>
      <c r="I4" s="82">
        <f>IFERROR(F4/E4,0)</f>
        <v>0.4642857142857143</v>
      </c>
      <c r="J4" s="82">
        <f>IFERROR(F4/B4,0)</f>
        <v>0.32500000000000001</v>
      </c>
    </row>
    <row r="5" spans="1:10" x14ac:dyDescent="0.25">
      <c r="A5" s="276" t="s">
        <v>294</v>
      </c>
      <c r="B5" s="277">
        <v>30</v>
      </c>
      <c r="C5" s="277">
        <v>11</v>
      </c>
      <c r="D5" s="277">
        <v>11</v>
      </c>
      <c r="E5" s="277">
        <v>11</v>
      </c>
      <c r="F5" s="277">
        <v>9</v>
      </c>
      <c r="G5" s="83">
        <f t="shared" ref="G5:G27" si="0">IFERROR(C5/B5,0)</f>
        <v>0.36666666666666664</v>
      </c>
      <c r="H5" s="83">
        <f t="shared" ref="H5:H27" si="1">IFERROR(E5/D5,0)</f>
        <v>1</v>
      </c>
      <c r="I5" s="83">
        <f t="shared" ref="I5:I27" si="2">IFERROR(F5/E5,0)</f>
        <v>0.81818181818181823</v>
      </c>
      <c r="J5" s="83">
        <f t="shared" ref="J5:J27" si="3">IFERROR(F5/B5,0)</f>
        <v>0.3</v>
      </c>
    </row>
    <row r="6" spans="1:10" x14ac:dyDescent="0.25">
      <c r="A6" s="276" t="s">
        <v>295</v>
      </c>
      <c r="B6" s="277">
        <v>100</v>
      </c>
      <c r="C6" s="277">
        <v>57</v>
      </c>
      <c r="D6" s="277">
        <v>57</v>
      </c>
      <c r="E6" s="277">
        <v>57</v>
      </c>
      <c r="F6" s="277">
        <v>45</v>
      </c>
      <c r="G6" s="83">
        <f t="shared" si="0"/>
        <v>0.56999999999999995</v>
      </c>
      <c r="H6" s="83">
        <f t="shared" si="1"/>
        <v>1</v>
      </c>
      <c r="I6" s="83">
        <f t="shared" si="2"/>
        <v>0.78947368421052633</v>
      </c>
      <c r="J6" s="83">
        <f t="shared" si="3"/>
        <v>0.45</v>
      </c>
    </row>
    <row r="7" spans="1:10" x14ac:dyDescent="0.25">
      <c r="A7" s="276" t="s">
        <v>296</v>
      </c>
      <c r="B7" s="277">
        <v>135</v>
      </c>
      <c r="C7" s="277">
        <v>98</v>
      </c>
      <c r="D7" s="277">
        <v>98</v>
      </c>
      <c r="E7" s="277">
        <v>98</v>
      </c>
      <c r="F7" s="277">
        <v>69</v>
      </c>
      <c r="G7" s="83">
        <f t="shared" si="0"/>
        <v>0.72592592592592597</v>
      </c>
      <c r="H7" s="83">
        <f t="shared" si="1"/>
        <v>1</v>
      </c>
      <c r="I7" s="83">
        <f t="shared" si="2"/>
        <v>0.70408163265306123</v>
      </c>
      <c r="J7" s="83">
        <f t="shared" si="3"/>
        <v>0.51111111111111107</v>
      </c>
    </row>
    <row r="8" spans="1:10" x14ac:dyDescent="0.25">
      <c r="A8" s="276" t="s">
        <v>297</v>
      </c>
      <c r="B8" s="277">
        <v>35</v>
      </c>
      <c r="C8" s="277">
        <v>25</v>
      </c>
      <c r="D8" s="277">
        <v>25</v>
      </c>
      <c r="E8" s="277">
        <v>24</v>
      </c>
      <c r="F8" s="277">
        <v>19</v>
      </c>
      <c r="G8" s="83">
        <f t="shared" si="0"/>
        <v>0.7142857142857143</v>
      </c>
      <c r="H8" s="83">
        <f t="shared" si="1"/>
        <v>0.96</v>
      </c>
      <c r="I8" s="83">
        <f t="shared" si="2"/>
        <v>0.79166666666666663</v>
      </c>
      <c r="J8" s="83">
        <f t="shared" si="3"/>
        <v>0.54285714285714282</v>
      </c>
    </row>
    <row r="9" spans="1:10" x14ac:dyDescent="0.25">
      <c r="A9" s="276" t="s">
        <v>299</v>
      </c>
      <c r="B9" s="277">
        <v>40</v>
      </c>
      <c r="C9" s="277">
        <v>23</v>
      </c>
      <c r="D9" s="277">
        <v>23</v>
      </c>
      <c r="E9" s="277">
        <v>23</v>
      </c>
      <c r="F9" s="277">
        <v>14</v>
      </c>
      <c r="G9" s="83">
        <f t="shared" si="0"/>
        <v>0.57499999999999996</v>
      </c>
      <c r="H9" s="83">
        <f t="shared" si="1"/>
        <v>1</v>
      </c>
      <c r="I9" s="83">
        <f t="shared" si="2"/>
        <v>0.60869565217391308</v>
      </c>
      <c r="J9" s="83">
        <f t="shared" si="3"/>
        <v>0.35</v>
      </c>
    </row>
    <row r="10" spans="1:10" x14ac:dyDescent="0.25">
      <c r="A10" s="276" t="s">
        <v>300</v>
      </c>
      <c r="B10" s="277">
        <v>60</v>
      </c>
      <c r="C10" s="277">
        <v>72</v>
      </c>
      <c r="D10" s="277">
        <v>72</v>
      </c>
      <c r="E10" s="277">
        <v>72</v>
      </c>
      <c r="F10" s="277">
        <v>65</v>
      </c>
      <c r="G10" s="83">
        <f t="shared" si="0"/>
        <v>1.2</v>
      </c>
      <c r="H10" s="83">
        <f t="shared" si="1"/>
        <v>1</v>
      </c>
      <c r="I10" s="83">
        <f t="shared" si="2"/>
        <v>0.90277777777777779</v>
      </c>
      <c r="J10" s="83">
        <f t="shared" si="3"/>
        <v>1.0833333333333333</v>
      </c>
    </row>
    <row r="11" spans="1:10" x14ac:dyDescent="0.25">
      <c r="A11" s="276" t="s">
        <v>302</v>
      </c>
      <c r="B11" s="277">
        <v>55</v>
      </c>
      <c r="C11" s="277">
        <v>68</v>
      </c>
      <c r="D11" s="277">
        <v>68</v>
      </c>
      <c r="E11" s="277">
        <v>68</v>
      </c>
      <c r="F11" s="277">
        <v>49</v>
      </c>
      <c r="G11" s="83">
        <f t="shared" si="0"/>
        <v>1.2363636363636363</v>
      </c>
      <c r="H11" s="83">
        <f t="shared" si="1"/>
        <v>1</v>
      </c>
      <c r="I11" s="83">
        <f t="shared" si="2"/>
        <v>0.72058823529411764</v>
      </c>
      <c r="J11" s="83">
        <f t="shared" si="3"/>
        <v>0.89090909090909087</v>
      </c>
    </row>
    <row r="12" spans="1:10" x14ac:dyDescent="0.25">
      <c r="A12" s="276" t="s">
        <v>304</v>
      </c>
      <c r="B12" s="277">
        <v>10</v>
      </c>
      <c r="C12" s="277">
        <v>11</v>
      </c>
      <c r="D12" s="277">
        <v>11</v>
      </c>
      <c r="E12" s="277">
        <v>11</v>
      </c>
      <c r="F12" s="277">
        <v>6</v>
      </c>
      <c r="G12" s="83">
        <f t="shared" si="0"/>
        <v>1.1000000000000001</v>
      </c>
      <c r="H12" s="83">
        <f t="shared" si="1"/>
        <v>1</v>
      </c>
      <c r="I12" s="83">
        <f t="shared" si="2"/>
        <v>0.54545454545454541</v>
      </c>
      <c r="J12" s="83">
        <f t="shared" si="3"/>
        <v>0.6</v>
      </c>
    </row>
    <row r="13" spans="1:10" x14ac:dyDescent="0.25">
      <c r="A13" s="276" t="s">
        <v>305</v>
      </c>
      <c r="B13" s="277">
        <v>50</v>
      </c>
      <c r="C13" s="277">
        <v>154</v>
      </c>
      <c r="D13" s="277">
        <v>154</v>
      </c>
      <c r="E13" s="277">
        <v>81</v>
      </c>
      <c r="F13" s="277">
        <v>52</v>
      </c>
      <c r="G13" s="83">
        <f t="shared" si="0"/>
        <v>3.08</v>
      </c>
      <c r="H13" s="83">
        <f t="shared" si="1"/>
        <v>0.52597402597402598</v>
      </c>
      <c r="I13" s="83">
        <f t="shared" si="2"/>
        <v>0.64197530864197527</v>
      </c>
      <c r="J13" s="83">
        <f t="shared" si="3"/>
        <v>1.04</v>
      </c>
    </row>
    <row r="14" spans="1:10" x14ac:dyDescent="0.25">
      <c r="A14" s="276" t="s">
        <v>306</v>
      </c>
      <c r="B14" s="277">
        <v>50</v>
      </c>
      <c r="C14" s="277">
        <v>18</v>
      </c>
      <c r="D14" s="277">
        <v>18</v>
      </c>
      <c r="E14" s="277">
        <v>17</v>
      </c>
      <c r="F14" s="277">
        <v>16</v>
      </c>
      <c r="G14" s="83">
        <f t="shared" si="0"/>
        <v>0.36</v>
      </c>
      <c r="H14" s="83">
        <f t="shared" si="1"/>
        <v>0.94444444444444442</v>
      </c>
      <c r="I14" s="83">
        <f t="shared" si="2"/>
        <v>0.94117647058823528</v>
      </c>
      <c r="J14" s="83">
        <f t="shared" si="3"/>
        <v>0.32</v>
      </c>
    </row>
    <row r="15" spans="1:10" x14ac:dyDescent="0.25">
      <c r="A15" s="276" t="s">
        <v>307</v>
      </c>
      <c r="B15" s="277">
        <v>1036</v>
      </c>
      <c r="C15" s="277">
        <v>420</v>
      </c>
      <c r="D15" s="277">
        <v>420</v>
      </c>
      <c r="E15" s="277">
        <v>409</v>
      </c>
      <c r="F15" s="277">
        <v>339</v>
      </c>
      <c r="G15" s="83">
        <f t="shared" si="0"/>
        <v>0.40540540540540543</v>
      </c>
      <c r="H15" s="83">
        <f t="shared" si="1"/>
        <v>0.97380952380952379</v>
      </c>
      <c r="I15" s="83">
        <f t="shared" si="2"/>
        <v>0.82885085574572126</v>
      </c>
      <c r="J15" s="83">
        <f t="shared" si="3"/>
        <v>0.32722007722007723</v>
      </c>
    </row>
    <row r="16" spans="1:10" x14ac:dyDescent="0.25">
      <c r="A16" s="276" t="s">
        <v>308</v>
      </c>
      <c r="B16" s="277">
        <v>40</v>
      </c>
      <c r="C16" s="277">
        <v>48</v>
      </c>
      <c r="D16" s="277">
        <v>48</v>
      </c>
      <c r="E16" s="277">
        <v>48</v>
      </c>
      <c r="F16" s="277">
        <v>35</v>
      </c>
      <c r="G16" s="83">
        <f t="shared" si="0"/>
        <v>1.2</v>
      </c>
      <c r="H16" s="83">
        <f t="shared" si="1"/>
        <v>1</v>
      </c>
      <c r="I16" s="83">
        <f t="shared" si="2"/>
        <v>0.72916666666666663</v>
      </c>
      <c r="J16" s="83">
        <f t="shared" si="3"/>
        <v>0.875</v>
      </c>
    </row>
    <row r="17" spans="1:10" x14ac:dyDescent="0.25">
      <c r="A17" s="276" t="s">
        <v>309</v>
      </c>
      <c r="B17" s="277">
        <v>30</v>
      </c>
      <c r="C17" s="277">
        <v>2</v>
      </c>
      <c r="D17" s="277">
        <v>2</v>
      </c>
      <c r="E17" s="277">
        <v>2</v>
      </c>
      <c r="F17" s="277">
        <v>2</v>
      </c>
      <c r="G17" s="83">
        <f t="shared" si="0"/>
        <v>6.6666666666666666E-2</v>
      </c>
      <c r="H17" s="83">
        <f t="shared" si="1"/>
        <v>1</v>
      </c>
      <c r="I17" s="83">
        <f t="shared" si="2"/>
        <v>1</v>
      </c>
      <c r="J17" s="83">
        <f t="shared" si="3"/>
        <v>6.6666666666666666E-2</v>
      </c>
    </row>
    <row r="18" spans="1:10" x14ac:dyDescent="0.25">
      <c r="A18" s="276" t="s">
        <v>310</v>
      </c>
      <c r="B18" s="277">
        <v>15</v>
      </c>
      <c r="C18" s="277">
        <v>14</v>
      </c>
      <c r="D18" s="277">
        <v>14</v>
      </c>
      <c r="E18" s="277">
        <v>14</v>
      </c>
      <c r="F18" s="277">
        <v>13</v>
      </c>
      <c r="G18" s="83">
        <f t="shared" si="0"/>
        <v>0.93333333333333335</v>
      </c>
      <c r="H18" s="83">
        <f t="shared" si="1"/>
        <v>1</v>
      </c>
      <c r="I18" s="83">
        <f t="shared" si="2"/>
        <v>0.9285714285714286</v>
      </c>
      <c r="J18" s="83">
        <f t="shared" si="3"/>
        <v>0.8666666666666667</v>
      </c>
    </row>
    <row r="19" spans="1:10" x14ac:dyDescent="0.25">
      <c r="A19" s="13"/>
      <c r="B19" s="2"/>
      <c r="C19" s="2"/>
      <c r="D19" s="2"/>
      <c r="E19" s="2"/>
      <c r="F19" s="2"/>
      <c r="G19" s="83">
        <f t="shared" si="0"/>
        <v>0</v>
      </c>
      <c r="H19" s="83">
        <f t="shared" si="1"/>
        <v>0</v>
      </c>
      <c r="I19" s="83">
        <f t="shared" si="2"/>
        <v>0</v>
      </c>
      <c r="J19" s="83">
        <f t="shared" si="3"/>
        <v>0</v>
      </c>
    </row>
    <row r="20" spans="1:10" x14ac:dyDescent="0.25">
      <c r="A20" s="13"/>
      <c r="B20" s="2"/>
      <c r="C20" s="2"/>
      <c r="D20" s="2"/>
      <c r="E20" s="2"/>
      <c r="F20" s="2"/>
      <c r="G20" s="83">
        <f t="shared" si="0"/>
        <v>0</v>
      </c>
      <c r="H20" s="83">
        <f t="shared" si="1"/>
        <v>0</v>
      </c>
      <c r="I20" s="83">
        <f t="shared" si="2"/>
        <v>0</v>
      </c>
      <c r="J20" s="83">
        <f t="shared" si="3"/>
        <v>0</v>
      </c>
    </row>
    <row r="21" spans="1:10" x14ac:dyDescent="0.25">
      <c r="A21" s="13"/>
      <c r="B21" s="2"/>
      <c r="C21" s="2"/>
      <c r="D21" s="2"/>
      <c r="E21" s="2"/>
      <c r="F21" s="2"/>
      <c r="G21" s="83">
        <f t="shared" si="0"/>
        <v>0</v>
      </c>
      <c r="H21" s="83">
        <f t="shared" si="1"/>
        <v>0</v>
      </c>
      <c r="I21" s="83">
        <f t="shared" si="2"/>
        <v>0</v>
      </c>
      <c r="J21" s="83">
        <f t="shared" si="3"/>
        <v>0</v>
      </c>
    </row>
    <row r="22" spans="1:10" x14ac:dyDescent="0.25">
      <c r="A22" s="13"/>
      <c r="B22" s="2"/>
      <c r="C22" s="2"/>
      <c r="D22" s="2"/>
      <c r="E22" s="2"/>
      <c r="F22" s="2"/>
      <c r="G22" s="83">
        <f t="shared" si="0"/>
        <v>0</v>
      </c>
      <c r="H22" s="83">
        <f t="shared" si="1"/>
        <v>0</v>
      </c>
      <c r="I22" s="83">
        <f t="shared" si="2"/>
        <v>0</v>
      </c>
      <c r="J22" s="83">
        <f t="shared" si="3"/>
        <v>0</v>
      </c>
    </row>
    <row r="23" spans="1:10" x14ac:dyDescent="0.25">
      <c r="A23" s="13"/>
      <c r="B23" s="2"/>
      <c r="C23" s="2"/>
      <c r="D23" s="2"/>
      <c r="E23" s="2"/>
      <c r="F23" s="2"/>
      <c r="G23" s="83">
        <f t="shared" si="0"/>
        <v>0</v>
      </c>
      <c r="H23" s="83">
        <f t="shared" si="1"/>
        <v>0</v>
      </c>
      <c r="I23" s="83">
        <f t="shared" si="2"/>
        <v>0</v>
      </c>
      <c r="J23" s="83">
        <f t="shared" si="3"/>
        <v>0</v>
      </c>
    </row>
    <row r="24" spans="1:10" x14ac:dyDescent="0.25">
      <c r="A24" s="13"/>
      <c r="B24" s="2"/>
      <c r="C24" s="2"/>
      <c r="D24" s="2"/>
      <c r="E24" s="2"/>
      <c r="F24" s="2"/>
      <c r="G24" s="83">
        <f t="shared" si="0"/>
        <v>0</v>
      </c>
      <c r="H24" s="83">
        <f t="shared" si="1"/>
        <v>0</v>
      </c>
      <c r="I24" s="83">
        <f t="shared" si="2"/>
        <v>0</v>
      </c>
      <c r="J24" s="83">
        <f t="shared" si="3"/>
        <v>0</v>
      </c>
    </row>
    <row r="25" spans="1:10" x14ac:dyDescent="0.25">
      <c r="A25" s="13"/>
      <c r="B25" s="2"/>
      <c r="C25" s="2"/>
      <c r="D25" s="2"/>
      <c r="E25" s="2"/>
      <c r="F25" s="2"/>
      <c r="G25" s="83">
        <f t="shared" si="0"/>
        <v>0</v>
      </c>
      <c r="H25" s="83">
        <f t="shared" si="1"/>
        <v>0</v>
      </c>
      <c r="I25" s="83">
        <f t="shared" si="2"/>
        <v>0</v>
      </c>
      <c r="J25" s="83">
        <f t="shared" si="3"/>
        <v>0</v>
      </c>
    </row>
    <row r="26" spans="1:10" x14ac:dyDescent="0.25">
      <c r="A26" s="13"/>
      <c r="B26" s="2"/>
      <c r="C26" s="2"/>
      <c r="D26" s="2"/>
      <c r="E26" s="2"/>
      <c r="F26" s="2"/>
      <c r="G26" s="83">
        <f t="shared" si="0"/>
        <v>0</v>
      </c>
      <c r="H26" s="83">
        <f t="shared" si="1"/>
        <v>0</v>
      </c>
      <c r="I26" s="83">
        <f t="shared" si="2"/>
        <v>0</v>
      </c>
      <c r="J26" s="83">
        <f t="shared" si="3"/>
        <v>0</v>
      </c>
    </row>
    <row r="27" spans="1:10" x14ac:dyDescent="0.25">
      <c r="A27" s="13"/>
      <c r="B27" s="2"/>
      <c r="C27" s="2"/>
      <c r="D27" s="2"/>
      <c r="E27" s="2"/>
      <c r="F27" s="2"/>
      <c r="G27" s="83">
        <f t="shared" si="0"/>
        <v>0</v>
      </c>
      <c r="H27" s="83">
        <f t="shared" si="1"/>
        <v>0</v>
      </c>
      <c r="I27" s="83">
        <f t="shared" si="2"/>
        <v>0</v>
      </c>
      <c r="J27" s="83">
        <f t="shared" si="3"/>
        <v>0</v>
      </c>
    </row>
    <row r="28" spans="1:10" x14ac:dyDescent="0.25">
      <c r="A28" s="13"/>
      <c r="B28" s="2"/>
      <c r="C28" s="2"/>
      <c r="D28" s="2"/>
      <c r="E28" s="2"/>
      <c r="F28" s="2"/>
      <c r="G28" s="83">
        <f>IFERROR(C28/B28,0)</f>
        <v>0</v>
      </c>
      <c r="H28" s="83">
        <f t="shared" ref="H28:I31" si="4">IFERROR(E28/D28,0)</f>
        <v>0</v>
      </c>
      <c r="I28" s="83">
        <f t="shared" si="4"/>
        <v>0</v>
      </c>
      <c r="J28" s="83">
        <f>IFERROR(F28/B28,0)</f>
        <v>0</v>
      </c>
    </row>
    <row r="29" spans="1:10" x14ac:dyDescent="0.25">
      <c r="A29" s="13"/>
      <c r="B29" s="2"/>
      <c r="C29" s="2"/>
      <c r="D29" s="2"/>
      <c r="E29" s="2"/>
      <c r="F29" s="2"/>
      <c r="G29" s="83">
        <f>IFERROR(C29/B29,0)</f>
        <v>0</v>
      </c>
      <c r="H29" s="83">
        <f t="shared" si="4"/>
        <v>0</v>
      </c>
      <c r="I29" s="83">
        <f t="shared" si="4"/>
        <v>0</v>
      </c>
      <c r="J29" s="83">
        <f>IFERROR(F29/B29,0)</f>
        <v>0</v>
      </c>
    </row>
    <row r="30" spans="1:10" x14ac:dyDescent="0.25">
      <c r="A30" s="29"/>
      <c r="B30" s="38"/>
      <c r="C30" s="38"/>
      <c r="D30" s="38"/>
      <c r="E30" s="38"/>
      <c r="F30" s="38"/>
      <c r="G30" s="83">
        <f>IFERROR(C30/B30,0)</f>
        <v>0</v>
      </c>
      <c r="H30" s="83">
        <f t="shared" si="4"/>
        <v>0</v>
      </c>
      <c r="I30" s="83">
        <f t="shared" si="4"/>
        <v>0</v>
      </c>
      <c r="J30" s="83">
        <f>IFERROR(F30/B30,0)</f>
        <v>0</v>
      </c>
    </row>
    <row r="31" spans="1:10" x14ac:dyDescent="0.25">
      <c r="A31" s="81" t="s">
        <v>31</v>
      </c>
      <c r="B31" s="36">
        <f>SUM(B4:B30)</f>
        <v>1726</v>
      </c>
      <c r="C31" s="36">
        <f>SUM(C4:C30)</f>
        <v>1049</v>
      </c>
      <c r="D31" s="36">
        <f>SUM(D4:D30)</f>
        <v>1049</v>
      </c>
      <c r="E31" s="36">
        <f>SUM(E4:E30)</f>
        <v>963</v>
      </c>
      <c r="F31" s="36">
        <f>SUM(F4:F30)</f>
        <v>746</v>
      </c>
      <c r="G31" s="83">
        <f>IFERROR(C31/B31,0)</f>
        <v>0.60776361529548084</v>
      </c>
      <c r="H31" s="83">
        <f t="shared" si="4"/>
        <v>0.91801715919923732</v>
      </c>
      <c r="I31" s="83">
        <f t="shared" si="4"/>
        <v>0.77466251298027</v>
      </c>
      <c r="J31" s="83">
        <f>IFERROR(F31/B31,0)</f>
        <v>0.43221320973348781</v>
      </c>
    </row>
    <row r="32" spans="1:10" x14ac:dyDescent="0.25">
      <c r="A32" s="1"/>
    </row>
    <row r="33" spans="1:10" ht="16.5" thickBot="1" x14ac:dyDescent="0.3">
      <c r="A33" s="386" t="s">
        <v>30</v>
      </c>
      <c r="B33" s="387"/>
      <c r="C33" s="387"/>
      <c r="D33" s="387"/>
      <c r="E33" s="387"/>
      <c r="F33" s="387"/>
      <c r="G33" s="387"/>
      <c r="H33" s="387"/>
      <c r="I33" s="387"/>
      <c r="J33" s="387"/>
    </row>
    <row r="34" spans="1:10" ht="32.25" thickBot="1" x14ac:dyDescent="0.3">
      <c r="A34" s="48" t="s">
        <v>45</v>
      </c>
      <c r="B34" s="49" t="s">
        <v>46</v>
      </c>
      <c r="C34" s="49" t="s">
        <v>47</v>
      </c>
      <c r="D34" s="50" t="s">
        <v>48</v>
      </c>
      <c r="E34" s="50" t="s">
        <v>49</v>
      </c>
      <c r="F34" s="50" t="s">
        <v>50</v>
      </c>
      <c r="G34" s="51" t="s">
        <v>51</v>
      </c>
      <c r="H34" s="51" t="s">
        <v>52</v>
      </c>
      <c r="I34" s="51" t="s">
        <v>53</v>
      </c>
      <c r="J34" s="52" t="s">
        <v>54</v>
      </c>
    </row>
    <row r="35" spans="1:10" x14ac:dyDescent="0.25">
      <c r="A35" s="276" t="s">
        <v>296</v>
      </c>
      <c r="B35" s="277">
        <v>30</v>
      </c>
      <c r="C35" s="277">
        <v>12</v>
      </c>
      <c r="D35" s="277">
        <v>12</v>
      </c>
      <c r="E35" s="277">
        <v>11</v>
      </c>
      <c r="F35" s="277">
        <v>8</v>
      </c>
      <c r="G35" s="82">
        <f>IFERROR(C35/B35,0)</f>
        <v>0.4</v>
      </c>
      <c r="H35" s="82">
        <f>IFERROR(E35/D35,0)</f>
        <v>0.91666666666666663</v>
      </c>
      <c r="I35" s="82">
        <f>IFERROR(F35/E35,0)</f>
        <v>0.72727272727272729</v>
      </c>
      <c r="J35" s="82">
        <f>IFERROR(F35/B35,0)</f>
        <v>0.26666666666666666</v>
      </c>
    </row>
    <row r="36" spans="1:10" x14ac:dyDescent="0.25">
      <c r="A36" s="276" t="s">
        <v>297</v>
      </c>
      <c r="B36" s="277">
        <v>15</v>
      </c>
      <c r="C36" s="277">
        <v>28</v>
      </c>
      <c r="D36" s="277">
        <v>28</v>
      </c>
      <c r="E36" s="277">
        <v>28</v>
      </c>
      <c r="F36" s="277">
        <v>25</v>
      </c>
      <c r="G36" s="83">
        <f t="shared" ref="G36:G47" si="5">IFERROR(C36/B36,0)</f>
        <v>1.8666666666666667</v>
      </c>
      <c r="H36" s="83">
        <f t="shared" ref="H36:H47" si="6">IFERROR(E36/D36,0)</f>
        <v>1</v>
      </c>
      <c r="I36" s="83">
        <f t="shared" ref="I36:I47" si="7">IFERROR(F36/E36,0)</f>
        <v>0.8928571428571429</v>
      </c>
      <c r="J36" s="83">
        <f t="shared" ref="J36:J47" si="8">IFERROR(F36/B36,0)</f>
        <v>1.6666666666666667</v>
      </c>
    </row>
    <row r="37" spans="1:10" x14ac:dyDescent="0.25">
      <c r="A37" s="276" t="s">
        <v>299</v>
      </c>
      <c r="B37" s="277">
        <v>15</v>
      </c>
      <c r="C37" s="277">
        <v>11</v>
      </c>
      <c r="D37" s="277">
        <v>11</v>
      </c>
      <c r="E37" s="277">
        <v>11</v>
      </c>
      <c r="F37" s="277">
        <v>9</v>
      </c>
      <c r="G37" s="83">
        <f t="shared" si="5"/>
        <v>0.73333333333333328</v>
      </c>
      <c r="H37" s="83">
        <f t="shared" si="6"/>
        <v>1</v>
      </c>
      <c r="I37" s="83">
        <f t="shared" si="7"/>
        <v>0.81818181818181823</v>
      </c>
      <c r="J37" s="83">
        <f t="shared" si="8"/>
        <v>0.6</v>
      </c>
    </row>
    <row r="38" spans="1:10" x14ac:dyDescent="0.25">
      <c r="A38" s="276" t="s">
        <v>300</v>
      </c>
      <c r="B38" s="277">
        <v>40</v>
      </c>
      <c r="C38" s="277">
        <v>31</v>
      </c>
      <c r="D38" s="277">
        <v>31</v>
      </c>
      <c r="E38" s="277">
        <v>31</v>
      </c>
      <c r="F38" s="277">
        <v>29</v>
      </c>
      <c r="G38" s="83">
        <f t="shared" si="5"/>
        <v>0.77500000000000002</v>
      </c>
      <c r="H38" s="83">
        <f t="shared" si="6"/>
        <v>1</v>
      </c>
      <c r="I38" s="83">
        <f t="shared" si="7"/>
        <v>0.93548387096774188</v>
      </c>
      <c r="J38" s="83">
        <f t="shared" si="8"/>
        <v>0.72499999999999998</v>
      </c>
    </row>
    <row r="39" spans="1:10" x14ac:dyDescent="0.25">
      <c r="A39" s="276" t="s">
        <v>302</v>
      </c>
      <c r="B39" s="277">
        <v>30</v>
      </c>
      <c r="C39" s="277">
        <v>20</v>
      </c>
      <c r="D39" s="277">
        <v>20</v>
      </c>
      <c r="E39" s="277">
        <v>20</v>
      </c>
      <c r="F39" s="277">
        <v>15</v>
      </c>
      <c r="G39" s="83">
        <f t="shared" si="5"/>
        <v>0.66666666666666663</v>
      </c>
      <c r="H39" s="83">
        <f t="shared" si="6"/>
        <v>1</v>
      </c>
      <c r="I39" s="83">
        <f t="shared" si="7"/>
        <v>0.75</v>
      </c>
      <c r="J39" s="83">
        <f t="shared" si="8"/>
        <v>0.5</v>
      </c>
    </row>
    <row r="40" spans="1:10" x14ac:dyDescent="0.25">
      <c r="A40" s="276" t="s">
        <v>306</v>
      </c>
      <c r="B40" s="277">
        <v>40</v>
      </c>
      <c r="C40" s="277">
        <v>32</v>
      </c>
      <c r="D40" s="277">
        <v>32</v>
      </c>
      <c r="E40" s="277">
        <v>31</v>
      </c>
      <c r="F40" s="277">
        <v>19</v>
      </c>
      <c r="G40" s="83">
        <f t="shared" si="5"/>
        <v>0.8</v>
      </c>
      <c r="H40" s="83">
        <f t="shared" si="6"/>
        <v>0.96875</v>
      </c>
      <c r="I40" s="83">
        <f t="shared" si="7"/>
        <v>0.61290322580645162</v>
      </c>
      <c r="J40" s="83">
        <f t="shared" si="8"/>
        <v>0.47499999999999998</v>
      </c>
    </row>
    <row r="41" spans="1:10" x14ac:dyDescent="0.25">
      <c r="A41" s="276" t="s">
        <v>307</v>
      </c>
      <c r="B41" s="277">
        <v>135</v>
      </c>
      <c r="C41" s="277">
        <v>241</v>
      </c>
      <c r="D41" s="277">
        <v>241</v>
      </c>
      <c r="E41" s="277">
        <v>235</v>
      </c>
      <c r="F41" s="277">
        <v>177</v>
      </c>
      <c r="G41" s="83">
        <f t="shared" si="5"/>
        <v>1.7851851851851852</v>
      </c>
      <c r="H41" s="83">
        <f t="shared" si="6"/>
        <v>0.975103734439834</v>
      </c>
      <c r="I41" s="83">
        <f t="shared" si="7"/>
        <v>0.7531914893617021</v>
      </c>
      <c r="J41" s="83">
        <f t="shared" si="8"/>
        <v>1.3111111111111111</v>
      </c>
    </row>
    <row r="42" spans="1:10" x14ac:dyDescent="0.25">
      <c r="A42" s="276" t="s">
        <v>308</v>
      </c>
      <c r="B42" s="277">
        <v>15</v>
      </c>
      <c r="C42" s="277">
        <v>10</v>
      </c>
      <c r="D42" s="277">
        <v>10</v>
      </c>
      <c r="E42" s="277">
        <v>10</v>
      </c>
      <c r="F42" s="277">
        <v>5</v>
      </c>
      <c r="G42" s="83">
        <f t="shared" si="5"/>
        <v>0.66666666666666663</v>
      </c>
      <c r="H42" s="83">
        <f t="shared" si="6"/>
        <v>1</v>
      </c>
      <c r="I42" s="83">
        <f t="shared" si="7"/>
        <v>0.5</v>
      </c>
      <c r="J42" s="83">
        <f t="shared" si="8"/>
        <v>0.33333333333333331</v>
      </c>
    </row>
    <row r="43" spans="1:10" x14ac:dyDescent="0.25">
      <c r="A43" s="13"/>
      <c r="B43" s="38"/>
      <c r="C43" s="38"/>
      <c r="D43" s="38"/>
      <c r="E43" s="38"/>
      <c r="F43" s="38"/>
      <c r="G43" s="83">
        <f t="shared" si="5"/>
        <v>0</v>
      </c>
      <c r="H43" s="83">
        <f t="shared" si="6"/>
        <v>0</v>
      </c>
      <c r="I43" s="83">
        <f t="shared" si="7"/>
        <v>0</v>
      </c>
      <c r="J43" s="83">
        <f t="shared" si="8"/>
        <v>0</v>
      </c>
    </row>
    <row r="44" spans="1:10" x14ac:dyDescent="0.25">
      <c r="A44" s="13"/>
      <c r="B44" s="29"/>
      <c r="C44" s="29"/>
      <c r="D44" s="38"/>
      <c r="E44" s="38"/>
      <c r="F44" s="38"/>
      <c r="G44" s="83">
        <f t="shared" si="5"/>
        <v>0</v>
      </c>
      <c r="H44" s="83">
        <f t="shared" si="6"/>
        <v>0</v>
      </c>
      <c r="I44" s="83">
        <f t="shared" si="7"/>
        <v>0</v>
      </c>
      <c r="J44" s="83">
        <f t="shared" si="8"/>
        <v>0</v>
      </c>
    </row>
    <row r="45" spans="1:10" x14ac:dyDescent="0.25">
      <c r="A45" s="13"/>
      <c r="B45" s="2"/>
      <c r="C45" s="2"/>
      <c r="D45" s="2"/>
      <c r="E45" s="2"/>
      <c r="F45" s="2"/>
      <c r="G45" s="83">
        <f t="shared" si="5"/>
        <v>0</v>
      </c>
      <c r="H45" s="83">
        <f t="shared" si="6"/>
        <v>0</v>
      </c>
      <c r="I45" s="83">
        <f t="shared" si="7"/>
        <v>0</v>
      </c>
      <c r="J45" s="83">
        <f t="shared" si="8"/>
        <v>0</v>
      </c>
    </row>
    <row r="46" spans="1:10" x14ac:dyDescent="0.25">
      <c r="A46" s="13"/>
      <c r="B46" s="2"/>
      <c r="C46" s="2"/>
      <c r="D46" s="2"/>
      <c r="E46" s="2"/>
      <c r="F46" s="2"/>
      <c r="G46" s="83">
        <f t="shared" si="5"/>
        <v>0</v>
      </c>
      <c r="H46" s="83">
        <f t="shared" si="6"/>
        <v>0</v>
      </c>
      <c r="I46" s="83">
        <f t="shared" si="7"/>
        <v>0</v>
      </c>
      <c r="J46" s="83">
        <f t="shared" si="8"/>
        <v>0</v>
      </c>
    </row>
    <row r="47" spans="1:10" x14ac:dyDescent="0.25">
      <c r="A47" s="13"/>
      <c r="B47" s="2"/>
      <c r="C47" s="2"/>
      <c r="D47" s="2"/>
      <c r="E47" s="2"/>
      <c r="F47" s="2"/>
      <c r="G47" s="83">
        <f t="shared" si="5"/>
        <v>0</v>
      </c>
      <c r="H47" s="83">
        <f t="shared" si="6"/>
        <v>0</v>
      </c>
      <c r="I47" s="83">
        <f t="shared" si="7"/>
        <v>0</v>
      </c>
      <c r="J47" s="83">
        <f t="shared" si="8"/>
        <v>0</v>
      </c>
    </row>
    <row r="48" spans="1:10" x14ac:dyDescent="0.25">
      <c r="A48" s="13"/>
      <c r="B48" s="2"/>
      <c r="C48" s="2"/>
      <c r="D48" s="2"/>
      <c r="E48" s="2"/>
      <c r="F48" s="2"/>
      <c r="G48" s="83">
        <f t="shared" ref="G48:G60" si="9">IFERROR(C48/B48,0)</f>
        <v>0</v>
      </c>
      <c r="H48" s="83">
        <f t="shared" ref="H48:H60" si="10">IFERROR(E48/D48,0)</f>
        <v>0</v>
      </c>
      <c r="I48" s="83">
        <f t="shared" ref="I48:I60" si="11">IFERROR(F48/E48,0)</f>
        <v>0</v>
      </c>
      <c r="J48" s="83">
        <f t="shared" ref="J48:J60" si="12">IFERROR(F48/B48,0)</f>
        <v>0</v>
      </c>
    </row>
    <row r="49" spans="1:10" x14ac:dyDescent="0.25">
      <c r="A49" s="13"/>
      <c r="B49" s="2"/>
      <c r="C49" s="2"/>
      <c r="D49" s="2"/>
      <c r="E49" s="2"/>
      <c r="F49" s="2"/>
      <c r="G49" s="83">
        <f t="shared" si="9"/>
        <v>0</v>
      </c>
      <c r="H49" s="83">
        <f t="shared" si="10"/>
        <v>0</v>
      </c>
      <c r="I49" s="83">
        <f t="shared" si="11"/>
        <v>0</v>
      </c>
      <c r="J49" s="83">
        <f t="shared" si="12"/>
        <v>0</v>
      </c>
    </row>
    <row r="50" spans="1:10" x14ac:dyDescent="0.25">
      <c r="A50" s="13"/>
      <c r="B50" s="2"/>
      <c r="C50" s="2"/>
      <c r="D50" s="2"/>
      <c r="E50" s="2"/>
      <c r="F50" s="2"/>
      <c r="G50" s="83">
        <f t="shared" si="9"/>
        <v>0</v>
      </c>
      <c r="H50" s="83">
        <f t="shared" si="10"/>
        <v>0</v>
      </c>
      <c r="I50" s="83">
        <f t="shared" si="11"/>
        <v>0</v>
      </c>
      <c r="J50" s="83">
        <f t="shared" si="12"/>
        <v>0</v>
      </c>
    </row>
    <row r="51" spans="1:10" x14ac:dyDescent="0.25">
      <c r="A51" s="13"/>
      <c r="B51" s="2"/>
      <c r="C51" s="2"/>
      <c r="D51" s="2"/>
      <c r="E51" s="2"/>
      <c r="F51" s="2"/>
      <c r="G51" s="83">
        <f t="shared" si="9"/>
        <v>0</v>
      </c>
      <c r="H51" s="83">
        <f t="shared" si="10"/>
        <v>0</v>
      </c>
      <c r="I51" s="83">
        <f t="shared" si="11"/>
        <v>0</v>
      </c>
      <c r="J51" s="83">
        <f t="shared" si="12"/>
        <v>0</v>
      </c>
    </row>
    <row r="52" spans="1:10" x14ac:dyDescent="0.25">
      <c r="A52" s="13"/>
      <c r="B52" s="2"/>
      <c r="C52" s="2"/>
      <c r="D52" s="2"/>
      <c r="E52" s="2"/>
      <c r="F52" s="2"/>
      <c r="G52" s="83">
        <f t="shared" si="9"/>
        <v>0</v>
      </c>
      <c r="H52" s="83">
        <f t="shared" si="10"/>
        <v>0</v>
      </c>
      <c r="I52" s="83">
        <f t="shared" si="11"/>
        <v>0</v>
      </c>
      <c r="J52" s="83">
        <f t="shared" si="12"/>
        <v>0</v>
      </c>
    </row>
    <row r="53" spans="1:10" x14ac:dyDescent="0.25">
      <c r="A53" s="13"/>
      <c r="B53" s="2"/>
      <c r="C53" s="2"/>
      <c r="D53" s="2"/>
      <c r="E53" s="2"/>
      <c r="F53" s="2"/>
      <c r="G53" s="83">
        <f t="shared" si="9"/>
        <v>0</v>
      </c>
      <c r="H53" s="83">
        <f t="shared" si="10"/>
        <v>0</v>
      </c>
      <c r="I53" s="83">
        <f t="shared" si="11"/>
        <v>0</v>
      </c>
      <c r="J53" s="83">
        <f t="shared" si="12"/>
        <v>0</v>
      </c>
    </row>
    <row r="54" spans="1:10" x14ac:dyDescent="0.25">
      <c r="A54" s="13"/>
      <c r="B54" s="2"/>
      <c r="C54" s="2"/>
      <c r="D54" s="2"/>
      <c r="E54" s="2"/>
      <c r="F54" s="2"/>
      <c r="G54" s="83">
        <f t="shared" si="9"/>
        <v>0</v>
      </c>
      <c r="H54" s="83">
        <f t="shared" si="10"/>
        <v>0</v>
      </c>
      <c r="I54" s="83">
        <f t="shared" si="11"/>
        <v>0</v>
      </c>
      <c r="J54" s="83">
        <f t="shared" si="12"/>
        <v>0</v>
      </c>
    </row>
    <row r="55" spans="1:10" x14ac:dyDescent="0.25">
      <c r="A55" s="13"/>
      <c r="B55" s="2"/>
      <c r="C55" s="2"/>
      <c r="D55" s="2"/>
      <c r="E55" s="2"/>
      <c r="F55" s="2"/>
      <c r="G55" s="83">
        <f t="shared" si="9"/>
        <v>0</v>
      </c>
      <c r="H55" s="83">
        <f t="shared" si="10"/>
        <v>0</v>
      </c>
      <c r="I55" s="83">
        <f t="shared" si="11"/>
        <v>0</v>
      </c>
      <c r="J55" s="83">
        <f t="shared" si="12"/>
        <v>0</v>
      </c>
    </row>
    <row r="56" spans="1:10" x14ac:dyDescent="0.25">
      <c r="A56" s="13"/>
      <c r="B56" s="2"/>
      <c r="C56" s="2"/>
      <c r="D56" s="2"/>
      <c r="E56" s="2"/>
      <c r="F56" s="2"/>
      <c r="G56" s="83">
        <f t="shared" si="9"/>
        <v>0</v>
      </c>
      <c r="H56" s="83">
        <f t="shared" si="10"/>
        <v>0</v>
      </c>
      <c r="I56" s="83">
        <f t="shared" si="11"/>
        <v>0</v>
      </c>
      <c r="J56" s="83">
        <f t="shared" si="12"/>
        <v>0</v>
      </c>
    </row>
    <row r="57" spans="1:10" x14ac:dyDescent="0.25">
      <c r="A57" s="13"/>
      <c r="B57" s="2"/>
      <c r="C57" s="2"/>
      <c r="D57" s="2"/>
      <c r="E57" s="2"/>
      <c r="F57" s="2"/>
      <c r="G57" s="83">
        <f t="shared" si="9"/>
        <v>0</v>
      </c>
      <c r="H57" s="83">
        <f t="shared" si="10"/>
        <v>0</v>
      </c>
      <c r="I57" s="83">
        <f t="shared" si="11"/>
        <v>0</v>
      </c>
      <c r="J57" s="83">
        <f t="shared" si="12"/>
        <v>0</v>
      </c>
    </row>
    <row r="58" spans="1:10" x14ac:dyDescent="0.25">
      <c r="A58" s="13"/>
      <c r="B58" s="2"/>
      <c r="C58" s="2"/>
      <c r="D58" s="2"/>
      <c r="E58" s="2"/>
      <c r="F58" s="2"/>
      <c r="G58" s="83">
        <f t="shared" si="9"/>
        <v>0</v>
      </c>
      <c r="H58" s="83">
        <f t="shared" si="10"/>
        <v>0</v>
      </c>
      <c r="I58" s="83">
        <f t="shared" si="11"/>
        <v>0</v>
      </c>
      <c r="J58" s="83">
        <f t="shared" si="12"/>
        <v>0</v>
      </c>
    </row>
    <row r="59" spans="1:10" x14ac:dyDescent="0.25">
      <c r="A59" s="13"/>
      <c r="B59" s="2"/>
      <c r="C59" s="2"/>
      <c r="D59" s="2"/>
      <c r="E59" s="2"/>
      <c r="F59" s="2"/>
      <c r="G59" s="83">
        <f t="shared" si="9"/>
        <v>0</v>
      </c>
      <c r="H59" s="83">
        <f t="shared" si="10"/>
        <v>0</v>
      </c>
      <c r="I59" s="83">
        <f t="shared" si="11"/>
        <v>0</v>
      </c>
      <c r="J59" s="83">
        <f t="shared" si="12"/>
        <v>0</v>
      </c>
    </row>
    <row r="60" spans="1:10" x14ac:dyDescent="0.25">
      <c r="A60" s="13"/>
      <c r="B60" s="2"/>
      <c r="C60" s="2"/>
      <c r="D60" s="2"/>
      <c r="E60" s="2"/>
      <c r="F60" s="2"/>
      <c r="G60" s="83">
        <f t="shared" si="9"/>
        <v>0</v>
      </c>
      <c r="H60" s="83">
        <f t="shared" si="10"/>
        <v>0</v>
      </c>
      <c r="I60" s="83">
        <f t="shared" si="11"/>
        <v>0</v>
      </c>
      <c r="J60" s="83">
        <f t="shared" si="12"/>
        <v>0</v>
      </c>
    </row>
    <row r="61" spans="1:10" x14ac:dyDescent="0.25">
      <c r="A61" s="29"/>
      <c r="B61" s="38"/>
      <c r="C61" s="38"/>
      <c r="D61" s="38"/>
      <c r="E61" s="38"/>
      <c r="F61" s="38"/>
      <c r="G61" s="83">
        <f>IFERROR(C61/B61,0)</f>
        <v>0</v>
      </c>
      <c r="H61" s="83">
        <f>IFERROR(E61/D61,0)</f>
        <v>0</v>
      </c>
      <c r="I61" s="83">
        <f>IFERROR(F61/E61,0)</f>
        <v>0</v>
      </c>
      <c r="J61" s="83">
        <f>IFERROR(F61/B61,0)</f>
        <v>0</v>
      </c>
    </row>
    <row r="62" spans="1:10" x14ac:dyDescent="0.25">
      <c r="A62" s="81" t="s">
        <v>31</v>
      </c>
      <c r="B62" s="36">
        <f>SUM(B35:B61)</f>
        <v>320</v>
      </c>
      <c r="C62" s="36">
        <f>SUM(C35:C61)</f>
        <v>385</v>
      </c>
      <c r="D62" s="36">
        <f>SUM(D35:D61)</f>
        <v>385</v>
      </c>
      <c r="E62" s="36">
        <f>SUM(E35:E61)</f>
        <v>377</v>
      </c>
      <c r="F62" s="36">
        <f>SUM(F35:F61)</f>
        <v>287</v>
      </c>
      <c r="G62" s="83">
        <f>IFERROR(C62/B62,0)</f>
        <v>1.203125</v>
      </c>
      <c r="H62" s="83">
        <f>IFERROR(E62/D62,0)</f>
        <v>0.97922077922077921</v>
      </c>
      <c r="I62" s="83">
        <f>IFERROR(F62/E62,0)</f>
        <v>0.76127320954907163</v>
      </c>
      <c r="J62" s="83">
        <f>IFERROR(F62/B62,0)</f>
        <v>0.89687499999999998</v>
      </c>
    </row>
    <row r="64" spans="1:10" ht="16.5" thickBot="1" x14ac:dyDescent="0.3">
      <c r="A64" s="389" t="s">
        <v>60</v>
      </c>
      <c r="B64" s="390"/>
      <c r="C64" s="390"/>
      <c r="D64" s="390"/>
      <c r="E64" s="391"/>
    </row>
    <row r="65" spans="1:9" ht="63.75" thickBot="1" x14ac:dyDescent="0.3">
      <c r="A65" s="57" t="s">
        <v>45</v>
      </c>
      <c r="B65" s="58" t="s">
        <v>47</v>
      </c>
      <c r="C65" s="59" t="s">
        <v>48</v>
      </c>
      <c r="D65" s="59" t="s">
        <v>49</v>
      </c>
      <c r="E65" s="59" t="s">
        <v>50</v>
      </c>
      <c r="F65" s="60" t="s">
        <v>56</v>
      </c>
      <c r="G65" s="60" t="s">
        <v>57</v>
      </c>
      <c r="H65" s="60" t="s">
        <v>58</v>
      </c>
      <c r="I65" s="61" t="s">
        <v>59</v>
      </c>
    </row>
    <row r="66" spans="1:9" x14ac:dyDescent="0.25">
      <c r="A66" s="276" t="s">
        <v>293</v>
      </c>
      <c r="B66" s="277">
        <v>15</v>
      </c>
      <c r="C66" s="277">
        <v>15</v>
      </c>
      <c r="D66" s="277">
        <v>15</v>
      </c>
      <c r="E66" s="277">
        <v>11</v>
      </c>
      <c r="F66" s="84">
        <f>+IFERROR(B66/(C4+C35),0)*100</f>
        <v>37.5</v>
      </c>
      <c r="G66" s="84">
        <f>+IFERROR(C66/(D4+D35),0)*100</f>
        <v>37.5</v>
      </c>
      <c r="H66" s="84">
        <f>+IFERROR(D66/(E4+E35),0)*100</f>
        <v>38.461538461538467</v>
      </c>
      <c r="I66" s="84">
        <f>+IFERROR(E66/(F4+F35),0)*100</f>
        <v>52.380952380952387</v>
      </c>
    </row>
    <row r="67" spans="1:9" x14ac:dyDescent="0.25">
      <c r="A67" s="276" t="s">
        <v>294</v>
      </c>
      <c r="B67" s="277">
        <v>9</v>
      </c>
      <c r="C67" s="277">
        <v>9</v>
      </c>
      <c r="D67" s="277">
        <v>9</v>
      </c>
      <c r="E67" s="277">
        <v>9</v>
      </c>
      <c r="F67" s="85">
        <f t="shared" ref="F67:F76" si="13">+IFERROR(B67/(C5+C36),0)*100</f>
        <v>23.076923076923077</v>
      </c>
      <c r="G67" s="85">
        <f t="shared" ref="G67:G76" si="14">+IFERROR(C67/(D5+D36),0)*100</f>
        <v>23.076923076923077</v>
      </c>
      <c r="H67" s="85">
        <f t="shared" ref="H67:H77" si="15">+IFERROR(D67/(E5+E36),0)*100</f>
        <v>23.076923076923077</v>
      </c>
      <c r="I67" s="85">
        <f t="shared" ref="I67:I77" si="16">+IFERROR(E67/(F5+F36),0)*100</f>
        <v>26.47058823529412</v>
      </c>
    </row>
    <row r="68" spans="1:9" x14ac:dyDescent="0.25">
      <c r="A68" s="276" t="s">
        <v>295</v>
      </c>
      <c r="B68" s="277">
        <v>45</v>
      </c>
      <c r="C68" s="277">
        <v>45</v>
      </c>
      <c r="D68" s="277">
        <v>45</v>
      </c>
      <c r="E68" s="277">
        <v>38</v>
      </c>
      <c r="F68" s="85">
        <f t="shared" si="13"/>
        <v>66.17647058823529</v>
      </c>
      <c r="G68" s="85">
        <f t="shared" si="14"/>
        <v>66.17647058823529</v>
      </c>
      <c r="H68" s="85">
        <f t="shared" si="15"/>
        <v>66.17647058823529</v>
      </c>
      <c r="I68" s="85">
        <f t="shared" si="16"/>
        <v>70.370370370370367</v>
      </c>
    </row>
    <row r="69" spans="1:9" x14ac:dyDescent="0.25">
      <c r="A69" s="276" t="s">
        <v>296</v>
      </c>
      <c r="B69" s="277">
        <v>83</v>
      </c>
      <c r="C69" s="277">
        <v>83</v>
      </c>
      <c r="D69" s="277">
        <v>83</v>
      </c>
      <c r="E69" s="277">
        <v>64</v>
      </c>
      <c r="F69" s="85">
        <f t="shared" si="13"/>
        <v>64.341085271317837</v>
      </c>
      <c r="G69" s="85">
        <f t="shared" si="14"/>
        <v>64.341085271317837</v>
      </c>
      <c r="H69" s="85">
        <f t="shared" si="15"/>
        <v>64.341085271317837</v>
      </c>
      <c r="I69" s="85">
        <f t="shared" si="16"/>
        <v>65.306122448979593</v>
      </c>
    </row>
    <row r="70" spans="1:9" x14ac:dyDescent="0.25">
      <c r="A70" s="276" t="s">
        <v>297</v>
      </c>
      <c r="B70" s="277">
        <v>39</v>
      </c>
      <c r="C70" s="277">
        <v>39</v>
      </c>
      <c r="D70" s="277">
        <v>38</v>
      </c>
      <c r="E70" s="277">
        <v>32</v>
      </c>
      <c r="F70" s="85">
        <f t="shared" si="13"/>
        <v>86.666666666666671</v>
      </c>
      <c r="G70" s="85">
        <f t="shared" si="14"/>
        <v>86.666666666666671</v>
      </c>
      <c r="H70" s="85">
        <f t="shared" si="15"/>
        <v>86.36363636363636</v>
      </c>
      <c r="I70" s="85">
        <f t="shared" si="16"/>
        <v>94.117647058823522</v>
      </c>
    </row>
    <row r="71" spans="1:9" x14ac:dyDescent="0.25">
      <c r="A71" s="276" t="s">
        <v>299</v>
      </c>
      <c r="B71" s="277">
        <v>22</v>
      </c>
      <c r="C71" s="277">
        <v>22</v>
      </c>
      <c r="D71" s="277">
        <v>22</v>
      </c>
      <c r="E71" s="277">
        <v>18</v>
      </c>
      <c r="F71" s="85">
        <f t="shared" si="13"/>
        <v>40</v>
      </c>
      <c r="G71" s="85">
        <f t="shared" si="14"/>
        <v>40</v>
      </c>
      <c r="H71" s="85">
        <f t="shared" si="15"/>
        <v>40.74074074074074</v>
      </c>
      <c r="I71" s="85">
        <f t="shared" si="16"/>
        <v>54.54545454545454</v>
      </c>
    </row>
    <row r="72" spans="1:9" x14ac:dyDescent="0.25">
      <c r="A72" s="276" t="s">
        <v>300</v>
      </c>
      <c r="B72" s="277">
        <v>75</v>
      </c>
      <c r="C72" s="277">
        <v>75</v>
      </c>
      <c r="D72" s="277">
        <v>75</v>
      </c>
      <c r="E72" s="277">
        <v>71</v>
      </c>
      <c r="F72" s="85">
        <f t="shared" si="13"/>
        <v>23.961661341853034</v>
      </c>
      <c r="G72" s="85">
        <f t="shared" si="14"/>
        <v>23.961661341853034</v>
      </c>
      <c r="H72" s="85">
        <f t="shared" si="15"/>
        <v>24.429967426710096</v>
      </c>
      <c r="I72" s="85">
        <f t="shared" si="16"/>
        <v>29.338842975206614</v>
      </c>
    </row>
    <row r="73" spans="1:9" x14ac:dyDescent="0.25">
      <c r="A73" s="276" t="s">
        <v>302</v>
      </c>
      <c r="B73" s="277">
        <v>61</v>
      </c>
      <c r="C73" s="277">
        <v>61</v>
      </c>
      <c r="D73" s="277">
        <v>61</v>
      </c>
      <c r="E73" s="277">
        <v>47</v>
      </c>
      <c r="F73" s="85">
        <f t="shared" si="13"/>
        <v>78.205128205128204</v>
      </c>
      <c r="G73" s="85">
        <f t="shared" si="14"/>
        <v>78.205128205128204</v>
      </c>
      <c r="H73" s="85">
        <f t="shared" si="15"/>
        <v>78.205128205128204</v>
      </c>
      <c r="I73" s="85">
        <f t="shared" si="16"/>
        <v>87.037037037037038</v>
      </c>
    </row>
    <row r="74" spans="1:9" x14ac:dyDescent="0.25">
      <c r="A74" s="276" t="s">
        <v>304</v>
      </c>
      <c r="B74" s="277">
        <v>4</v>
      </c>
      <c r="C74" s="277">
        <v>4</v>
      </c>
      <c r="D74" s="277">
        <v>4</v>
      </c>
      <c r="E74" s="277">
        <v>4</v>
      </c>
      <c r="F74" s="85">
        <f t="shared" si="13"/>
        <v>36.363636363636367</v>
      </c>
      <c r="G74" s="85">
        <f t="shared" si="14"/>
        <v>36.363636363636367</v>
      </c>
      <c r="H74" s="85">
        <f t="shared" si="15"/>
        <v>36.363636363636367</v>
      </c>
      <c r="I74" s="85">
        <f t="shared" si="16"/>
        <v>66.666666666666657</v>
      </c>
    </row>
    <row r="75" spans="1:9" x14ac:dyDescent="0.25">
      <c r="A75" s="276" t="s">
        <v>305</v>
      </c>
      <c r="B75" s="277">
        <v>58</v>
      </c>
      <c r="C75" s="277">
        <v>58</v>
      </c>
      <c r="D75" s="277">
        <v>49</v>
      </c>
      <c r="E75" s="277">
        <v>45</v>
      </c>
      <c r="F75" s="85">
        <f t="shared" si="13"/>
        <v>37.662337662337663</v>
      </c>
      <c r="G75" s="85">
        <f t="shared" si="14"/>
        <v>37.662337662337663</v>
      </c>
      <c r="H75" s="85">
        <f t="shared" si="15"/>
        <v>60.493827160493829</v>
      </c>
      <c r="I75" s="85">
        <f t="shared" si="16"/>
        <v>86.538461538461547</v>
      </c>
    </row>
    <row r="76" spans="1:9" x14ac:dyDescent="0.25">
      <c r="A76" s="276" t="s">
        <v>306</v>
      </c>
      <c r="B76" s="277">
        <v>35</v>
      </c>
      <c r="C76" s="277">
        <v>35</v>
      </c>
      <c r="D76" s="277">
        <v>35</v>
      </c>
      <c r="E76" s="277">
        <v>29</v>
      </c>
      <c r="F76" s="85">
        <f t="shared" si="13"/>
        <v>194.44444444444443</v>
      </c>
      <c r="G76" s="85">
        <f t="shared" si="14"/>
        <v>194.44444444444443</v>
      </c>
      <c r="H76" s="85">
        <f t="shared" si="15"/>
        <v>205.88235294117646</v>
      </c>
      <c r="I76" s="85">
        <f t="shared" si="16"/>
        <v>181.25</v>
      </c>
    </row>
    <row r="77" spans="1:9" x14ac:dyDescent="0.25">
      <c r="A77" s="276" t="s">
        <v>307</v>
      </c>
      <c r="B77" s="277">
        <v>449</v>
      </c>
      <c r="C77" s="277">
        <v>449</v>
      </c>
      <c r="D77" s="277">
        <v>445</v>
      </c>
      <c r="E77" s="277">
        <v>384</v>
      </c>
      <c r="F77" s="85">
        <f t="shared" ref="F77:G87" si="17">+IFERROR(B77/(C15+C46),0)*100</f>
        <v>106.9047619047619</v>
      </c>
      <c r="G77" s="85">
        <f t="shared" si="17"/>
        <v>106.9047619047619</v>
      </c>
      <c r="H77" s="85">
        <f t="shared" si="15"/>
        <v>108.80195599022005</v>
      </c>
      <c r="I77" s="85">
        <f t="shared" si="16"/>
        <v>113.27433628318585</v>
      </c>
    </row>
    <row r="78" spans="1:9" x14ac:dyDescent="0.25">
      <c r="A78" s="276" t="s">
        <v>308</v>
      </c>
      <c r="B78" s="277">
        <v>44</v>
      </c>
      <c r="C78" s="277">
        <v>44</v>
      </c>
      <c r="D78" s="277">
        <v>44</v>
      </c>
      <c r="E78" s="277">
        <v>33</v>
      </c>
      <c r="F78" s="85">
        <f t="shared" si="17"/>
        <v>91.666666666666657</v>
      </c>
      <c r="G78" s="85">
        <f t="shared" si="17"/>
        <v>91.666666666666657</v>
      </c>
      <c r="H78" s="85">
        <f t="shared" ref="H78:H93" si="18">+IFERROR(D78/(E16+E47),0)*100</f>
        <v>91.666666666666657</v>
      </c>
      <c r="I78" s="85">
        <f t="shared" ref="I78:I93" si="19">+IFERROR(E78/(F16+F47),0)*100</f>
        <v>94.285714285714278</v>
      </c>
    </row>
    <row r="79" spans="1:9" x14ac:dyDescent="0.25">
      <c r="A79" s="276" t="s">
        <v>309</v>
      </c>
      <c r="B79" s="277">
        <v>2</v>
      </c>
      <c r="C79" s="277">
        <v>2</v>
      </c>
      <c r="D79" s="277">
        <v>2</v>
      </c>
      <c r="E79" s="277">
        <v>2</v>
      </c>
      <c r="F79" s="85">
        <f t="shared" si="17"/>
        <v>100</v>
      </c>
      <c r="G79" s="85">
        <f t="shared" si="17"/>
        <v>100</v>
      </c>
      <c r="H79" s="85">
        <f t="shared" si="18"/>
        <v>100</v>
      </c>
      <c r="I79" s="85">
        <f t="shared" si="19"/>
        <v>100</v>
      </c>
    </row>
    <row r="80" spans="1:9" x14ac:dyDescent="0.25">
      <c r="A80" s="276" t="s">
        <v>310</v>
      </c>
      <c r="B80" s="277">
        <v>12</v>
      </c>
      <c r="C80" s="277">
        <v>12</v>
      </c>
      <c r="D80" s="277">
        <v>12</v>
      </c>
      <c r="E80" s="277">
        <v>11</v>
      </c>
      <c r="F80" s="85">
        <f t="shared" si="17"/>
        <v>85.714285714285708</v>
      </c>
      <c r="G80" s="85">
        <f t="shared" si="17"/>
        <v>85.714285714285708</v>
      </c>
      <c r="H80" s="85">
        <f t="shared" si="18"/>
        <v>85.714285714285708</v>
      </c>
      <c r="I80" s="85">
        <f t="shared" si="19"/>
        <v>84.615384615384613</v>
      </c>
    </row>
    <row r="81" spans="1:9" x14ac:dyDescent="0.25">
      <c r="A81" s="13"/>
      <c r="B81" s="2"/>
      <c r="C81" s="2"/>
      <c r="D81" s="2"/>
      <c r="E81" s="2"/>
      <c r="F81" s="85">
        <f t="shared" si="17"/>
        <v>0</v>
      </c>
      <c r="G81" s="85">
        <f t="shared" si="17"/>
        <v>0</v>
      </c>
      <c r="H81" s="85">
        <f t="shared" si="18"/>
        <v>0</v>
      </c>
      <c r="I81" s="85">
        <f t="shared" si="19"/>
        <v>0</v>
      </c>
    </row>
    <row r="82" spans="1:9" x14ac:dyDescent="0.25">
      <c r="A82" s="13"/>
      <c r="B82" s="2"/>
      <c r="C82" s="2"/>
      <c r="D82" s="2"/>
      <c r="E82" s="2"/>
      <c r="F82" s="85">
        <f t="shared" si="17"/>
        <v>0</v>
      </c>
      <c r="G82" s="85">
        <f t="shared" si="17"/>
        <v>0</v>
      </c>
      <c r="H82" s="85">
        <f t="shared" si="18"/>
        <v>0</v>
      </c>
      <c r="I82" s="85">
        <f t="shared" si="19"/>
        <v>0</v>
      </c>
    </row>
    <row r="83" spans="1:9" x14ac:dyDescent="0.25">
      <c r="A83" s="13"/>
      <c r="B83" s="2"/>
      <c r="C83" s="2"/>
      <c r="D83" s="2"/>
      <c r="E83" s="2"/>
      <c r="F83" s="85">
        <f t="shared" si="17"/>
        <v>0</v>
      </c>
      <c r="G83" s="85">
        <f t="shared" si="17"/>
        <v>0</v>
      </c>
      <c r="H83" s="85">
        <f t="shared" si="18"/>
        <v>0</v>
      </c>
      <c r="I83" s="85">
        <f t="shared" si="19"/>
        <v>0</v>
      </c>
    </row>
    <row r="84" spans="1:9" x14ac:dyDescent="0.25">
      <c r="A84" s="13"/>
      <c r="B84" s="2"/>
      <c r="C84" s="2"/>
      <c r="D84" s="2"/>
      <c r="E84" s="2"/>
      <c r="F84" s="85">
        <f t="shared" si="17"/>
        <v>0</v>
      </c>
      <c r="G84" s="85">
        <f t="shared" si="17"/>
        <v>0</v>
      </c>
      <c r="H84" s="85">
        <f t="shared" si="18"/>
        <v>0</v>
      </c>
      <c r="I84" s="85">
        <f t="shared" si="19"/>
        <v>0</v>
      </c>
    </row>
    <row r="85" spans="1:9" x14ac:dyDescent="0.25">
      <c r="A85" s="13"/>
      <c r="B85" s="2"/>
      <c r="C85" s="2"/>
      <c r="D85" s="2"/>
      <c r="E85" s="2"/>
      <c r="F85" s="85">
        <f t="shared" si="17"/>
        <v>0</v>
      </c>
      <c r="G85" s="85">
        <f t="shared" si="17"/>
        <v>0</v>
      </c>
      <c r="H85" s="85">
        <f t="shared" si="18"/>
        <v>0</v>
      </c>
      <c r="I85" s="85">
        <f t="shared" si="19"/>
        <v>0</v>
      </c>
    </row>
    <row r="86" spans="1:9" x14ac:dyDescent="0.25">
      <c r="A86" s="13"/>
      <c r="B86" s="2"/>
      <c r="C86" s="2"/>
      <c r="D86" s="2"/>
      <c r="E86" s="2"/>
      <c r="F86" s="85">
        <f t="shared" si="17"/>
        <v>0</v>
      </c>
      <c r="G86" s="85">
        <f t="shared" si="17"/>
        <v>0</v>
      </c>
      <c r="H86" s="85">
        <f t="shared" si="18"/>
        <v>0</v>
      </c>
      <c r="I86" s="85">
        <f t="shared" si="19"/>
        <v>0</v>
      </c>
    </row>
    <row r="87" spans="1:9" x14ac:dyDescent="0.25">
      <c r="A87" s="13"/>
      <c r="B87" s="2"/>
      <c r="C87" s="2"/>
      <c r="D87" s="2"/>
      <c r="E87" s="2"/>
      <c r="F87" s="85">
        <f t="shared" si="17"/>
        <v>0</v>
      </c>
      <c r="G87" s="85">
        <f t="shared" si="17"/>
        <v>0</v>
      </c>
      <c r="H87" s="85">
        <f t="shared" si="18"/>
        <v>0</v>
      </c>
      <c r="I87" s="85">
        <f t="shared" si="19"/>
        <v>0</v>
      </c>
    </row>
    <row r="88" spans="1:9" x14ac:dyDescent="0.25">
      <c r="A88" s="13"/>
      <c r="B88" s="2"/>
      <c r="C88" s="2"/>
      <c r="D88" s="2"/>
      <c r="E88" s="2"/>
      <c r="F88" s="85">
        <f t="shared" ref="F88:G93" si="20">+IFERROR(B88/(C26+C57),0)*100</f>
        <v>0</v>
      </c>
      <c r="G88" s="85">
        <f t="shared" si="20"/>
        <v>0</v>
      </c>
      <c r="H88" s="85">
        <f t="shared" si="18"/>
        <v>0</v>
      </c>
      <c r="I88" s="85">
        <f t="shared" si="19"/>
        <v>0</v>
      </c>
    </row>
    <row r="89" spans="1:9" x14ac:dyDescent="0.25">
      <c r="A89" s="13"/>
      <c r="B89" s="2"/>
      <c r="C89" s="2"/>
      <c r="D89" s="2"/>
      <c r="E89" s="2"/>
      <c r="F89" s="85">
        <f t="shared" si="20"/>
        <v>0</v>
      </c>
      <c r="G89" s="85">
        <f t="shared" si="20"/>
        <v>0</v>
      </c>
      <c r="H89" s="85">
        <f t="shared" si="18"/>
        <v>0</v>
      </c>
      <c r="I89" s="85">
        <f t="shared" si="19"/>
        <v>0</v>
      </c>
    </row>
    <row r="90" spans="1:9" x14ac:dyDescent="0.25">
      <c r="A90" s="13"/>
      <c r="B90" s="2"/>
      <c r="C90" s="2"/>
      <c r="D90" s="2"/>
      <c r="E90" s="2"/>
      <c r="F90" s="85">
        <f t="shared" si="20"/>
        <v>0</v>
      </c>
      <c r="G90" s="85">
        <f t="shared" si="20"/>
        <v>0</v>
      </c>
      <c r="H90" s="85">
        <f t="shared" si="18"/>
        <v>0</v>
      </c>
      <c r="I90" s="85">
        <f t="shared" si="19"/>
        <v>0</v>
      </c>
    </row>
    <row r="91" spans="1:9" x14ac:dyDescent="0.25">
      <c r="A91" s="13"/>
      <c r="B91" s="2"/>
      <c r="C91" s="2"/>
      <c r="D91" s="2"/>
      <c r="E91" s="2"/>
      <c r="F91" s="85">
        <f t="shared" si="20"/>
        <v>0</v>
      </c>
      <c r="G91" s="85">
        <f t="shared" si="20"/>
        <v>0</v>
      </c>
      <c r="H91" s="85">
        <f t="shared" si="18"/>
        <v>0</v>
      </c>
      <c r="I91" s="85">
        <f t="shared" si="19"/>
        <v>0</v>
      </c>
    </row>
    <row r="92" spans="1:9" x14ac:dyDescent="0.25">
      <c r="A92" s="29"/>
      <c r="B92" s="2"/>
      <c r="C92" s="2"/>
      <c r="D92" s="2"/>
      <c r="E92" s="2"/>
      <c r="F92" s="85">
        <f t="shared" si="20"/>
        <v>0</v>
      </c>
      <c r="G92" s="85">
        <f t="shared" si="20"/>
        <v>0</v>
      </c>
      <c r="H92" s="85">
        <f t="shared" si="18"/>
        <v>0</v>
      </c>
      <c r="I92" s="85">
        <f t="shared" si="19"/>
        <v>0</v>
      </c>
    </row>
    <row r="93" spans="1:9" x14ac:dyDescent="0.25">
      <c r="A93" s="81" t="s">
        <v>31</v>
      </c>
      <c r="B93" s="36">
        <f>SUM(B66:B92)</f>
        <v>953</v>
      </c>
      <c r="C93" s="36">
        <f>SUM(C66:C92)</f>
        <v>953</v>
      </c>
      <c r="D93" s="36">
        <f>SUM(D66:D92)</f>
        <v>939</v>
      </c>
      <c r="E93" s="36">
        <f>SUM(E66:E92)</f>
        <v>798</v>
      </c>
      <c r="F93" s="85">
        <f t="shared" si="20"/>
        <v>66.457461645746164</v>
      </c>
      <c r="G93" s="85">
        <f t="shared" si="20"/>
        <v>66.457461645746164</v>
      </c>
      <c r="H93" s="85">
        <f t="shared" si="18"/>
        <v>70.074626865671647</v>
      </c>
      <c r="I93" s="85">
        <f t="shared" si="19"/>
        <v>77.250726040658279</v>
      </c>
    </row>
    <row r="94" spans="1:9" x14ac:dyDescent="0.25">
      <c r="A94" s="16"/>
    </row>
    <row r="95" spans="1:9" ht="16.5" thickBot="1" x14ac:dyDescent="0.3">
      <c r="A95" s="76" t="s">
        <v>61</v>
      </c>
      <c r="B95" s="6"/>
      <c r="C95" s="6"/>
      <c r="D95" s="6"/>
      <c r="E95" s="6"/>
    </row>
    <row r="96" spans="1:9" ht="63.75" thickBot="1" x14ac:dyDescent="0.3">
      <c r="A96" s="57" t="s">
        <v>45</v>
      </c>
      <c r="B96" s="58" t="s">
        <v>47</v>
      </c>
      <c r="C96" s="59" t="s">
        <v>48</v>
      </c>
      <c r="D96" s="59" t="s">
        <v>49</v>
      </c>
      <c r="E96" s="59" t="s">
        <v>50</v>
      </c>
      <c r="F96" s="60" t="s">
        <v>56</v>
      </c>
      <c r="G96" s="60" t="s">
        <v>57</v>
      </c>
      <c r="H96" s="60" t="s">
        <v>58</v>
      </c>
      <c r="I96" s="61" t="s">
        <v>59</v>
      </c>
    </row>
    <row r="97" spans="1:9" x14ac:dyDescent="0.25">
      <c r="A97" s="276" t="s">
        <v>293</v>
      </c>
      <c r="B97" s="277">
        <v>1</v>
      </c>
      <c r="C97" s="277">
        <v>1</v>
      </c>
      <c r="D97" s="277">
        <v>1</v>
      </c>
      <c r="E97" s="277">
        <v>0</v>
      </c>
      <c r="F97" s="84">
        <f>+IFERROR(B97/(C4+C35),0)*100</f>
        <v>2.5</v>
      </c>
      <c r="G97" s="84">
        <f>+IFERROR(C97/(D4+D35),0)*100</f>
        <v>2.5</v>
      </c>
      <c r="H97" s="84">
        <f>+IFERROR(D97/(E4+E35),0)*100</f>
        <v>2.5641025641025639</v>
      </c>
      <c r="I97" s="84">
        <f>+IFERROR(E97/(F4+F35),0)*100</f>
        <v>0</v>
      </c>
    </row>
    <row r="98" spans="1:9" x14ac:dyDescent="0.25">
      <c r="A98" s="276" t="s">
        <v>295</v>
      </c>
      <c r="B98" s="277">
        <v>2</v>
      </c>
      <c r="C98" s="277">
        <v>2</v>
      </c>
      <c r="D98" s="277">
        <v>2</v>
      </c>
      <c r="E98" s="277">
        <v>0</v>
      </c>
      <c r="F98" s="85">
        <f t="shared" ref="F98:F110" si="21">+IFERROR(B98/(C5+C36),0)*100</f>
        <v>5.1282051282051277</v>
      </c>
      <c r="G98" s="85">
        <f t="shared" ref="G98:G111" si="22">+IFERROR(C98/(D5+D36),0)*100</f>
        <v>5.1282051282051277</v>
      </c>
      <c r="H98" s="85">
        <f t="shared" ref="H98:H111" si="23">+IFERROR(D98/(E5+E36),0)*100</f>
        <v>5.1282051282051277</v>
      </c>
      <c r="I98" s="85">
        <f t="shared" ref="I98:I111" si="24">+IFERROR(E98/(F5+F36),0)*100</f>
        <v>0</v>
      </c>
    </row>
    <row r="99" spans="1:9" x14ac:dyDescent="0.25">
      <c r="A99" s="276" t="s">
        <v>296</v>
      </c>
      <c r="B99" s="277">
        <v>7</v>
      </c>
      <c r="C99" s="277">
        <v>7</v>
      </c>
      <c r="D99" s="277">
        <v>6</v>
      </c>
      <c r="E99" s="277">
        <v>4</v>
      </c>
      <c r="F99" s="85">
        <f t="shared" si="21"/>
        <v>10.294117647058822</v>
      </c>
      <c r="G99" s="85">
        <f t="shared" si="22"/>
        <v>10.294117647058822</v>
      </c>
      <c r="H99" s="85">
        <f t="shared" si="23"/>
        <v>8.8235294117647065</v>
      </c>
      <c r="I99" s="85">
        <f t="shared" si="24"/>
        <v>7.4074074074074066</v>
      </c>
    </row>
    <row r="100" spans="1:9" x14ac:dyDescent="0.25">
      <c r="A100" s="276" t="s">
        <v>297</v>
      </c>
      <c r="B100" s="277">
        <v>1</v>
      </c>
      <c r="C100" s="277">
        <v>1</v>
      </c>
      <c r="D100" s="277">
        <v>1</v>
      </c>
      <c r="E100" s="277">
        <v>1</v>
      </c>
      <c r="F100" s="85">
        <f t="shared" si="21"/>
        <v>0.77519379844961245</v>
      </c>
      <c r="G100" s="85">
        <f t="shared" si="22"/>
        <v>0.77519379844961245</v>
      </c>
      <c r="H100" s="85">
        <f t="shared" si="23"/>
        <v>0.77519379844961245</v>
      </c>
      <c r="I100" s="85">
        <f t="shared" si="24"/>
        <v>1.0204081632653061</v>
      </c>
    </row>
    <row r="101" spans="1:9" x14ac:dyDescent="0.25">
      <c r="A101" s="276" t="s">
        <v>299</v>
      </c>
      <c r="B101" s="277">
        <v>3</v>
      </c>
      <c r="C101" s="277">
        <v>3</v>
      </c>
      <c r="D101" s="277">
        <v>3</v>
      </c>
      <c r="E101" s="277">
        <v>1</v>
      </c>
      <c r="F101" s="85">
        <f t="shared" si="21"/>
        <v>6.666666666666667</v>
      </c>
      <c r="G101" s="85">
        <f t="shared" si="22"/>
        <v>6.666666666666667</v>
      </c>
      <c r="H101" s="85">
        <f t="shared" si="23"/>
        <v>6.8181818181818175</v>
      </c>
      <c r="I101" s="85">
        <f t="shared" si="24"/>
        <v>2.9411764705882351</v>
      </c>
    </row>
    <row r="102" spans="1:9" x14ac:dyDescent="0.25">
      <c r="A102" s="276" t="s">
        <v>300</v>
      </c>
      <c r="B102" s="277">
        <v>5</v>
      </c>
      <c r="C102" s="277">
        <v>5</v>
      </c>
      <c r="D102" s="277">
        <v>5</v>
      </c>
      <c r="E102" s="277">
        <v>1</v>
      </c>
      <c r="F102" s="85">
        <f t="shared" si="21"/>
        <v>9.0909090909090917</v>
      </c>
      <c r="G102" s="85">
        <f t="shared" si="22"/>
        <v>9.0909090909090917</v>
      </c>
      <c r="H102" s="85">
        <f t="shared" si="23"/>
        <v>9.2592592592592595</v>
      </c>
      <c r="I102" s="85">
        <f t="shared" si="24"/>
        <v>3.0303030303030303</v>
      </c>
    </row>
    <row r="103" spans="1:9" x14ac:dyDescent="0.25">
      <c r="A103" s="276" t="s">
        <v>302</v>
      </c>
      <c r="B103" s="277">
        <v>4</v>
      </c>
      <c r="C103" s="277">
        <v>4</v>
      </c>
      <c r="D103" s="277">
        <v>4</v>
      </c>
      <c r="E103" s="277">
        <v>2</v>
      </c>
      <c r="F103" s="85">
        <f t="shared" si="21"/>
        <v>1.2779552715654952</v>
      </c>
      <c r="G103" s="85">
        <f t="shared" si="22"/>
        <v>1.2779552715654952</v>
      </c>
      <c r="H103" s="85">
        <f t="shared" si="23"/>
        <v>1.3029315960912053</v>
      </c>
      <c r="I103" s="85">
        <f t="shared" si="24"/>
        <v>0.82644628099173556</v>
      </c>
    </row>
    <row r="104" spans="1:9" x14ac:dyDescent="0.25">
      <c r="A104" s="276" t="s">
        <v>304</v>
      </c>
      <c r="B104" s="277">
        <v>4</v>
      </c>
      <c r="C104" s="277">
        <v>4</v>
      </c>
      <c r="D104" s="277">
        <v>4</v>
      </c>
      <c r="E104" s="277">
        <v>2</v>
      </c>
      <c r="F104" s="85">
        <f t="shared" si="21"/>
        <v>5.1282051282051277</v>
      </c>
      <c r="G104" s="85">
        <f t="shared" si="22"/>
        <v>5.1282051282051277</v>
      </c>
      <c r="H104" s="85">
        <f t="shared" si="23"/>
        <v>5.1282051282051277</v>
      </c>
      <c r="I104" s="85">
        <f t="shared" si="24"/>
        <v>3.7037037037037033</v>
      </c>
    </row>
    <row r="105" spans="1:9" x14ac:dyDescent="0.25">
      <c r="A105" s="276" t="s">
        <v>305</v>
      </c>
      <c r="B105" s="277">
        <v>4</v>
      </c>
      <c r="C105" s="277">
        <v>4</v>
      </c>
      <c r="D105" s="277">
        <v>0</v>
      </c>
      <c r="E105" s="277">
        <v>0</v>
      </c>
      <c r="F105" s="85">
        <f t="shared" si="21"/>
        <v>36.363636363636367</v>
      </c>
      <c r="G105" s="85">
        <f t="shared" si="22"/>
        <v>36.363636363636367</v>
      </c>
      <c r="H105" s="85">
        <f t="shared" si="23"/>
        <v>0</v>
      </c>
      <c r="I105" s="85">
        <f t="shared" si="24"/>
        <v>0</v>
      </c>
    </row>
    <row r="106" spans="1:9" x14ac:dyDescent="0.25">
      <c r="A106" s="276" t="s">
        <v>307</v>
      </c>
      <c r="B106" s="277">
        <v>11</v>
      </c>
      <c r="C106" s="277">
        <v>11</v>
      </c>
      <c r="D106" s="277">
        <v>7</v>
      </c>
      <c r="E106" s="277">
        <v>2</v>
      </c>
      <c r="F106" s="85">
        <f t="shared" si="21"/>
        <v>7.1428571428571423</v>
      </c>
      <c r="G106" s="85">
        <f t="shared" si="22"/>
        <v>7.1428571428571423</v>
      </c>
      <c r="H106" s="85">
        <f t="shared" si="23"/>
        <v>8.6419753086419746</v>
      </c>
      <c r="I106" s="85">
        <f t="shared" si="24"/>
        <v>3.8461538461538463</v>
      </c>
    </row>
    <row r="107" spans="1:9" x14ac:dyDescent="0.25">
      <c r="A107" s="276" t="s">
        <v>308</v>
      </c>
      <c r="B107" s="277">
        <v>4</v>
      </c>
      <c r="C107" s="277">
        <v>4</v>
      </c>
      <c r="D107" s="277">
        <v>4</v>
      </c>
      <c r="E107" s="277">
        <v>3</v>
      </c>
      <c r="F107" s="85">
        <f t="shared" si="21"/>
        <v>22.222222222222221</v>
      </c>
      <c r="G107" s="85">
        <f t="shared" si="22"/>
        <v>22.222222222222221</v>
      </c>
      <c r="H107" s="85">
        <f t="shared" si="23"/>
        <v>23.52941176470588</v>
      </c>
      <c r="I107" s="85">
        <f t="shared" si="24"/>
        <v>18.75</v>
      </c>
    </row>
    <row r="108" spans="1:9" x14ac:dyDescent="0.25">
      <c r="A108" s="13"/>
      <c r="B108" s="2"/>
      <c r="C108" s="2"/>
      <c r="D108" s="2"/>
      <c r="E108" s="2"/>
      <c r="F108" s="85">
        <f t="shared" si="21"/>
        <v>0</v>
      </c>
      <c r="G108" s="85">
        <f t="shared" si="22"/>
        <v>0</v>
      </c>
      <c r="H108" s="85">
        <f t="shared" si="23"/>
        <v>0</v>
      </c>
      <c r="I108" s="85">
        <f t="shared" si="24"/>
        <v>0</v>
      </c>
    </row>
    <row r="109" spans="1:9" x14ac:dyDescent="0.25">
      <c r="A109" s="13"/>
      <c r="B109" s="2"/>
      <c r="C109" s="2"/>
      <c r="D109" s="2"/>
      <c r="E109" s="2"/>
      <c r="F109" s="85">
        <f t="shared" si="21"/>
        <v>0</v>
      </c>
      <c r="G109" s="85">
        <f t="shared" si="22"/>
        <v>0</v>
      </c>
      <c r="H109" s="85">
        <f t="shared" si="23"/>
        <v>0</v>
      </c>
      <c r="I109" s="85">
        <f t="shared" si="24"/>
        <v>0</v>
      </c>
    </row>
    <row r="110" spans="1:9" x14ac:dyDescent="0.25">
      <c r="A110" s="13"/>
      <c r="B110" s="2"/>
      <c r="C110" s="2"/>
      <c r="D110" s="2"/>
      <c r="E110" s="2"/>
      <c r="F110" s="85">
        <f t="shared" si="21"/>
        <v>0</v>
      </c>
      <c r="G110" s="85">
        <f t="shared" si="22"/>
        <v>0</v>
      </c>
      <c r="H110" s="85">
        <f t="shared" si="23"/>
        <v>0</v>
      </c>
      <c r="I110" s="85">
        <f t="shared" si="24"/>
        <v>0</v>
      </c>
    </row>
    <row r="111" spans="1:9" x14ac:dyDescent="0.25">
      <c r="A111" s="13"/>
      <c r="B111" s="2"/>
      <c r="C111" s="2"/>
      <c r="D111" s="2"/>
      <c r="E111" s="2"/>
      <c r="F111" s="85">
        <f>+IFERROR(B111/(C18+C49),0)*100</f>
        <v>0</v>
      </c>
      <c r="G111" s="85">
        <f t="shared" si="22"/>
        <v>0</v>
      </c>
      <c r="H111" s="85">
        <f t="shared" si="23"/>
        <v>0</v>
      </c>
      <c r="I111" s="85">
        <f t="shared" si="24"/>
        <v>0</v>
      </c>
    </row>
    <row r="112" spans="1:9" x14ac:dyDescent="0.25">
      <c r="A112" s="13"/>
      <c r="B112" s="2"/>
      <c r="C112" s="2"/>
      <c r="D112" s="2"/>
      <c r="E112" s="2"/>
      <c r="F112" s="85">
        <f t="shared" ref="F112:F124" si="25">+IFERROR(B112/(C19+C50),0)*100</f>
        <v>0</v>
      </c>
      <c r="G112" s="85">
        <f t="shared" ref="G112:G124" si="26">+IFERROR(C112/(D19+D50),0)*100</f>
        <v>0</v>
      </c>
      <c r="H112" s="85">
        <f t="shared" ref="H112:H124" si="27">+IFERROR(D112/(E19+E50),0)*100</f>
        <v>0</v>
      </c>
      <c r="I112" s="85">
        <f t="shared" ref="I112:I124" si="28">+IFERROR(E112/(F19+F50),0)*100</f>
        <v>0</v>
      </c>
    </row>
    <row r="113" spans="1:9" x14ac:dyDescent="0.25">
      <c r="A113" s="13"/>
      <c r="B113" s="2"/>
      <c r="C113" s="2"/>
      <c r="D113" s="2"/>
      <c r="E113" s="2"/>
      <c r="F113" s="85">
        <f t="shared" si="25"/>
        <v>0</v>
      </c>
      <c r="G113" s="85">
        <f t="shared" si="26"/>
        <v>0</v>
      </c>
      <c r="H113" s="85">
        <f t="shared" si="27"/>
        <v>0</v>
      </c>
      <c r="I113" s="85">
        <f t="shared" si="28"/>
        <v>0</v>
      </c>
    </row>
    <row r="114" spans="1:9" x14ac:dyDescent="0.25">
      <c r="A114" s="13"/>
      <c r="B114" s="2"/>
      <c r="C114" s="2"/>
      <c r="D114" s="2"/>
      <c r="E114" s="2"/>
      <c r="F114" s="85">
        <f t="shared" si="25"/>
        <v>0</v>
      </c>
      <c r="G114" s="85">
        <f t="shared" si="26"/>
        <v>0</v>
      </c>
      <c r="H114" s="85">
        <f t="shared" si="27"/>
        <v>0</v>
      </c>
      <c r="I114" s="85">
        <f t="shared" si="28"/>
        <v>0</v>
      </c>
    </row>
    <row r="115" spans="1:9" x14ac:dyDescent="0.25">
      <c r="A115" s="13"/>
      <c r="B115" s="2"/>
      <c r="C115" s="2"/>
      <c r="D115" s="2"/>
      <c r="E115" s="2"/>
      <c r="F115" s="85">
        <f t="shared" si="25"/>
        <v>0</v>
      </c>
      <c r="G115" s="85">
        <f t="shared" si="26"/>
        <v>0</v>
      </c>
      <c r="H115" s="85">
        <f t="shared" si="27"/>
        <v>0</v>
      </c>
      <c r="I115" s="85">
        <f t="shared" si="28"/>
        <v>0</v>
      </c>
    </row>
    <row r="116" spans="1:9" x14ac:dyDescent="0.25">
      <c r="A116" s="13"/>
      <c r="B116" s="2"/>
      <c r="C116" s="2"/>
      <c r="D116" s="2"/>
      <c r="E116" s="2"/>
      <c r="F116" s="85">
        <f t="shared" si="25"/>
        <v>0</v>
      </c>
      <c r="G116" s="85">
        <f t="shared" si="26"/>
        <v>0</v>
      </c>
      <c r="H116" s="85">
        <f t="shared" si="27"/>
        <v>0</v>
      </c>
      <c r="I116" s="85">
        <f t="shared" si="28"/>
        <v>0</v>
      </c>
    </row>
    <row r="117" spans="1:9" x14ac:dyDescent="0.25">
      <c r="A117" s="13"/>
      <c r="B117" s="2"/>
      <c r="C117" s="2"/>
      <c r="D117" s="2"/>
      <c r="E117" s="2"/>
      <c r="F117" s="85">
        <f t="shared" si="25"/>
        <v>0</v>
      </c>
      <c r="G117" s="85">
        <f t="shared" si="26"/>
        <v>0</v>
      </c>
      <c r="H117" s="85">
        <f t="shared" si="27"/>
        <v>0</v>
      </c>
      <c r="I117" s="85">
        <f t="shared" si="28"/>
        <v>0</v>
      </c>
    </row>
    <row r="118" spans="1:9" x14ac:dyDescent="0.25">
      <c r="A118" s="13"/>
      <c r="B118" s="2"/>
      <c r="C118" s="2"/>
      <c r="D118" s="2"/>
      <c r="E118" s="2"/>
      <c r="F118" s="85">
        <f t="shared" si="25"/>
        <v>0</v>
      </c>
      <c r="G118" s="85">
        <f t="shared" si="26"/>
        <v>0</v>
      </c>
      <c r="H118" s="85">
        <f t="shared" si="27"/>
        <v>0</v>
      </c>
      <c r="I118" s="85">
        <f t="shared" si="28"/>
        <v>0</v>
      </c>
    </row>
    <row r="119" spans="1:9" x14ac:dyDescent="0.25">
      <c r="A119" s="13"/>
      <c r="B119" s="2"/>
      <c r="C119" s="2"/>
      <c r="D119" s="2"/>
      <c r="E119" s="2"/>
      <c r="F119" s="85">
        <f t="shared" si="25"/>
        <v>0</v>
      </c>
      <c r="G119" s="85">
        <f t="shared" si="26"/>
        <v>0</v>
      </c>
      <c r="H119" s="85">
        <f t="shared" si="27"/>
        <v>0</v>
      </c>
      <c r="I119" s="85">
        <f t="shared" si="28"/>
        <v>0</v>
      </c>
    </row>
    <row r="120" spans="1:9" x14ac:dyDescent="0.25">
      <c r="A120" s="13"/>
      <c r="B120" s="2"/>
      <c r="C120" s="2"/>
      <c r="D120" s="2"/>
      <c r="E120" s="2"/>
      <c r="F120" s="85">
        <f t="shared" si="25"/>
        <v>0</v>
      </c>
      <c r="G120" s="85">
        <f t="shared" si="26"/>
        <v>0</v>
      </c>
      <c r="H120" s="85">
        <f t="shared" si="27"/>
        <v>0</v>
      </c>
      <c r="I120" s="85">
        <f t="shared" si="28"/>
        <v>0</v>
      </c>
    </row>
    <row r="121" spans="1:9" x14ac:dyDescent="0.25">
      <c r="A121" s="13"/>
      <c r="B121" s="2"/>
      <c r="C121" s="2"/>
      <c r="D121" s="2"/>
      <c r="E121" s="2"/>
      <c r="F121" s="85">
        <f t="shared" si="25"/>
        <v>0</v>
      </c>
      <c r="G121" s="85">
        <f t="shared" si="26"/>
        <v>0</v>
      </c>
      <c r="H121" s="85">
        <f t="shared" si="27"/>
        <v>0</v>
      </c>
      <c r="I121" s="85">
        <f t="shared" si="28"/>
        <v>0</v>
      </c>
    </row>
    <row r="122" spans="1:9" x14ac:dyDescent="0.25">
      <c r="A122" s="13"/>
      <c r="B122" s="2"/>
      <c r="C122" s="2"/>
      <c r="D122" s="2"/>
      <c r="E122" s="2"/>
      <c r="F122" s="85">
        <f t="shared" si="25"/>
        <v>0</v>
      </c>
      <c r="G122" s="85">
        <f t="shared" si="26"/>
        <v>0</v>
      </c>
      <c r="H122" s="85">
        <f t="shared" si="27"/>
        <v>0</v>
      </c>
      <c r="I122" s="85">
        <f t="shared" si="28"/>
        <v>0</v>
      </c>
    </row>
    <row r="123" spans="1:9" x14ac:dyDescent="0.25">
      <c r="A123" s="29"/>
      <c r="B123" s="2"/>
      <c r="C123" s="2"/>
      <c r="D123" s="2"/>
      <c r="E123" s="2"/>
      <c r="F123" s="85">
        <f t="shared" si="25"/>
        <v>0</v>
      </c>
      <c r="G123" s="85">
        <f t="shared" si="26"/>
        <v>0</v>
      </c>
      <c r="H123" s="85">
        <f t="shared" si="27"/>
        <v>0</v>
      </c>
      <c r="I123" s="85">
        <f t="shared" si="28"/>
        <v>0</v>
      </c>
    </row>
    <row r="124" spans="1:9" x14ac:dyDescent="0.25">
      <c r="A124" s="81" t="s">
        <v>31</v>
      </c>
      <c r="B124" s="36">
        <f>SUM(B97:B123)</f>
        <v>46</v>
      </c>
      <c r="C124" s="36">
        <f>SUM(C97:C123)</f>
        <v>46</v>
      </c>
      <c r="D124" s="36">
        <f>SUM(D97:D123)</f>
        <v>37</v>
      </c>
      <c r="E124" s="36">
        <f>SUM(E97:E123)</f>
        <v>16</v>
      </c>
      <c r="F124" s="85">
        <f t="shared" si="25"/>
        <v>3.2078103207810322</v>
      </c>
      <c r="G124" s="85">
        <f t="shared" si="26"/>
        <v>3.2078103207810322</v>
      </c>
      <c r="H124" s="85">
        <f t="shared" si="27"/>
        <v>2.7611940298507465</v>
      </c>
      <c r="I124" s="85">
        <f t="shared" si="28"/>
        <v>1.5488867376573088</v>
      </c>
    </row>
    <row r="125" spans="1:9" x14ac:dyDescent="0.25">
      <c r="A125" s="16"/>
    </row>
    <row r="126" spans="1:9" x14ac:dyDescent="0.25">
      <c r="A126" s="16"/>
    </row>
    <row r="127" spans="1:9" x14ac:dyDescent="0.25">
      <c r="A127" s="16"/>
    </row>
    <row r="128" spans="1:9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9"/>
    </row>
    <row r="132" spans="1:1" x14ac:dyDescent="0.25">
      <c r="A132" s="16"/>
    </row>
  </sheetData>
  <mergeCells count="4">
    <mergeCell ref="A33:J33"/>
    <mergeCell ref="A64:E64"/>
    <mergeCell ref="A1:J1"/>
    <mergeCell ref="A2:J2"/>
  </mergeCells>
  <phoneticPr fontId="2" type="noConversion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  <rowBreaks count="3" manualBreakCount="3">
    <brk id="32" max="16383" man="1"/>
    <brk id="63" max="16383" man="1"/>
    <brk id="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5"/>
  <sheetViews>
    <sheetView view="pageBreakPreview" zoomScaleNormal="100" zoomScaleSheetLayoutView="100" workbookViewId="0">
      <selection activeCell="N125" sqref="N125"/>
    </sheetView>
  </sheetViews>
  <sheetFormatPr defaultRowHeight="15.75" x14ac:dyDescent="0.25"/>
  <cols>
    <col min="1" max="1" width="24.125" customWidth="1"/>
    <col min="2" max="10" width="10.625" customWidth="1"/>
  </cols>
  <sheetData>
    <row r="1" spans="1:11" ht="31.5" customHeight="1" x14ac:dyDescent="0.25">
      <c r="A1" s="393" t="s">
        <v>247</v>
      </c>
      <c r="B1" s="393"/>
      <c r="C1" s="393"/>
      <c r="D1" s="393"/>
      <c r="E1" s="393"/>
      <c r="F1" s="393"/>
      <c r="G1" s="393"/>
      <c r="H1" s="393"/>
      <c r="I1" s="393"/>
      <c r="J1" s="393"/>
      <c r="K1" s="31"/>
    </row>
    <row r="2" spans="1:11" ht="16.5" thickBot="1" x14ac:dyDescent="0.3">
      <c r="A2" s="386" t="s">
        <v>29</v>
      </c>
      <c r="B2" s="386"/>
      <c r="C2" s="386"/>
      <c r="D2" s="386"/>
      <c r="E2" s="386"/>
      <c r="F2" s="386"/>
      <c r="G2" s="386"/>
      <c r="H2" s="386"/>
      <c r="I2" s="386"/>
      <c r="J2" s="386"/>
    </row>
    <row r="3" spans="1:11" ht="32.25" thickBot="1" x14ac:dyDescent="0.3">
      <c r="A3" s="48" t="s">
        <v>45</v>
      </c>
      <c r="B3" s="49" t="s">
        <v>46</v>
      </c>
      <c r="C3" s="49" t="s">
        <v>47</v>
      </c>
      <c r="D3" s="50" t="s">
        <v>48</v>
      </c>
      <c r="E3" s="50" t="s">
        <v>49</v>
      </c>
      <c r="F3" s="50" t="s">
        <v>50</v>
      </c>
      <c r="G3" s="51" t="s">
        <v>51</v>
      </c>
      <c r="H3" s="51" t="s">
        <v>52</v>
      </c>
      <c r="I3" s="51" t="s">
        <v>53</v>
      </c>
      <c r="J3" s="52" t="s">
        <v>54</v>
      </c>
    </row>
    <row r="4" spans="1:11" x14ac:dyDescent="0.25">
      <c r="A4" s="276" t="s">
        <v>293</v>
      </c>
      <c r="B4" s="277">
        <v>4</v>
      </c>
      <c r="C4" s="277">
        <v>5</v>
      </c>
      <c r="D4" s="277">
        <v>5</v>
      </c>
      <c r="E4" s="277">
        <v>4</v>
      </c>
      <c r="F4" s="277">
        <v>4</v>
      </c>
      <c r="G4" s="82">
        <f>IFERROR(C4/B4,0)</f>
        <v>1.25</v>
      </c>
      <c r="H4" s="82">
        <f>IFERROR(E4/D4,0)</f>
        <v>0.8</v>
      </c>
      <c r="I4" s="82">
        <f>IFERROR(F4/E4,0)</f>
        <v>1</v>
      </c>
      <c r="J4" s="82">
        <f>IFERROR(F4/B4,0)</f>
        <v>1</v>
      </c>
    </row>
    <row r="5" spans="1:11" x14ac:dyDescent="0.25">
      <c r="A5" s="276" t="s">
        <v>294</v>
      </c>
      <c r="B5" s="277">
        <v>3</v>
      </c>
      <c r="C5" s="277">
        <v>6</v>
      </c>
      <c r="D5" s="277">
        <v>5</v>
      </c>
      <c r="E5" s="277">
        <v>4</v>
      </c>
      <c r="F5" s="277">
        <v>4</v>
      </c>
      <c r="G5" s="83">
        <f t="shared" ref="G5:G22" si="0">IFERROR(C5/B5,0)</f>
        <v>2</v>
      </c>
      <c r="H5" s="83">
        <f t="shared" ref="H5:H22" si="1">IFERROR(E5/D5,0)</f>
        <v>0.8</v>
      </c>
      <c r="I5" s="83">
        <f t="shared" ref="I5:I22" si="2">IFERROR(F5/E5,0)</f>
        <v>1</v>
      </c>
      <c r="J5" s="83">
        <f t="shared" ref="J5:J22" si="3">IFERROR(F5/B5,0)</f>
        <v>1.3333333333333333</v>
      </c>
    </row>
    <row r="6" spans="1:11" x14ac:dyDescent="0.25">
      <c r="A6" s="276" t="s">
        <v>296</v>
      </c>
      <c r="B6" s="277">
        <v>6</v>
      </c>
      <c r="C6" s="277">
        <v>13</v>
      </c>
      <c r="D6" s="277">
        <v>13</v>
      </c>
      <c r="E6" s="277">
        <v>8</v>
      </c>
      <c r="F6" s="277">
        <v>8</v>
      </c>
      <c r="G6" s="83">
        <f t="shared" si="0"/>
        <v>2.1666666666666665</v>
      </c>
      <c r="H6" s="83">
        <f t="shared" si="1"/>
        <v>0.61538461538461542</v>
      </c>
      <c r="I6" s="83">
        <f t="shared" si="2"/>
        <v>1</v>
      </c>
      <c r="J6" s="83">
        <f t="shared" si="3"/>
        <v>1.3333333333333333</v>
      </c>
    </row>
    <row r="7" spans="1:11" x14ac:dyDescent="0.25">
      <c r="A7" s="276" t="s">
        <v>297</v>
      </c>
      <c r="B7" s="277">
        <v>2</v>
      </c>
      <c r="C7" s="277">
        <v>4</v>
      </c>
      <c r="D7" s="277">
        <v>4</v>
      </c>
      <c r="E7" s="277">
        <v>2</v>
      </c>
      <c r="F7" s="277">
        <v>2</v>
      </c>
      <c r="G7" s="83">
        <f t="shared" si="0"/>
        <v>2</v>
      </c>
      <c r="H7" s="83">
        <f t="shared" si="1"/>
        <v>0.5</v>
      </c>
      <c r="I7" s="83">
        <f t="shared" si="2"/>
        <v>1</v>
      </c>
      <c r="J7" s="83">
        <f t="shared" si="3"/>
        <v>1</v>
      </c>
    </row>
    <row r="8" spans="1:11" x14ac:dyDescent="0.25">
      <c r="A8" s="276" t="s">
        <v>299</v>
      </c>
      <c r="B8" s="277">
        <v>4</v>
      </c>
      <c r="C8" s="277">
        <v>12</v>
      </c>
      <c r="D8" s="277">
        <v>12</v>
      </c>
      <c r="E8" s="277">
        <v>10</v>
      </c>
      <c r="F8" s="277">
        <v>10</v>
      </c>
      <c r="G8" s="83">
        <f t="shared" si="0"/>
        <v>3</v>
      </c>
      <c r="H8" s="83">
        <f t="shared" si="1"/>
        <v>0.83333333333333337</v>
      </c>
      <c r="I8" s="83">
        <f t="shared" si="2"/>
        <v>1</v>
      </c>
      <c r="J8" s="83">
        <f t="shared" si="3"/>
        <v>2.5</v>
      </c>
    </row>
    <row r="9" spans="1:11" x14ac:dyDescent="0.25">
      <c r="A9" s="276" t="s">
        <v>300</v>
      </c>
      <c r="B9" s="277">
        <v>6</v>
      </c>
      <c r="C9" s="277">
        <v>6</v>
      </c>
      <c r="D9" s="277">
        <v>6</v>
      </c>
      <c r="E9" s="277">
        <v>4</v>
      </c>
      <c r="F9" s="277">
        <v>4</v>
      </c>
      <c r="G9" s="83">
        <f t="shared" si="0"/>
        <v>1</v>
      </c>
      <c r="H9" s="83">
        <f t="shared" si="1"/>
        <v>0.66666666666666663</v>
      </c>
      <c r="I9" s="83">
        <f t="shared" si="2"/>
        <v>1</v>
      </c>
      <c r="J9" s="83">
        <f t="shared" si="3"/>
        <v>0.66666666666666663</v>
      </c>
    </row>
    <row r="10" spans="1:11" x14ac:dyDescent="0.25">
      <c r="A10" s="276" t="s">
        <v>301</v>
      </c>
      <c r="B10" s="277">
        <v>1</v>
      </c>
      <c r="C10" s="277">
        <v>1</v>
      </c>
      <c r="D10" s="277">
        <v>1</v>
      </c>
      <c r="E10" s="277">
        <v>1</v>
      </c>
      <c r="F10" s="277">
        <v>1</v>
      </c>
      <c r="G10" s="83">
        <f t="shared" si="0"/>
        <v>1</v>
      </c>
      <c r="H10" s="83">
        <f t="shared" si="1"/>
        <v>1</v>
      </c>
      <c r="I10" s="83">
        <f t="shared" si="2"/>
        <v>1</v>
      </c>
      <c r="J10" s="83">
        <f t="shared" si="3"/>
        <v>1</v>
      </c>
    </row>
    <row r="11" spans="1:11" x14ac:dyDescent="0.25">
      <c r="A11" s="276" t="s">
        <v>302</v>
      </c>
      <c r="B11" s="277">
        <v>1</v>
      </c>
      <c r="C11" s="277">
        <v>3</v>
      </c>
      <c r="D11" s="277">
        <v>3</v>
      </c>
      <c r="E11" s="277">
        <v>2</v>
      </c>
      <c r="F11" s="277">
        <v>2</v>
      </c>
      <c r="G11" s="83">
        <f t="shared" si="0"/>
        <v>3</v>
      </c>
      <c r="H11" s="83">
        <f t="shared" si="1"/>
        <v>0.66666666666666663</v>
      </c>
      <c r="I11" s="83">
        <f t="shared" si="2"/>
        <v>1</v>
      </c>
      <c r="J11" s="83">
        <f t="shared" si="3"/>
        <v>2</v>
      </c>
    </row>
    <row r="12" spans="1:11" x14ac:dyDescent="0.25">
      <c r="A12" s="276" t="s">
        <v>305</v>
      </c>
      <c r="B12" s="277">
        <v>5</v>
      </c>
      <c r="C12" s="277">
        <v>2</v>
      </c>
      <c r="D12" s="277">
        <v>2</v>
      </c>
      <c r="E12" s="277">
        <v>2</v>
      </c>
      <c r="F12" s="277">
        <v>2</v>
      </c>
      <c r="G12" s="83">
        <f t="shared" si="0"/>
        <v>0.4</v>
      </c>
      <c r="H12" s="83">
        <f t="shared" si="1"/>
        <v>1</v>
      </c>
      <c r="I12" s="83">
        <f t="shared" si="2"/>
        <v>1</v>
      </c>
      <c r="J12" s="83">
        <f t="shared" si="3"/>
        <v>0.4</v>
      </c>
    </row>
    <row r="13" spans="1:11" x14ac:dyDescent="0.25">
      <c r="A13" s="276" t="s">
        <v>307</v>
      </c>
      <c r="B13" s="277">
        <v>5</v>
      </c>
      <c r="C13" s="277">
        <v>13</v>
      </c>
      <c r="D13" s="277">
        <v>13</v>
      </c>
      <c r="E13" s="277">
        <v>7</v>
      </c>
      <c r="F13" s="277">
        <v>7</v>
      </c>
      <c r="G13" s="83">
        <f t="shared" si="0"/>
        <v>2.6</v>
      </c>
      <c r="H13" s="83">
        <f t="shared" si="1"/>
        <v>0.53846153846153844</v>
      </c>
      <c r="I13" s="83">
        <f t="shared" si="2"/>
        <v>1</v>
      </c>
      <c r="J13" s="83">
        <f t="shared" si="3"/>
        <v>1.4</v>
      </c>
    </row>
    <row r="14" spans="1:11" x14ac:dyDescent="0.25">
      <c r="A14" s="276" t="s">
        <v>308</v>
      </c>
      <c r="B14" s="277">
        <v>1</v>
      </c>
      <c r="C14" s="277">
        <v>2</v>
      </c>
      <c r="D14" s="277">
        <v>1</v>
      </c>
      <c r="E14" s="277">
        <v>1</v>
      </c>
      <c r="F14" s="277">
        <v>1</v>
      </c>
      <c r="G14" s="83">
        <f t="shared" si="0"/>
        <v>2</v>
      </c>
      <c r="H14" s="83">
        <f t="shared" si="1"/>
        <v>1</v>
      </c>
      <c r="I14" s="83">
        <f t="shared" si="2"/>
        <v>1</v>
      </c>
      <c r="J14" s="83">
        <f t="shared" si="3"/>
        <v>1</v>
      </c>
    </row>
    <row r="15" spans="1:11" x14ac:dyDescent="0.25">
      <c r="A15" s="276" t="s">
        <v>310</v>
      </c>
      <c r="B15" s="277">
        <v>1</v>
      </c>
      <c r="C15" s="277">
        <v>2</v>
      </c>
      <c r="D15" s="277">
        <v>2</v>
      </c>
      <c r="E15" s="277">
        <v>1</v>
      </c>
      <c r="F15" s="277">
        <v>1</v>
      </c>
      <c r="G15" s="83">
        <f t="shared" si="0"/>
        <v>2</v>
      </c>
      <c r="H15" s="83">
        <f t="shared" si="1"/>
        <v>0.5</v>
      </c>
      <c r="I15" s="83">
        <f t="shared" si="2"/>
        <v>1</v>
      </c>
      <c r="J15" s="83">
        <f t="shared" si="3"/>
        <v>1</v>
      </c>
    </row>
    <row r="16" spans="1:11" x14ac:dyDescent="0.25">
      <c r="A16" s="13"/>
      <c r="B16" s="2"/>
      <c r="C16" s="2"/>
      <c r="D16" s="2"/>
      <c r="E16" s="2"/>
      <c r="F16" s="2"/>
      <c r="G16" s="83">
        <f t="shared" si="0"/>
        <v>0</v>
      </c>
      <c r="H16" s="83">
        <f t="shared" si="1"/>
        <v>0</v>
      </c>
      <c r="I16" s="83">
        <f t="shared" si="2"/>
        <v>0</v>
      </c>
      <c r="J16" s="83">
        <f t="shared" si="3"/>
        <v>0</v>
      </c>
    </row>
    <row r="17" spans="1:11" x14ac:dyDescent="0.25">
      <c r="A17" s="13"/>
      <c r="B17" s="2"/>
      <c r="C17" s="2"/>
      <c r="D17" s="2"/>
      <c r="E17" s="2"/>
      <c r="F17" s="2"/>
      <c r="G17" s="83">
        <f t="shared" si="0"/>
        <v>0</v>
      </c>
      <c r="H17" s="83">
        <f t="shared" si="1"/>
        <v>0</v>
      </c>
      <c r="I17" s="83">
        <f t="shared" si="2"/>
        <v>0</v>
      </c>
      <c r="J17" s="83">
        <f t="shared" si="3"/>
        <v>0</v>
      </c>
    </row>
    <row r="18" spans="1:11" x14ac:dyDescent="0.25">
      <c r="A18" s="13"/>
      <c r="B18" s="2"/>
      <c r="C18" s="2"/>
      <c r="D18" s="2"/>
      <c r="E18" s="2"/>
      <c r="F18" s="2"/>
      <c r="G18" s="83">
        <f t="shared" si="0"/>
        <v>0</v>
      </c>
      <c r="H18" s="83">
        <f t="shared" si="1"/>
        <v>0</v>
      </c>
      <c r="I18" s="83">
        <f t="shared" si="2"/>
        <v>0</v>
      </c>
      <c r="J18" s="83">
        <f t="shared" si="3"/>
        <v>0</v>
      </c>
    </row>
    <row r="19" spans="1:11" x14ac:dyDescent="0.25">
      <c r="A19" s="13"/>
      <c r="B19" s="2"/>
      <c r="C19" s="2"/>
      <c r="D19" s="2"/>
      <c r="E19" s="2"/>
      <c r="F19" s="2"/>
      <c r="G19" s="83">
        <f t="shared" si="0"/>
        <v>0</v>
      </c>
      <c r="H19" s="83">
        <f t="shared" si="1"/>
        <v>0</v>
      </c>
      <c r="I19" s="83">
        <f t="shared" si="2"/>
        <v>0</v>
      </c>
      <c r="J19" s="83">
        <f t="shared" si="3"/>
        <v>0</v>
      </c>
    </row>
    <row r="20" spans="1:11" x14ac:dyDescent="0.25">
      <c r="A20" s="13"/>
      <c r="B20" s="2"/>
      <c r="C20" s="2"/>
      <c r="D20" s="2"/>
      <c r="E20" s="2"/>
      <c r="F20" s="2"/>
      <c r="G20" s="83">
        <f t="shared" si="0"/>
        <v>0</v>
      </c>
      <c r="H20" s="83">
        <f t="shared" si="1"/>
        <v>0</v>
      </c>
      <c r="I20" s="83">
        <f t="shared" si="2"/>
        <v>0</v>
      </c>
      <c r="J20" s="83">
        <f t="shared" si="3"/>
        <v>0</v>
      </c>
      <c r="K20" s="1"/>
    </row>
    <row r="21" spans="1:11" x14ac:dyDescent="0.25">
      <c r="A21" s="13"/>
      <c r="B21" s="2"/>
      <c r="C21" s="2"/>
      <c r="D21" s="2"/>
      <c r="E21" s="2"/>
      <c r="F21" s="2"/>
      <c r="G21" s="83">
        <f t="shared" si="0"/>
        <v>0</v>
      </c>
      <c r="H21" s="83">
        <f t="shared" si="1"/>
        <v>0</v>
      </c>
      <c r="I21" s="83">
        <f t="shared" si="2"/>
        <v>0</v>
      </c>
      <c r="J21" s="83">
        <f t="shared" si="3"/>
        <v>0</v>
      </c>
    </row>
    <row r="22" spans="1:11" x14ac:dyDescent="0.25">
      <c r="A22" s="13"/>
      <c r="B22" s="2"/>
      <c r="C22" s="2"/>
      <c r="D22" s="2"/>
      <c r="E22" s="2"/>
      <c r="F22" s="2"/>
      <c r="G22" s="83">
        <f t="shared" si="0"/>
        <v>0</v>
      </c>
      <c r="H22" s="83">
        <f t="shared" si="1"/>
        <v>0</v>
      </c>
      <c r="I22" s="83">
        <f t="shared" si="2"/>
        <v>0</v>
      </c>
      <c r="J22" s="83">
        <f t="shared" si="3"/>
        <v>0</v>
      </c>
    </row>
    <row r="23" spans="1:11" x14ac:dyDescent="0.25">
      <c r="A23" s="13"/>
      <c r="B23" s="2"/>
      <c r="C23" s="2"/>
      <c r="D23" s="2"/>
      <c r="E23" s="2"/>
      <c r="F23" s="2"/>
      <c r="G23" s="83">
        <f t="shared" ref="G23:G31" si="4">IFERROR(C23/B23,0)</f>
        <v>0</v>
      </c>
      <c r="H23" s="83">
        <f t="shared" ref="H23:H31" si="5">IFERROR(E23/D23,0)</f>
        <v>0</v>
      </c>
      <c r="I23" s="83">
        <f t="shared" ref="I23:I31" si="6">IFERROR(F23/E23,0)</f>
        <v>0</v>
      </c>
      <c r="J23" s="83">
        <f t="shared" ref="J23:J31" si="7">IFERROR(F23/B23,0)</f>
        <v>0</v>
      </c>
    </row>
    <row r="24" spans="1:11" x14ac:dyDescent="0.25">
      <c r="A24" s="13"/>
      <c r="B24" s="2"/>
      <c r="C24" s="2"/>
      <c r="D24" s="2"/>
      <c r="E24" s="2"/>
      <c r="F24" s="2"/>
      <c r="G24" s="83">
        <f t="shared" si="4"/>
        <v>0</v>
      </c>
      <c r="H24" s="83">
        <f t="shared" si="5"/>
        <v>0</v>
      </c>
      <c r="I24" s="83">
        <f t="shared" si="6"/>
        <v>0</v>
      </c>
      <c r="J24" s="83">
        <f t="shared" si="7"/>
        <v>0</v>
      </c>
    </row>
    <row r="25" spans="1:11" x14ac:dyDescent="0.25">
      <c r="A25" s="13"/>
      <c r="B25" s="2"/>
      <c r="C25" s="2"/>
      <c r="D25" s="2"/>
      <c r="E25" s="2"/>
      <c r="F25" s="2"/>
      <c r="G25" s="83">
        <f t="shared" si="4"/>
        <v>0</v>
      </c>
      <c r="H25" s="83">
        <f t="shared" si="5"/>
        <v>0</v>
      </c>
      <c r="I25" s="83">
        <f t="shared" si="6"/>
        <v>0</v>
      </c>
      <c r="J25" s="83">
        <f t="shared" si="7"/>
        <v>0</v>
      </c>
    </row>
    <row r="26" spans="1:11" x14ac:dyDescent="0.25">
      <c r="A26" s="13"/>
      <c r="B26" s="2"/>
      <c r="C26" s="2"/>
      <c r="D26" s="2"/>
      <c r="E26" s="2"/>
      <c r="F26" s="2"/>
      <c r="G26" s="83">
        <f t="shared" si="4"/>
        <v>0</v>
      </c>
      <c r="H26" s="83">
        <f t="shared" si="5"/>
        <v>0</v>
      </c>
      <c r="I26" s="83">
        <f t="shared" si="6"/>
        <v>0</v>
      </c>
      <c r="J26" s="83">
        <f t="shared" si="7"/>
        <v>0</v>
      </c>
    </row>
    <row r="27" spans="1:11" x14ac:dyDescent="0.25">
      <c r="A27" s="13"/>
      <c r="B27" s="2"/>
      <c r="C27" s="2"/>
      <c r="D27" s="2"/>
      <c r="E27" s="2"/>
      <c r="F27" s="2"/>
      <c r="G27" s="83">
        <f t="shared" si="4"/>
        <v>0</v>
      </c>
      <c r="H27" s="83">
        <f t="shared" si="5"/>
        <v>0</v>
      </c>
      <c r="I27" s="83">
        <f t="shared" si="6"/>
        <v>0</v>
      </c>
      <c r="J27" s="83">
        <f t="shared" si="7"/>
        <v>0</v>
      </c>
    </row>
    <row r="28" spans="1:11" x14ac:dyDescent="0.25">
      <c r="A28" s="13"/>
      <c r="B28" s="2"/>
      <c r="C28" s="2"/>
      <c r="D28" s="2"/>
      <c r="E28" s="2"/>
      <c r="F28" s="2"/>
      <c r="G28" s="83">
        <f t="shared" si="4"/>
        <v>0</v>
      </c>
      <c r="H28" s="83">
        <f t="shared" si="5"/>
        <v>0</v>
      </c>
      <c r="I28" s="83">
        <f t="shared" si="6"/>
        <v>0</v>
      </c>
      <c r="J28" s="83">
        <f t="shared" si="7"/>
        <v>0</v>
      </c>
    </row>
    <row r="29" spans="1:11" x14ac:dyDescent="0.25">
      <c r="A29" s="13"/>
      <c r="B29" s="2"/>
      <c r="C29" s="2"/>
      <c r="D29" s="2"/>
      <c r="E29" s="2"/>
      <c r="F29" s="2"/>
      <c r="G29" s="83">
        <f t="shared" si="4"/>
        <v>0</v>
      </c>
      <c r="H29" s="83">
        <f t="shared" si="5"/>
        <v>0</v>
      </c>
      <c r="I29" s="83">
        <f t="shared" si="6"/>
        <v>0</v>
      </c>
      <c r="J29" s="83">
        <f t="shared" si="7"/>
        <v>0</v>
      </c>
    </row>
    <row r="30" spans="1:11" x14ac:dyDescent="0.25">
      <c r="A30" s="29"/>
      <c r="B30" s="38"/>
      <c r="C30" s="38"/>
      <c r="D30" s="38"/>
      <c r="E30" s="38"/>
      <c r="F30" s="38"/>
      <c r="G30" s="83">
        <f t="shared" si="4"/>
        <v>0</v>
      </c>
      <c r="H30" s="83">
        <f t="shared" si="5"/>
        <v>0</v>
      </c>
      <c r="I30" s="83">
        <f t="shared" si="6"/>
        <v>0</v>
      </c>
      <c r="J30" s="83">
        <f t="shared" si="7"/>
        <v>0</v>
      </c>
    </row>
    <row r="31" spans="1:11" x14ac:dyDescent="0.25">
      <c r="A31" s="80" t="s">
        <v>31</v>
      </c>
      <c r="B31" s="36">
        <f>SUM(B4:B30)</f>
        <v>39</v>
      </c>
      <c r="C31" s="36">
        <f>SUM(C4:C30)</f>
        <v>69</v>
      </c>
      <c r="D31" s="36">
        <f>SUM(D4:D30)</f>
        <v>67</v>
      </c>
      <c r="E31" s="36">
        <f>SUM(E4:E30)</f>
        <v>46</v>
      </c>
      <c r="F31" s="36">
        <f>SUM(F4:F30)</f>
        <v>46</v>
      </c>
      <c r="G31" s="83">
        <f t="shared" si="4"/>
        <v>1.7692307692307692</v>
      </c>
      <c r="H31" s="83">
        <f t="shared" si="5"/>
        <v>0.68656716417910446</v>
      </c>
      <c r="I31" s="83">
        <f t="shared" si="6"/>
        <v>1</v>
      </c>
      <c r="J31" s="83">
        <f t="shared" si="7"/>
        <v>1.1794871794871795</v>
      </c>
    </row>
    <row r="32" spans="1:11" x14ac:dyDescent="0.25">
      <c r="A32" s="1"/>
    </row>
    <row r="33" spans="1:10" ht="16.5" thickBot="1" x14ac:dyDescent="0.3">
      <c r="A33" s="386" t="s">
        <v>30</v>
      </c>
      <c r="B33" s="386"/>
      <c r="C33" s="386"/>
      <c r="D33" s="386"/>
      <c r="E33" s="386"/>
      <c r="F33" s="386"/>
      <c r="G33" s="386"/>
      <c r="H33" s="386"/>
      <c r="I33" s="386"/>
      <c r="J33" s="386"/>
    </row>
    <row r="34" spans="1:10" ht="32.25" thickBot="1" x14ac:dyDescent="0.3">
      <c r="A34" s="48" t="s">
        <v>45</v>
      </c>
      <c r="B34" s="49" t="s">
        <v>46</v>
      </c>
      <c r="C34" s="49" t="s">
        <v>47</v>
      </c>
      <c r="D34" s="50" t="s">
        <v>48</v>
      </c>
      <c r="E34" s="50" t="s">
        <v>49</v>
      </c>
      <c r="F34" s="50" t="s">
        <v>50</v>
      </c>
      <c r="G34" s="51" t="s">
        <v>51</v>
      </c>
      <c r="H34" s="51" t="s">
        <v>52</v>
      </c>
      <c r="I34" s="51" t="s">
        <v>53</v>
      </c>
      <c r="J34" s="52" t="s">
        <v>54</v>
      </c>
    </row>
    <row r="35" spans="1:10" x14ac:dyDescent="0.25">
      <c r="A35" s="276" t="s">
        <v>293</v>
      </c>
      <c r="B35" s="277">
        <v>2</v>
      </c>
      <c r="C35" s="277">
        <v>1</v>
      </c>
      <c r="D35" s="277">
        <v>1</v>
      </c>
      <c r="E35" s="45"/>
      <c r="F35" s="45"/>
      <c r="G35" s="82">
        <f>IFERROR(C35/B35,0)</f>
        <v>0.5</v>
      </c>
      <c r="H35" s="82">
        <f>IFERROR(E35/D35,0)</f>
        <v>0</v>
      </c>
      <c r="I35" s="82">
        <f>IFERROR(F35/E35,0)</f>
        <v>0</v>
      </c>
      <c r="J35" s="82">
        <f>IFERROR(F35/B35,0)</f>
        <v>0</v>
      </c>
    </row>
    <row r="36" spans="1:10" ht="20.25" customHeight="1" x14ac:dyDescent="0.25">
      <c r="A36" s="276" t="s">
        <v>294</v>
      </c>
      <c r="B36" s="277">
        <v>2</v>
      </c>
      <c r="C36" s="277">
        <v>12</v>
      </c>
      <c r="D36" s="277">
        <v>12</v>
      </c>
      <c r="E36" s="2"/>
      <c r="F36" s="2"/>
      <c r="G36" s="83">
        <f t="shared" ref="G36:G46" si="8">IFERROR(C36/B36,0)</f>
        <v>6</v>
      </c>
      <c r="H36" s="83">
        <f t="shared" ref="H36:H46" si="9">IFERROR(E36/D36,0)</f>
        <v>0</v>
      </c>
      <c r="I36" s="83">
        <f t="shared" ref="I36:I46" si="10">IFERROR(F36/E36,0)</f>
        <v>0</v>
      </c>
      <c r="J36" s="83">
        <f t="shared" ref="J36:J46" si="11">IFERROR(F36/B36,0)</f>
        <v>0</v>
      </c>
    </row>
    <row r="37" spans="1:10" x14ac:dyDescent="0.25">
      <c r="A37" s="276" t="s">
        <v>296</v>
      </c>
      <c r="B37" s="277">
        <v>4</v>
      </c>
      <c r="C37" s="277">
        <v>4</v>
      </c>
      <c r="D37" s="277">
        <v>4</v>
      </c>
      <c r="E37" s="2"/>
      <c r="F37" s="2"/>
      <c r="G37" s="83">
        <f t="shared" si="8"/>
        <v>1</v>
      </c>
      <c r="H37" s="83">
        <f t="shared" si="9"/>
        <v>0</v>
      </c>
      <c r="I37" s="83">
        <f t="shared" si="10"/>
        <v>0</v>
      </c>
      <c r="J37" s="83">
        <f t="shared" si="11"/>
        <v>0</v>
      </c>
    </row>
    <row r="38" spans="1:10" x14ac:dyDescent="0.25">
      <c r="A38" s="276" t="s">
        <v>297</v>
      </c>
      <c r="B38" s="277">
        <v>1</v>
      </c>
      <c r="C38" s="277">
        <v>1</v>
      </c>
      <c r="D38" s="277">
        <v>1</v>
      </c>
      <c r="E38" s="2"/>
      <c r="F38" s="2"/>
      <c r="G38" s="83">
        <f t="shared" si="8"/>
        <v>1</v>
      </c>
      <c r="H38" s="83">
        <f t="shared" si="9"/>
        <v>0</v>
      </c>
      <c r="I38" s="83">
        <f t="shared" si="10"/>
        <v>0</v>
      </c>
      <c r="J38" s="83">
        <f t="shared" si="11"/>
        <v>0</v>
      </c>
    </row>
    <row r="39" spans="1:10" ht="19.5" customHeight="1" x14ac:dyDescent="0.25">
      <c r="A39" s="276" t="s">
        <v>298</v>
      </c>
      <c r="B39" s="277">
        <v>1</v>
      </c>
      <c r="C39" s="277">
        <v>1</v>
      </c>
      <c r="D39" s="277">
        <v>0</v>
      </c>
      <c r="E39" s="2"/>
      <c r="F39" s="2"/>
      <c r="G39" s="83">
        <f t="shared" si="8"/>
        <v>1</v>
      </c>
      <c r="H39" s="83">
        <f t="shared" si="9"/>
        <v>0</v>
      </c>
      <c r="I39" s="83">
        <f t="shared" si="10"/>
        <v>0</v>
      </c>
      <c r="J39" s="83">
        <f t="shared" si="11"/>
        <v>0</v>
      </c>
    </row>
    <row r="40" spans="1:10" ht="20.25" customHeight="1" x14ac:dyDescent="0.25">
      <c r="A40" s="276" t="s">
        <v>299</v>
      </c>
      <c r="B40" s="277">
        <v>2</v>
      </c>
      <c r="C40" s="277">
        <v>3</v>
      </c>
      <c r="D40" s="277">
        <v>3</v>
      </c>
      <c r="E40" s="2"/>
      <c r="F40" s="2"/>
      <c r="G40" s="83">
        <f t="shared" si="8"/>
        <v>1.5</v>
      </c>
      <c r="H40" s="83">
        <f t="shared" si="9"/>
        <v>0</v>
      </c>
      <c r="I40" s="83">
        <f t="shared" si="10"/>
        <v>0</v>
      </c>
      <c r="J40" s="83">
        <f t="shared" si="11"/>
        <v>0</v>
      </c>
    </row>
    <row r="41" spans="1:10" ht="19.5" customHeight="1" x14ac:dyDescent="0.25">
      <c r="A41" s="276" t="s">
        <v>305</v>
      </c>
      <c r="B41" s="277">
        <v>5</v>
      </c>
      <c r="C41" s="277">
        <v>1</v>
      </c>
      <c r="D41" s="277">
        <v>1</v>
      </c>
      <c r="E41" s="2"/>
      <c r="F41" s="2"/>
      <c r="G41" s="83">
        <f t="shared" si="8"/>
        <v>0.2</v>
      </c>
      <c r="H41" s="83">
        <f t="shared" si="9"/>
        <v>0</v>
      </c>
      <c r="I41" s="83">
        <f t="shared" si="10"/>
        <v>0</v>
      </c>
      <c r="J41" s="83">
        <f t="shared" si="11"/>
        <v>0</v>
      </c>
    </row>
    <row r="42" spans="1:10" ht="18.75" customHeight="1" x14ac:dyDescent="0.25">
      <c r="A42" s="276" t="s">
        <v>307</v>
      </c>
      <c r="B42" s="277">
        <v>5</v>
      </c>
      <c r="C42" s="277">
        <v>11</v>
      </c>
      <c r="D42" s="277">
        <v>11</v>
      </c>
      <c r="E42" s="2"/>
      <c r="F42" s="2"/>
      <c r="G42" s="83">
        <f t="shared" si="8"/>
        <v>2.2000000000000002</v>
      </c>
      <c r="H42" s="83">
        <f t="shared" si="9"/>
        <v>0</v>
      </c>
      <c r="I42" s="83">
        <f t="shared" si="10"/>
        <v>0</v>
      </c>
      <c r="J42" s="83">
        <f t="shared" si="11"/>
        <v>0</v>
      </c>
    </row>
    <row r="43" spans="1:10" ht="21.75" customHeight="1" x14ac:dyDescent="0.25">
      <c r="A43" s="13"/>
      <c r="B43" s="38"/>
      <c r="C43" s="38"/>
      <c r="D43" s="38"/>
      <c r="E43" s="38"/>
      <c r="F43" s="38"/>
      <c r="G43" s="83">
        <f t="shared" si="8"/>
        <v>0</v>
      </c>
      <c r="H43" s="83">
        <f t="shared" si="9"/>
        <v>0</v>
      </c>
      <c r="I43" s="83">
        <f t="shared" si="10"/>
        <v>0</v>
      </c>
      <c r="J43" s="83">
        <f t="shared" si="11"/>
        <v>0</v>
      </c>
    </row>
    <row r="44" spans="1:10" x14ac:dyDescent="0.25">
      <c r="A44" s="13"/>
      <c r="B44" s="29"/>
      <c r="C44" s="29"/>
      <c r="D44" s="38"/>
      <c r="E44" s="38"/>
      <c r="F44" s="38"/>
      <c r="G44" s="83">
        <f t="shared" si="8"/>
        <v>0</v>
      </c>
      <c r="H44" s="83">
        <f t="shared" si="9"/>
        <v>0</v>
      </c>
      <c r="I44" s="83">
        <f t="shared" si="10"/>
        <v>0</v>
      </c>
      <c r="J44" s="83">
        <f t="shared" si="11"/>
        <v>0</v>
      </c>
    </row>
    <row r="45" spans="1:10" x14ac:dyDescent="0.25">
      <c r="A45" s="13"/>
      <c r="B45" s="2"/>
      <c r="C45" s="2"/>
      <c r="D45" s="2"/>
      <c r="E45" s="2"/>
      <c r="F45" s="2"/>
      <c r="G45" s="83">
        <f t="shared" si="8"/>
        <v>0</v>
      </c>
      <c r="H45" s="83">
        <f t="shared" si="9"/>
        <v>0</v>
      </c>
      <c r="I45" s="83">
        <f t="shared" si="10"/>
        <v>0</v>
      </c>
      <c r="J45" s="83">
        <f t="shared" si="11"/>
        <v>0</v>
      </c>
    </row>
    <row r="46" spans="1:10" x14ac:dyDescent="0.25">
      <c r="A46" s="13"/>
      <c r="B46" s="2"/>
      <c r="C46" s="2"/>
      <c r="D46" s="2"/>
      <c r="E46" s="2"/>
      <c r="F46" s="2"/>
      <c r="G46" s="83">
        <f t="shared" si="8"/>
        <v>0</v>
      </c>
      <c r="H46" s="83">
        <f t="shared" si="9"/>
        <v>0</v>
      </c>
      <c r="I46" s="83">
        <f t="shared" si="10"/>
        <v>0</v>
      </c>
      <c r="J46" s="83">
        <f t="shared" si="11"/>
        <v>0</v>
      </c>
    </row>
    <row r="47" spans="1:10" x14ac:dyDescent="0.25">
      <c r="A47" s="13"/>
      <c r="B47" s="2"/>
      <c r="C47" s="2"/>
      <c r="D47" s="2"/>
      <c r="E47" s="2"/>
      <c r="F47" s="2"/>
      <c r="G47" s="83">
        <f t="shared" ref="G47:G62" si="12">IFERROR(C47/B47,0)</f>
        <v>0</v>
      </c>
      <c r="H47" s="83">
        <f t="shared" ref="H47:H62" si="13">IFERROR(E47/D47,0)</f>
        <v>0</v>
      </c>
      <c r="I47" s="83">
        <f t="shared" ref="I47:I62" si="14">IFERROR(F47/E47,0)</f>
        <v>0</v>
      </c>
      <c r="J47" s="83">
        <f t="shared" ref="J47:J62" si="15">IFERROR(F47/B47,0)</f>
        <v>0</v>
      </c>
    </row>
    <row r="48" spans="1:10" x14ac:dyDescent="0.25">
      <c r="A48" s="13"/>
      <c r="B48" s="2"/>
      <c r="C48" s="2"/>
      <c r="D48" s="2"/>
      <c r="E48" s="2"/>
      <c r="F48" s="2"/>
      <c r="G48" s="83">
        <f t="shared" si="12"/>
        <v>0</v>
      </c>
      <c r="H48" s="83">
        <f t="shared" si="13"/>
        <v>0</v>
      </c>
      <c r="I48" s="83">
        <f t="shared" si="14"/>
        <v>0</v>
      </c>
      <c r="J48" s="83">
        <f t="shared" si="15"/>
        <v>0</v>
      </c>
    </row>
    <row r="49" spans="1:10" x14ac:dyDescent="0.25">
      <c r="A49" s="13"/>
      <c r="B49" s="2"/>
      <c r="C49" s="2"/>
      <c r="D49" s="2"/>
      <c r="E49" s="2"/>
      <c r="F49" s="2"/>
      <c r="G49" s="83">
        <f t="shared" si="12"/>
        <v>0</v>
      </c>
      <c r="H49" s="83">
        <f t="shared" si="13"/>
        <v>0</v>
      </c>
      <c r="I49" s="83">
        <f t="shared" si="14"/>
        <v>0</v>
      </c>
      <c r="J49" s="83">
        <f t="shared" si="15"/>
        <v>0</v>
      </c>
    </row>
    <row r="50" spans="1:10" x14ac:dyDescent="0.25">
      <c r="A50" s="13"/>
      <c r="B50" s="2"/>
      <c r="C50" s="2"/>
      <c r="D50" s="2"/>
      <c r="E50" s="2"/>
      <c r="F50" s="2"/>
      <c r="G50" s="83">
        <f t="shared" si="12"/>
        <v>0</v>
      </c>
      <c r="H50" s="83">
        <f t="shared" si="13"/>
        <v>0</v>
      </c>
      <c r="I50" s="83">
        <f t="shared" si="14"/>
        <v>0</v>
      </c>
      <c r="J50" s="83">
        <f t="shared" si="15"/>
        <v>0</v>
      </c>
    </row>
    <row r="51" spans="1:10" x14ac:dyDescent="0.25">
      <c r="A51" s="13"/>
      <c r="B51" s="2"/>
      <c r="C51" s="2"/>
      <c r="D51" s="2"/>
      <c r="E51" s="2"/>
      <c r="F51" s="2"/>
      <c r="G51" s="83">
        <f t="shared" si="12"/>
        <v>0</v>
      </c>
      <c r="H51" s="83">
        <f t="shared" si="13"/>
        <v>0</v>
      </c>
      <c r="I51" s="83">
        <f t="shared" si="14"/>
        <v>0</v>
      </c>
      <c r="J51" s="83">
        <f t="shared" si="15"/>
        <v>0</v>
      </c>
    </row>
    <row r="52" spans="1:10" x14ac:dyDescent="0.25">
      <c r="A52" s="13"/>
      <c r="B52" s="2"/>
      <c r="C52" s="2"/>
      <c r="D52" s="2"/>
      <c r="E52" s="2"/>
      <c r="F52" s="2"/>
      <c r="G52" s="83">
        <f t="shared" si="12"/>
        <v>0</v>
      </c>
      <c r="H52" s="83">
        <f t="shared" si="13"/>
        <v>0</v>
      </c>
      <c r="I52" s="83">
        <f t="shared" si="14"/>
        <v>0</v>
      </c>
      <c r="J52" s="83">
        <f t="shared" si="15"/>
        <v>0</v>
      </c>
    </row>
    <row r="53" spans="1:10" x14ac:dyDescent="0.25">
      <c r="A53" s="13"/>
      <c r="B53" s="2"/>
      <c r="C53" s="2"/>
      <c r="D53" s="2"/>
      <c r="E53" s="2"/>
      <c r="F53" s="2"/>
      <c r="G53" s="83">
        <f t="shared" si="12"/>
        <v>0</v>
      </c>
      <c r="H53" s="83">
        <f t="shared" si="13"/>
        <v>0</v>
      </c>
      <c r="I53" s="83">
        <f t="shared" si="14"/>
        <v>0</v>
      </c>
      <c r="J53" s="83">
        <f t="shared" si="15"/>
        <v>0</v>
      </c>
    </row>
    <row r="54" spans="1:10" ht="20.25" customHeight="1" x14ac:dyDescent="0.25">
      <c r="A54" s="13"/>
      <c r="B54" s="2"/>
      <c r="C54" s="2"/>
      <c r="D54" s="2"/>
      <c r="E54" s="2"/>
      <c r="F54" s="2"/>
      <c r="G54" s="83">
        <f t="shared" si="12"/>
        <v>0</v>
      </c>
      <c r="H54" s="83">
        <f t="shared" si="13"/>
        <v>0</v>
      </c>
      <c r="I54" s="83">
        <f t="shared" si="14"/>
        <v>0</v>
      </c>
      <c r="J54" s="83">
        <f t="shared" si="15"/>
        <v>0</v>
      </c>
    </row>
    <row r="55" spans="1:10" x14ac:dyDescent="0.25">
      <c r="A55" s="13"/>
      <c r="B55" s="2"/>
      <c r="C55" s="2"/>
      <c r="D55" s="2"/>
      <c r="E55" s="2"/>
      <c r="F55" s="2"/>
      <c r="G55" s="83">
        <f t="shared" si="12"/>
        <v>0</v>
      </c>
      <c r="H55" s="83">
        <f t="shared" si="13"/>
        <v>0</v>
      </c>
      <c r="I55" s="83">
        <f t="shared" si="14"/>
        <v>0</v>
      </c>
      <c r="J55" s="83">
        <f t="shared" si="15"/>
        <v>0</v>
      </c>
    </row>
    <row r="56" spans="1:10" ht="20.25" customHeight="1" x14ac:dyDescent="0.25">
      <c r="A56" s="13"/>
      <c r="B56" s="2"/>
      <c r="C56" s="2"/>
      <c r="D56" s="2"/>
      <c r="E56" s="2"/>
      <c r="F56" s="2"/>
      <c r="G56" s="83">
        <f t="shared" si="12"/>
        <v>0</v>
      </c>
      <c r="H56" s="83">
        <f t="shared" si="13"/>
        <v>0</v>
      </c>
      <c r="I56" s="83">
        <f t="shared" si="14"/>
        <v>0</v>
      </c>
      <c r="J56" s="83">
        <f t="shared" si="15"/>
        <v>0</v>
      </c>
    </row>
    <row r="57" spans="1:10" ht="18" customHeight="1" x14ac:dyDescent="0.25">
      <c r="A57" s="13"/>
      <c r="B57" s="2"/>
      <c r="C57" s="2"/>
      <c r="D57" s="2"/>
      <c r="E57" s="2"/>
      <c r="F57" s="2"/>
      <c r="G57" s="83">
        <f t="shared" si="12"/>
        <v>0</v>
      </c>
      <c r="H57" s="83">
        <f t="shared" si="13"/>
        <v>0</v>
      </c>
      <c r="I57" s="83">
        <f t="shared" si="14"/>
        <v>0</v>
      </c>
      <c r="J57" s="83">
        <f t="shared" si="15"/>
        <v>0</v>
      </c>
    </row>
    <row r="58" spans="1:10" ht="17.25" customHeight="1" x14ac:dyDescent="0.25">
      <c r="A58" s="13"/>
      <c r="B58" s="2"/>
      <c r="C58" s="2"/>
      <c r="D58" s="2"/>
      <c r="E58" s="2"/>
      <c r="F58" s="2"/>
      <c r="G58" s="83">
        <f t="shared" si="12"/>
        <v>0</v>
      </c>
      <c r="H58" s="83">
        <f t="shared" si="13"/>
        <v>0</v>
      </c>
      <c r="I58" s="83">
        <f t="shared" si="14"/>
        <v>0</v>
      </c>
      <c r="J58" s="83">
        <f t="shared" si="15"/>
        <v>0</v>
      </c>
    </row>
    <row r="59" spans="1:10" ht="18" customHeight="1" x14ac:dyDescent="0.25">
      <c r="A59" s="13"/>
      <c r="B59" s="2"/>
      <c r="C59" s="2"/>
      <c r="D59" s="2"/>
      <c r="E59" s="2"/>
      <c r="F59" s="2"/>
      <c r="G59" s="83">
        <f t="shared" si="12"/>
        <v>0</v>
      </c>
      <c r="H59" s="83">
        <f t="shared" si="13"/>
        <v>0</v>
      </c>
      <c r="I59" s="83">
        <f t="shared" si="14"/>
        <v>0</v>
      </c>
      <c r="J59" s="83">
        <f t="shared" si="15"/>
        <v>0</v>
      </c>
    </row>
    <row r="60" spans="1:10" ht="18" customHeight="1" x14ac:dyDescent="0.25">
      <c r="A60" s="13"/>
      <c r="B60" s="2"/>
      <c r="C60" s="2"/>
      <c r="D60" s="2"/>
      <c r="E60" s="2"/>
      <c r="F60" s="2"/>
      <c r="G60" s="83">
        <f t="shared" si="12"/>
        <v>0</v>
      </c>
      <c r="H60" s="83">
        <f t="shared" si="13"/>
        <v>0</v>
      </c>
      <c r="I60" s="83">
        <f t="shared" si="14"/>
        <v>0</v>
      </c>
      <c r="J60" s="83">
        <f t="shared" si="15"/>
        <v>0</v>
      </c>
    </row>
    <row r="61" spans="1:10" x14ac:dyDescent="0.25">
      <c r="A61" s="29"/>
      <c r="B61" s="38"/>
      <c r="C61" s="38"/>
      <c r="D61" s="38"/>
      <c r="E61" s="38"/>
      <c r="F61" s="38"/>
      <c r="G61" s="83">
        <f t="shared" si="12"/>
        <v>0</v>
      </c>
      <c r="H61" s="83">
        <f t="shared" si="13"/>
        <v>0</v>
      </c>
      <c r="I61" s="83">
        <f t="shared" si="14"/>
        <v>0</v>
      </c>
      <c r="J61" s="83">
        <f t="shared" si="15"/>
        <v>0</v>
      </c>
    </row>
    <row r="62" spans="1:10" x14ac:dyDescent="0.25">
      <c r="A62" s="80" t="s">
        <v>31</v>
      </c>
      <c r="B62" s="36">
        <f>SUM(B35:B61)</f>
        <v>22</v>
      </c>
      <c r="C62" s="36">
        <f>SUM(C35:C61)</f>
        <v>34</v>
      </c>
      <c r="D62" s="36">
        <f>SUM(D35:D61)</f>
        <v>33</v>
      </c>
      <c r="E62" s="36">
        <f>SUM(E35:E61)</f>
        <v>0</v>
      </c>
      <c r="F62" s="36">
        <f>SUM(F35:F61)</f>
        <v>0</v>
      </c>
      <c r="G62" s="83">
        <f t="shared" si="12"/>
        <v>1.5454545454545454</v>
      </c>
      <c r="H62" s="83">
        <f t="shared" si="13"/>
        <v>0</v>
      </c>
      <c r="I62" s="83">
        <f t="shared" si="14"/>
        <v>0</v>
      </c>
      <c r="J62" s="83">
        <f t="shared" si="15"/>
        <v>0</v>
      </c>
    </row>
    <row r="64" spans="1:10" ht="16.5" thickBot="1" x14ac:dyDescent="0.3">
      <c r="A64" s="389" t="s">
        <v>60</v>
      </c>
      <c r="B64" s="390"/>
      <c r="C64" s="390"/>
      <c r="D64" s="390"/>
      <c r="E64" s="391"/>
    </row>
    <row r="65" spans="1:9" ht="63.75" thickBot="1" x14ac:dyDescent="0.3">
      <c r="A65" s="57" t="s">
        <v>45</v>
      </c>
      <c r="B65" s="58" t="s">
        <v>47</v>
      </c>
      <c r="C65" s="59" t="s">
        <v>48</v>
      </c>
      <c r="D65" s="59" t="s">
        <v>49</v>
      </c>
      <c r="E65" s="59" t="s">
        <v>50</v>
      </c>
      <c r="F65" s="60" t="s">
        <v>56</v>
      </c>
      <c r="G65" s="60" t="s">
        <v>57</v>
      </c>
      <c r="H65" s="60" t="s">
        <v>58</v>
      </c>
      <c r="I65" s="61" t="s">
        <v>59</v>
      </c>
    </row>
    <row r="66" spans="1:9" x14ac:dyDescent="0.25">
      <c r="A66" s="276" t="s">
        <v>293</v>
      </c>
      <c r="B66" s="277">
        <v>2</v>
      </c>
      <c r="C66" s="277">
        <v>2</v>
      </c>
      <c r="D66" s="277">
        <v>2</v>
      </c>
      <c r="E66" s="277">
        <v>2</v>
      </c>
      <c r="F66" s="84">
        <f>+IFERROR(B66/(C4+C35),0)*100</f>
        <v>33.333333333333329</v>
      </c>
      <c r="G66" s="84">
        <f>+IFERROR(C66/(D4+D35),0)*100</f>
        <v>33.333333333333329</v>
      </c>
      <c r="H66" s="84">
        <f>+IFERROR(D66/(E4+E35),0)*100</f>
        <v>50</v>
      </c>
      <c r="I66" s="84">
        <f>+IFERROR(E66/(F4+F35),0)*100</f>
        <v>50</v>
      </c>
    </row>
    <row r="67" spans="1:9" x14ac:dyDescent="0.25">
      <c r="A67" s="276" t="s">
        <v>294</v>
      </c>
      <c r="B67" s="277">
        <v>2</v>
      </c>
      <c r="C67" s="277">
        <v>2</v>
      </c>
      <c r="D67" s="277">
        <v>2</v>
      </c>
      <c r="E67" s="277">
        <v>2</v>
      </c>
      <c r="F67" s="85">
        <f t="shared" ref="F67:F77" si="16">+IFERROR(B67/(C5+C36),0)*100</f>
        <v>11.111111111111111</v>
      </c>
      <c r="G67" s="85">
        <f t="shared" ref="G67:G77" si="17">+IFERROR(C67/(D5+D36),0)*100</f>
        <v>11.76470588235294</v>
      </c>
      <c r="H67" s="85">
        <f t="shared" ref="H67:H78" si="18">+IFERROR(D67/(E5+E36),0)*100</f>
        <v>50</v>
      </c>
      <c r="I67" s="85">
        <f t="shared" ref="I67:I78" si="19">+IFERROR(E67/(F5+F36),0)*100</f>
        <v>50</v>
      </c>
    </row>
    <row r="68" spans="1:9" x14ac:dyDescent="0.25">
      <c r="A68" s="276" t="s">
        <v>296</v>
      </c>
      <c r="B68" s="277">
        <v>4</v>
      </c>
      <c r="C68" s="277">
        <v>4</v>
      </c>
      <c r="D68" s="277">
        <v>2</v>
      </c>
      <c r="E68" s="277">
        <v>2</v>
      </c>
      <c r="F68" s="85">
        <f t="shared" si="16"/>
        <v>23.52941176470588</v>
      </c>
      <c r="G68" s="85">
        <f t="shared" si="17"/>
        <v>23.52941176470588</v>
      </c>
      <c r="H68" s="85">
        <f t="shared" si="18"/>
        <v>25</v>
      </c>
      <c r="I68" s="85">
        <f t="shared" si="19"/>
        <v>25</v>
      </c>
    </row>
    <row r="69" spans="1:9" x14ac:dyDescent="0.25">
      <c r="A69" s="276" t="s">
        <v>297</v>
      </c>
      <c r="B69" s="277">
        <v>3</v>
      </c>
      <c r="C69" s="277">
        <v>3</v>
      </c>
      <c r="D69" s="277">
        <v>2</v>
      </c>
      <c r="E69" s="277">
        <v>2</v>
      </c>
      <c r="F69" s="85">
        <f t="shared" si="16"/>
        <v>60</v>
      </c>
      <c r="G69" s="85">
        <f t="shared" si="17"/>
        <v>60</v>
      </c>
      <c r="H69" s="85">
        <f t="shared" si="18"/>
        <v>100</v>
      </c>
      <c r="I69" s="85">
        <f t="shared" si="19"/>
        <v>100</v>
      </c>
    </row>
    <row r="70" spans="1:9" x14ac:dyDescent="0.25">
      <c r="A70" s="276" t="s">
        <v>298</v>
      </c>
      <c r="B70" s="277">
        <v>1</v>
      </c>
      <c r="C70" s="277">
        <v>0</v>
      </c>
      <c r="D70" s="277">
        <v>0</v>
      </c>
      <c r="E70" s="277">
        <v>0</v>
      </c>
      <c r="F70" s="85">
        <f t="shared" si="16"/>
        <v>7.6923076923076925</v>
      </c>
      <c r="G70" s="85">
        <f t="shared" si="17"/>
        <v>0</v>
      </c>
      <c r="H70" s="85">
        <f t="shared" si="18"/>
        <v>0</v>
      </c>
      <c r="I70" s="85">
        <f t="shared" si="19"/>
        <v>0</v>
      </c>
    </row>
    <row r="71" spans="1:9" x14ac:dyDescent="0.25">
      <c r="A71" s="276" t="s">
        <v>299</v>
      </c>
      <c r="B71" s="277">
        <v>7</v>
      </c>
      <c r="C71" s="277">
        <v>7</v>
      </c>
      <c r="D71" s="277">
        <v>6</v>
      </c>
      <c r="E71" s="277">
        <v>6</v>
      </c>
      <c r="F71" s="85">
        <f t="shared" si="16"/>
        <v>77.777777777777786</v>
      </c>
      <c r="G71" s="85">
        <f t="shared" si="17"/>
        <v>77.777777777777786</v>
      </c>
      <c r="H71" s="85">
        <f t="shared" si="18"/>
        <v>150</v>
      </c>
      <c r="I71" s="85">
        <f t="shared" si="19"/>
        <v>150</v>
      </c>
    </row>
    <row r="72" spans="1:9" x14ac:dyDescent="0.25">
      <c r="A72" s="276" t="s">
        <v>300</v>
      </c>
      <c r="B72" s="277">
        <v>3</v>
      </c>
      <c r="C72" s="277">
        <v>3</v>
      </c>
      <c r="D72" s="277">
        <v>2</v>
      </c>
      <c r="E72" s="277">
        <v>2</v>
      </c>
      <c r="F72" s="85">
        <f t="shared" si="16"/>
        <v>150</v>
      </c>
      <c r="G72" s="85">
        <f t="shared" si="17"/>
        <v>150</v>
      </c>
      <c r="H72" s="85">
        <f t="shared" si="18"/>
        <v>200</v>
      </c>
      <c r="I72" s="85">
        <f t="shared" si="19"/>
        <v>200</v>
      </c>
    </row>
    <row r="73" spans="1:9" x14ac:dyDescent="0.25">
      <c r="A73" s="276" t="s">
        <v>302</v>
      </c>
      <c r="B73" s="277">
        <v>3</v>
      </c>
      <c r="C73" s="277">
        <v>3</v>
      </c>
      <c r="D73" s="277">
        <v>2</v>
      </c>
      <c r="E73" s="277">
        <v>2</v>
      </c>
      <c r="F73" s="85">
        <f t="shared" si="16"/>
        <v>21.428571428571427</v>
      </c>
      <c r="G73" s="85">
        <f t="shared" si="17"/>
        <v>21.428571428571427</v>
      </c>
      <c r="H73" s="85">
        <f t="shared" si="18"/>
        <v>100</v>
      </c>
      <c r="I73" s="85">
        <f t="shared" si="19"/>
        <v>100</v>
      </c>
    </row>
    <row r="74" spans="1:9" x14ac:dyDescent="0.25">
      <c r="A74" s="276" t="s">
        <v>305</v>
      </c>
      <c r="B74" s="277">
        <v>2</v>
      </c>
      <c r="C74" s="277">
        <v>2</v>
      </c>
      <c r="D74" s="277">
        <v>2</v>
      </c>
      <c r="E74" s="277">
        <v>2</v>
      </c>
      <c r="F74" s="85">
        <f t="shared" si="16"/>
        <v>100</v>
      </c>
      <c r="G74" s="85">
        <f t="shared" si="17"/>
        <v>100</v>
      </c>
      <c r="H74" s="85">
        <f t="shared" si="18"/>
        <v>100</v>
      </c>
      <c r="I74" s="85">
        <f t="shared" si="19"/>
        <v>100</v>
      </c>
    </row>
    <row r="75" spans="1:9" x14ac:dyDescent="0.25">
      <c r="A75" s="276" t="s">
        <v>307</v>
      </c>
      <c r="B75" s="277">
        <v>9</v>
      </c>
      <c r="C75" s="277">
        <v>9</v>
      </c>
      <c r="D75" s="277">
        <v>6</v>
      </c>
      <c r="E75" s="277">
        <v>5</v>
      </c>
      <c r="F75" s="85">
        <f t="shared" si="16"/>
        <v>69.230769230769226</v>
      </c>
      <c r="G75" s="85">
        <f t="shared" si="17"/>
        <v>69.230769230769226</v>
      </c>
      <c r="H75" s="85">
        <f t="shared" si="18"/>
        <v>85.714285714285708</v>
      </c>
      <c r="I75" s="85">
        <f t="shared" si="19"/>
        <v>71.428571428571431</v>
      </c>
    </row>
    <row r="76" spans="1:9" x14ac:dyDescent="0.25">
      <c r="A76" s="276" t="s">
        <v>308</v>
      </c>
      <c r="B76" s="277">
        <v>2</v>
      </c>
      <c r="C76" s="277">
        <v>1</v>
      </c>
      <c r="D76" s="277">
        <v>1</v>
      </c>
      <c r="E76" s="277">
        <v>1</v>
      </c>
      <c r="F76" s="85">
        <f t="shared" si="16"/>
        <v>100</v>
      </c>
      <c r="G76" s="85">
        <f t="shared" si="17"/>
        <v>100</v>
      </c>
      <c r="H76" s="85">
        <f t="shared" si="18"/>
        <v>100</v>
      </c>
      <c r="I76" s="85">
        <f t="shared" si="19"/>
        <v>100</v>
      </c>
    </row>
    <row r="77" spans="1:9" x14ac:dyDescent="0.25">
      <c r="A77" s="276" t="s">
        <v>310</v>
      </c>
      <c r="B77" s="277">
        <v>1</v>
      </c>
      <c r="C77" s="277">
        <v>1</v>
      </c>
      <c r="D77" s="277">
        <v>1</v>
      </c>
      <c r="E77" s="277">
        <v>1</v>
      </c>
      <c r="F77" s="85">
        <f t="shared" si="16"/>
        <v>50</v>
      </c>
      <c r="G77" s="85">
        <f t="shared" si="17"/>
        <v>50</v>
      </c>
      <c r="H77" s="85">
        <f t="shared" si="18"/>
        <v>100</v>
      </c>
      <c r="I77" s="85">
        <f t="shared" si="19"/>
        <v>100</v>
      </c>
    </row>
    <row r="78" spans="1:9" x14ac:dyDescent="0.25">
      <c r="A78" s="13"/>
      <c r="B78" s="2"/>
      <c r="C78" s="2"/>
      <c r="D78" s="2"/>
      <c r="E78" s="2"/>
      <c r="F78" s="85">
        <f t="shared" ref="F78:G89" si="20">+IFERROR(B78/(C16+C47),0)*100</f>
        <v>0</v>
      </c>
      <c r="G78" s="85">
        <f t="shared" si="20"/>
        <v>0</v>
      </c>
      <c r="H78" s="85">
        <f t="shared" si="18"/>
        <v>0</v>
      </c>
      <c r="I78" s="85">
        <f t="shared" si="19"/>
        <v>0</v>
      </c>
    </row>
    <row r="79" spans="1:9" x14ac:dyDescent="0.25">
      <c r="A79" s="13"/>
      <c r="B79" s="2"/>
      <c r="C79" s="2"/>
      <c r="D79" s="2"/>
      <c r="E79" s="2"/>
      <c r="F79" s="85">
        <f t="shared" si="20"/>
        <v>0</v>
      </c>
      <c r="G79" s="85">
        <f t="shared" si="20"/>
        <v>0</v>
      </c>
      <c r="H79" s="85">
        <f t="shared" ref="H79:H93" si="21">+IFERROR(D79/(E17+E48),0)*100</f>
        <v>0</v>
      </c>
      <c r="I79" s="85">
        <f t="shared" ref="I79:I93" si="22">+IFERROR(E79/(F17+F48),0)*100</f>
        <v>0</v>
      </c>
    </row>
    <row r="80" spans="1:9" x14ac:dyDescent="0.25">
      <c r="A80" s="13"/>
      <c r="B80" s="2"/>
      <c r="C80" s="2"/>
      <c r="D80" s="2"/>
      <c r="E80" s="2"/>
      <c r="F80" s="85">
        <f t="shared" si="20"/>
        <v>0</v>
      </c>
      <c r="G80" s="85">
        <f t="shared" si="20"/>
        <v>0</v>
      </c>
      <c r="H80" s="85">
        <f t="shared" si="21"/>
        <v>0</v>
      </c>
      <c r="I80" s="85">
        <f t="shared" si="22"/>
        <v>0</v>
      </c>
    </row>
    <row r="81" spans="1:9" x14ac:dyDescent="0.25">
      <c r="A81" s="13"/>
      <c r="B81" s="2"/>
      <c r="C81" s="2"/>
      <c r="D81" s="2"/>
      <c r="E81" s="2"/>
      <c r="F81" s="85">
        <f t="shared" si="20"/>
        <v>0</v>
      </c>
      <c r="G81" s="85">
        <f t="shared" si="20"/>
        <v>0</v>
      </c>
      <c r="H81" s="85">
        <f t="shared" si="21"/>
        <v>0</v>
      </c>
      <c r="I81" s="85">
        <f t="shared" si="22"/>
        <v>0</v>
      </c>
    </row>
    <row r="82" spans="1:9" x14ac:dyDescent="0.25">
      <c r="A82" s="13"/>
      <c r="B82" s="2"/>
      <c r="C82" s="2"/>
      <c r="D82" s="2"/>
      <c r="E82" s="2"/>
      <c r="F82" s="85">
        <f t="shared" si="20"/>
        <v>0</v>
      </c>
      <c r="G82" s="85">
        <f t="shared" si="20"/>
        <v>0</v>
      </c>
      <c r="H82" s="85">
        <f t="shared" si="21"/>
        <v>0</v>
      </c>
      <c r="I82" s="85">
        <f t="shared" si="22"/>
        <v>0</v>
      </c>
    </row>
    <row r="83" spans="1:9" x14ac:dyDescent="0.25">
      <c r="A83" s="13"/>
      <c r="B83" s="2"/>
      <c r="C83" s="2"/>
      <c r="D83" s="2"/>
      <c r="E83" s="2"/>
      <c r="F83" s="85">
        <f t="shared" si="20"/>
        <v>0</v>
      </c>
      <c r="G83" s="85">
        <f t="shared" si="20"/>
        <v>0</v>
      </c>
      <c r="H83" s="85">
        <f t="shared" si="21"/>
        <v>0</v>
      </c>
      <c r="I83" s="85">
        <f t="shared" si="22"/>
        <v>0</v>
      </c>
    </row>
    <row r="84" spans="1:9" x14ac:dyDescent="0.25">
      <c r="A84" s="13"/>
      <c r="B84" s="2"/>
      <c r="C84" s="2"/>
      <c r="D84" s="2"/>
      <c r="E84" s="2"/>
      <c r="F84" s="85">
        <f t="shared" si="20"/>
        <v>0</v>
      </c>
      <c r="G84" s="85">
        <f t="shared" si="20"/>
        <v>0</v>
      </c>
      <c r="H84" s="85">
        <f t="shared" si="21"/>
        <v>0</v>
      </c>
      <c r="I84" s="85">
        <f t="shared" si="22"/>
        <v>0</v>
      </c>
    </row>
    <row r="85" spans="1:9" x14ac:dyDescent="0.25">
      <c r="A85" s="13"/>
      <c r="B85" s="2"/>
      <c r="C85" s="2"/>
      <c r="D85" s="2"/>
      <c r="E85" s="2"/>
      <c r="F85" s="85">
        <f t="shared" si="20"/>
        <v>0</v>
      </c>
      <c r="G85" s="85">
        <f t="shared" si="20"/>
        <v>0</v>
      </c>
      <c r="H85" s="85">
        <f t="shared" si="21"/>
        <v>0</v>
      </c>
      <c r="I85" s="85">
        <f t="shared" si="22"/>
        <v>0</v>
      </c>
    </row>
    <row r="86" spans="1:9" x14ac:dyDescent="0.25">
      <c r="A86" s="13"/>
      <c r="B86" s="2"/>
      <c r="C86" s="2"/>
      <c r="D86" s="2"/>
      <c r="E86" s="2"/>
      <c r="F86" s="85">
        <f t="shared" si="20"/>
        <v>0</v>
      </c>
      <c r="G86" s="85">
        <f t="shared" si="20"/>
        <v>0</v>
      </c>
      <c r="H86" s="85">
        <f t="shared" si="21"/>
        <v>0</v>
      </c>
      <c r="I86" s="85">
        <f t="shared" si="22"/>
        <v>0</v>
      </c>
    </row>
    <row r="87" spans="1:9" x14ac:dyDescent="0.25">
      <c r="A87" s="13"/>
      <c r="B87" s="2"/>
      <c r="C87" s="2"/>
      <c r="D87" s="2"/>
      <c r="E87" s="2"/>
      <c r="F87" s="85">
        <f t="shared" si="20"/>
        <v>0</v>
      </c>
      <c r="G87" s="85">
        <f t="shared" si="20"/>
        <v>0</v>
      </c>
      <c r="H87" s="85">
        <f t="shared" si="21"/>
        <v>0</v>
      </c>
      <c r="I87" s="85">
        <f t="shared" si="22"/>
        <v>0</v>
      </c>
    </row>
    <row r="88" spans="1:9" x14ac:dyDescent="0.25">
      <c r="A88" s="13"/>
      <c r="B88" s="2"/>
      <c r="C88" s="2"/>
      <c r="D88" s="2"/>
      <c r="E88" s="2"/>
      <c r="F88" s="85">
        <f t="shared" si="20"/>
        <v>0</v>
      </c>
      <c r="G88" s="85">
        <f t="shared" si="20"/>
        <v>0</v>
      </c>
      <c r="H88" s="85">
        <f t="shared" si="21"/>
        <v>0</v>
      </c>
      <c r="I88" s="85">
        <f t="shared" si="22"/>
        <v>0</v>
      </c>
    </row>
    <row r="89" spans="1:9" x14ac:dyDescent="0.25">
      <c r="A89" s="13"/>
      <c r="B89" s="2"/>
      <c r="C89" s="2"/>
      <c r="D89" s="2"/>
      <c r="E89" s="2"/>
      <c r="F89" s="85">
        <f t="shared" si="20"/>
        <v>0</v>
      </c>
      <c r="G89" s="85">
        <f t="shared" si="20"/>
        <v>0</v>
      </c>
      <c r="H89" s="85">
        <f t="shared" si="21"/>
        <v>0</v>
      </c>
      <c r="I89" s="85">
        <f t="shared" si="22"/>
        <v>0</v>
      </c>
    </row>
    <row r="90" spans="1:9" x14ac:dyDescent="0.25">
      <c r="A90" s="13"/>
      <c r="B90" s="2"/>
      <c r="C90" s="2"/>
      <c r="D90" s="2"/>
      <c r="E90" s="2"/>
      <c r="F90" s="85">
        <f t="shared" ref="F90:G93" si="23">+IFERROR(B90/(C28+C59),0)*100</f>
        <v>0</v>
      </c>
      <c r="G90" s="85">
        <f t="shared" si="23"/>
        <v>0</v>
      </c>
      <c r="H90" s="85">
        <f t="shared" si="21"/>
        <v>0</v>
      </c>
      <c r="I90" s="85">
        <f t="shared" si="22"/>
        <v>0</v>
      </c>
    </row>
    <row r="91" spans="1:9" x14ac:dyDescent="0.25">
      <c r="A91" s="13"/>
      <c r="B91" s="2"/>
      <c r="C91" s="2"/>
      <c r="D91" s="2"/>
      <c r="E91" s="2"/>
      <c r="F91" s="85">
        <f t="shared" si="23"/>
        <v>0</v>
      </c>
      <c r="G91" s="85">
        <f t="shared" si="23"/>
        <v>0</v>
      </c>
      <c r="H91" s="85">
        <f t="shared" si="21"/>
        <v>0</v>
      </c>
      <c r="I91" s="85">
        <f t="shared" si="22"/>
        <v>0</v>
      </c>
    </row>
    <row r="92" spans="1:9" x14ac:dyDescent="0.25">
      <c r="A92" s="29"/>
      <c r="B92" s="2"/>
      <c r="C92" s="2"/>
      <c r="D92" s="2"/>
      <c r="E92" s="2"/>
      <c r="F92" s="85">
        <f>+IFERROR(B92/(C30+C61),0)*100</f>
        <v>0</v>
      </c>
      <c r="G92" s="85">
        <f t="shared" si="23"/>
        <v>0</v>
      </c>
      <c r="H92" s="85">
        <f t="shared" si="21"/>
        <v>0</v>
      </c>
      <c r="I92" s="85">
        <f t="shared" si="22"/>
        <v>0</v>
      </c>
    </row>
    <row r="93" spans="1:9" x14ac:dyDescent="0.25">
      <c r="A93" s="80" t="s">
        <v>31</v>
      </c>
      <c r="B93" s="36">
        <f>SUM(B66:B92)</f>
        <v>39</v>
      </c>
      <c r="C93" s="36">
        <f>SUM(C66:C92)</f>
        <v>37</v>
      </c>
      <c r="D93" s="36">
        <f>SUM(D66:D92)</f>
        <v>28</v>
      </c>
      <c r="E93" s="36">
        <f>SUM(E66:E92)</f>
        <v>27</v>
      </c>
      <c r="F93" s="85">
        <f t="shared" si="23"/>
        <v>37.864077669902912</v>
      </c>
      <c r="G93" s="85">
        <f t="shared" si="23"/>
        <v>37</v>
      </c>
      <c r="H93" s="85">
        <f t="shared" si="21"/>
        <v>60.869565217391312</v>
      </c>
      <c r="I93" s="85">
        <f t="shared" si="22"/>
        <v>58.695652173913047</v>
      </c>
    </row>
    <row r="94" spans="1:9" x14ac:dyDescent="0.25">
      <c r="I94" s="12"/>
    </row>
    <row r="96" spans="1:9" ht="17.25" customHeight="1" thickBot="1" x14ac:dyDescent="0.3">
      <c r="A96" s="392" t="s">
        <v>61</v>
      </c>
      <c r="B96" s="392"/>
      <c r="C96" s="392"/>
      <c r="D96" s="392"/>
      <c r="E96" s="392"/>
    </row>
    <row r="97" spans="1:9" ht="63.75" thickBot="1" x14ac:dyDescent="0.3">
      <c r="A97" s="57" t="s">
        <v>45</v>
      </c>
      <c r="B97" s="58" t="s">
        <v>47</v>
      </c>
      <c r="C97" s="59" t="s">
        <v>48</v>
      </c>
      <c r="D97" s="59" t="s">
        <v>49</v>
      </c>
      <c r="E97" s="59" t="s">
        <v>50</v>
      </c>
      <c r="F97" s="60" t="s">
        <v>56</v>
      </c>
      <c r="G97" s="60" t="s">
        <v>57</v>
      </c>
      <c r="H97" s="60" t="s">
        <v>58</v>
      </c>
      <c r="I97" s="61" t="s">
        <v>59</v>
      </c>
    </row>
    <row r="98" spans="1:9" x14ac:dyDescent="0.25">
      <c r="A98" s="276" t="s">
        <v>293</v>
      </c>
      <c r="B98" s="277">
        <v>1</v>
      </c>
      <c r="C98" s="277">
        <v>1</v>
      </c>
      <c r="D98" s="277">
        <v>1</v>
      </c>
      <c r="E98" s="277">
        <v>1</v>
      </c>
      <c r="F98" s="84">
        <f t="shared" ref="F98:F110" si="24">+IFERROR(B98/(C4+C35),0)*100</f>
        <v>16.666666666666664</v>
      </c>
      <c r="G98" s="84">
        <f t="shared" ref="G98:G110" si="25">+IFERROR(C98/(D4+D35),0)*100</f>
        <v>16.666666666666664</v>
      </c>
      <c r="H98" s="84">
        <f t="shared" ref="H98:H110" si="26">+IFERROR(D98/(E4+E35),0)*100</f>
        <v>25</v>
      </c>
      <c r="I98" s="84">
        <f t="shared" ref="I98:I110" si="27">+IFERROR(E98/(F4+F35),0)*100</f>
        <v>25</v>
      </c>
    </row>
    <row r="99" spans="1:9" x14ac:dyDescent="0.25">
      <c r="A99" s="276" t="s">
        <v>294</v>
      </c>
      <c r="B99" s="277">
        <v>3</v>
      </c>
      <c r="C99" s="277">
        <v>3</v>
      </c>
      <c r="D99" s="277">
        <v>3</v>
      </c>
      <c r="E99" s="277">
        <v>2</v>
      </c>
      <c r="F99" s="85">
        <f t="shared" si="24"/>
        <v>16.666666666666664</v>
      </c>
      <c r="G99" s="85">
        <f t="shared" si="25"/>
        <v>17.647058823529413</v>
      </c>
      <c r="H99" s="85">
        <f t="shared" si="26"/>
        <v>75</v>
      </c>
      <c r="I99" s="85">
        <f t="shared" si="27"/>
        <v>50</v>
      </c>
    </row>
    <row r="100" spans="1:9" x14ac:dyDescent="0.25">
      <c r="A100" s="276" t="s">
        <v>296</v>
      </c>
      <c r="B100" s="277">
        <v>5</v>
      </c>
      <c r="C100" s="277">
        <v>5</v>
      </c>
      <c r="D100" s="277">
        <v>4</v>
      </c>
      <c r="E100" s="277">
        <v>4</v>
      </c>
      <c r="F100" s="85">
        <f t="shared" si="24"/>
        <v>29.411764705882355</v>
      </c>
      <c r="G100" s="85">
        <f t="shared" si="25"/>
        <v>29.411764705882355</v>
      </c>
      <c r="H100" s="85">
        <f t="shared" si="26"/>
        <v>50</v>
      </c>
      <c r="I100" s="85">
        <f t="shared" si="27"/>
        <v>50</v>
      </c>
    </row>
    <row r="101" spans="1:9" x14ac:dyDescent="0.25">
      <c r="A101" s="276" t="s">
        <v>299</v>
      </c>
      <c r="B101" s="277">
        <v>1</v>
      </c>
      <c r="C101" s="277">
        <v>1</v>
      </c>
      <c r="D101" s="277">
        <v>1</v>
      </c>
      <c r="E101" s="277">
        <v>1</v>
      </c>
      <c r="F101" s="85">
        <f t="shared" si="24"/>
        <v>20</v>
      </c>
      <c r="G101" s="85">
        <f t="shared" si="25"/>
        <v>20</v>
      </c>
      <c r="H101" s="85">
        <f t="shared" si="26"/>
        <v>50</v>
      </c>
      <c r="I101" s="85">
        <f t="shared" si="27"/>
        <v>50</v>
      </c>
    </row>
    <row r="102" spans="1:9" x14ac:dyDescent="0.25">
      <c r="A102" s="276" t="s">
        <v>307</v>
      </c>
      <c r="B102" s="277">
        <v>2</v>
      </c>
      <c r="C102" s="277">
        <v>2</v>
      </c>
      <c r="D102" s="277">
        <v>2</v>
      </c>
      <c r="E102" s="277">
        <v>2</v>
      </c>
      <c r="F102" s="85">
        <f t="shared" si="24"/>
        <v>15.384615384615385</v>
      </c>
      <c r="G102" s="85">
        <f t="shared" si="25"/>
        <v>16.666666666666664</v>
      </c>
      <c r="H102" s="85">
        <f t="shared" si="26"/>
        <v>20</v>
      </c>
      <c r="I102" s="85">
        <f t="shared" si="27"/>
        <v>20</v>
      </c>
    </row>
    <row r="103" spans="1:9" x14ac:dyDescent="0.25">
      <c r="A103" s="13"/>
      <c r="B103" s="2"/>
      <c r="C103" s="2"/>
      <c r="D103" s="2"/>
      <c r="E103" s="2"/>
      <c r="F103" s="85">
        <f t="shared" si="24"/>
        <v>0</v>
      </c>
      <c r="G103" s="85">
        <f t="shared" si="25"/>
        <v>0</v>
      </c>
      <c r="H103" s="85">
        <f t="shared" si="26"/>
        <v>0</v>
      </c>
      <c r="I103" s="85">
        <f t="shared" si="27"/>
        <v>0</v>
      </c>
    </row>
    <row r="104" spans="1:9" x14ac:dyDescent="0.25">
      <c r="A104" s="13"/>
      <c r="B104" s="2"/>
      <c r="C104" s="2"/>
      <c r="D104" s="2"/>
      <c r="E104" s="2"/>
      <c r="F104" s="85">
        <f t="shared" si="24"/>
        <v>0</v>
      </c>
      <c r="G104" s="85">
        <f t="shared" si="25"/>
        <v>0</v>
      </c>
      <c r="H104" s="85">
        <f t="shared" si="26"/>
        <v>0</v>
      </c>
      <c r="I104" s="85">
        <f t="shared" si="27"/>
        <v>0</v>
      </c>
    </row>
    <row r="105" spans="1:9" x14ac:dyDescent="0.25">
      <c r="A105" s="13"/>
      <c r="B105" s="2"/>
      <c r="C105" s="2"/>
      <c r="D105" s="2"/>
      <c r="E105" s="2"/>
      <c r="F105" s="85">
        <f t="shared" si="24"/>
        <v>0</v>
      </c>
      <c r="G105" s="85">
        <f t="shared" si="25"/>
        <v>0</v>
      </c>
      <c r="H105" s="85">
        <f t="shared" si="26"/>
        <v>0</v>
      </c>
      <c r="I105" s="85">
        <f t="shared" si="27"/>
        <v>0</v>
      </c>
    </row>
    <row r="106" spans="1:9" x14ac:dyDescent="0.25">
      <c r="A106" s="13"/>
      <c r="B106" s="2"/>
      <c r="C106" s="2"/>
      <c r="D106" s="2"/>
      <c r="E106" s="2"/>
      <c r="F106" s="85">
        <f t="shared" si="24"/>
        <v>0</v>
      </c>
      <c r="G106" s="85">
        <f t="shared" si="25"/>
        <v>0</v>
      </c>
      <c r="H106" s="85">
        <f t="shared" si="26"/>
        <v>0</v>
      </c>
      <c r="I106" s="85">
        <f t="shared" si="27"/>
        <v>0</v>
      </c>
    </row>
    <row r="107" spans="1:9" x14ac:dyDescent="0.25">
      <c r="A107" s="13"/>
      <c r="B107" s="2"/>
      <c r="C107" s="2"/>
      <c r="D107" s="2"/>
      <c r="E107" s="2"/>
      <c r="F107" s="85">
        <f t="shared" si="24"/>
        <v>0</v>
      </c>
      <c r="G107" s="85">
        <f t="shared" si="25"/>
        <v>0</v>
      </c>
      <c r="H107" s="85">
        <f t="shared" si="26"/>
        <v>0</v>
      </c>
      <c r="I107" s="85">
        <f t="shared" si="27"/>
        <v>0</v>
      </c>
    </row>
    <row r="108" spans="1:9" x14ac:dyDescent="0.25">
      <c r="A108" s="13"/>
      <c r="B108" s="2"/>
      <c r="C108" s="2"/>
      <c r="D108" s="2"/>
      <c r="E108" s="2"/>
      <c r="F108" s="85">
        <f t="shared" si="24"/>
        <v>0</v>
      </c>
      <c r="G108" s="85">
        <f t="shared" si="25"/>
        <v>0</v>
      </c>
      <c r="H108" s="85">
        <f t="shared" si="26"/>
        <v>0</v>
      </c>
      <c r="I108" s="85">
        <f t="shared" si="27"/>
        <v>0</v>
      </c>
    </row>
    <row r="109" spans="1:9" x14ac:dyDescent="0.25">
      <c r="A109" s="13"/>
      <c r="B109" s="2"/>
      <c r="C109" s="2"/>
      <c r="D109" s="2"/>
      <c r="E109" s="2"/>
      <c r="F109" s="85">
        <f t="shared" si="24"/>
        <v>0</v>
      </c>
      <c r="G109" s="85">
        <f t="shared" si="25"/>
        <v>0</v>
      </c>
      <c r="H109" s="85">
        <f t="shared" si="26"/>
        <v>0</v>
      </c>
      <c r="I109" s="85">
        <f t="shared" si="27"/>
        <v>0</v>
      </c>
    </row>
    <row r="110" spans="1:9" x14ac:dyDescent="0.25">
      <c r="A110" s="13"/>
      <c r="B110" s="2"/>
      <c r="C110" s="2"/>
      <c r="D110" s="2"/>
      <c r="E110" s="2"/>
      <c r="F110" s="85">
        <f t="shared" si="24"/>
        <v>0</v>
      </c>
      <c r="G110" s="85">
        <f t="shared" si="25"/>
        <v>0</v>
      </c>
      <c r="H110" s="85">
        <f t="shared" si="26"/>
        <v>0</v>
      </c>
      <c r="I110" s="85">
        <f t="shared" si="27"/>
        <v>0</v>
      </c>
    </row>
    <row r="111" spans="1:9" x14ac:dyDescent="0.25">
      <c r="A111" s="13"/>
      <c r="B111" s="2"/>
      <c r="C111" s="2"/>
      <c r="D111" s="2"/>
      <c r="E111" s="2"/>
      <c r="F111" s="85">
        <f t="shared" ref="F111:I123" si="28">+IFERROR(B111/(C17+C48),0)*100</f>
        <v>0</v>
      </c>
      <c r="G111" s="85">
        <f t="shared" si="28"/>
        <v>0</v>
      </c>
      <c r="H111" s="85">
        <f t="shared" si="28"/>
        <v>0</v>
      </c>
      <c r="I111" s="85">
        <f t="shared" si="28"/>
        <v>0</v>
      </c>
    </row>
    <row r="112" spans="1:9" x14ac:dyDescent="0.25">
      <c r="A112" s="13"/>
      <c r="B112" s="2"/>
      <c r="C112" s="2"/>
      <c r="D112" s="2"/>
      <c r="E112" s="2"/>
      <c r="F112" s="85">
        <f t="shared" si="28"/>
        <v>0</v>
      </c>
      <c r="G112" s="85">
        <f t="shared" si="28"/>
        <v>0</v>
      </c>
      <c r="H112" s="85">
        <f t="shared" si="28"/>
        <v>0</v>
      </c>
      <c r="I112" s="85">
        <f t="shared" si="28"/>
        <v>0</v>
      </c>
    </row>
    <row r="113" spans="1:9" x14ac:dyDescent="0.25">
      <c r="A113" s="13"/>
      <c r="B113" s="2"/>
      <c r="C113" s="2"/>
      <c r="D113" s="2"/>
      <c r="E113" s="2"/>
      <c r="F113" s="85">
        <f t="shared" si="28"/>
        <v>0</v>
      </c>
      <c r="G113" s="85">
        <f t="shared" si="28"/>
        <v>0</v>
      </c>
      <c r="H113" s="85">
        <f t="shared" si="28"/>
        <v>0</v>
      </c>
      <c r="I113" s="85">
        <f t="shared" si="28"/>
        <v>0</v>
      </c>
    </row>
    <row r="114" spans="1:9" x14ac:dyDescent="0.25">
      <c r="A114" s="13"/>
      <c r="B114" s="2"/>
      <c r="C114" s="2"/>
      <c r="D114" s="2"/>
      <c r="E114" s="2"/>
      <c r="F114" s="85">
        <f t="shared" si="28"/>
        <v>0</v>
      </c>
      <c r="G114" s="85">
        <f t="shared" si="28"/>
        <v>0</v>
      </c>
      <c r="H114" s="85">
        <f t="shared" si="28"/>
        <v>0</v>
      </c>
      <c r="I114" s="85">
        <f t="shared" si="28"/>
        <v>0</v>
      </c>
    </row>
    <row r="115" spans="1:9" x14ac:dyDescent="0.25">
      <c r="A115" s="13"/>
      <c r="B115" s="2"/>
      <c r="C115" s="2"/>
      <c r="D115" s="2"/>
      <c r="E115" s="2"/>
      <c r="F115" s="85">
        <f t="shared" si="28"/>
        <v>0</v>
      </c>
      <c r="G115" s="85">
        <f t="shared" si="28"/>
        <v>0</v>
      </c>
      <c r="H115" s="85">
        <f t="shared" si="28"/>
        <v>0</v>
      </c>
      <c r="I115" s="85">
        <f t="shared" si="28"/>
        <v>0</v>
      </c>
    </row>
    <row r="116" spans="1:9" x14ac:dyDescent="0.25">
      <c r="A116" s="13"/>
      <c r="B116" s="2"/>
      <c r="C116" s="2"/>
      <c r="D116" s="2"/>
      <c r="E116" s="2"/>
      <c r="F116" s="85">
        <f t="shared" si="28"/>
        <v>0</v>
      </c>
      <c r="G116" s="85">
        <f t="shared" si="28"/>
        <v>0</v>
      </c>
      <c r="H116" s="85">
        <f t="shared" si="28"/>
        <v>0</v>
      </c>
      <c r="I116" s="85">
        <f t="shared" si="28"/>
        <v>0</v>
      </c>
    </row>
    <row r="117" spans="1:9" x14ac:dyDescent="0.25">
      <c r="A117" s="13"/>
      <c r="B117" s="2"/>
      <c r="C117" s="2"/>
      <c r="D117" s="2"/>
      <c r="E117" s="2"/>
      <c r="F117" s="85">
        <f t="shared" si="28"/>
        <v>0</v>
      </c>
      <c r="G117" s="85">
        <f t="shared" si="28"/>
        <v>0</v>
      </c>
      <c r="H117" s="85">
        <f t="shared" si="28"/>
        <v>0</v>
      </c>
      <c r="I117" s="85">
        <f t="shared" si="28"/>
        <v>0</v>
      </c>
    </row>
    <row r="118" spans="1:9" x14ac:dyDescent="0.25">
      <c r="A118" s="13"/>
      <c r="B118" s="2"/>
      <c r="C118" s="2"/>
      <c r="D118" s="2"/>
      <c r="E118" s="2"/>
      <c r="F118" s="85">
        <f t="shared" si="28"/>
        <v>0</v>
      </c>
      <c r="G118" s="85">
        <f t="shared" si="28"/>
        <v>0</v>
      </c>
      <c r="H118" s="85">
        <f t="shared" si="28"/>
        <v>0</v>
      </c>
      <c r="I118" s="85">
        <f t="shared" si="28"/>
        <v>0</v>
      </c>
    </row>
    <row r="119" spans="1:9" x14ac:dyDescent="0.25">
      <c r="A119" s="13"/>
      <c r="B119" s="2"/>
      <c r="C119" s="2"/>
      <c r="D119" s="2"/>
      <c r="E119" s="2"/>
      <c r="F119" s="85">
        <f t="shared" si="28"/>
        <v>0</v>
      </c>
      <c r="G119" s="85">
        <f t="shared" si="28"/>
        <v>0</v>
      </c>
      <c r="H119" s="85">
        <f t="shared" si="28"/>
        <v>0</v>
      </c>
      <c r="I119" s="85">
        <f t="shared" si="28"/>
        <v>0</v>
      </c>
    </row>
    <row r="120" spans="1:9" x14ac:dyDescent="0.25">
      <c r="A120" s="13"/>
      <c r="B120" s="2"/>
      <c r="C120" s="2"/>
      <c r="D120" s="2"/>
      <c r="E120" s="2"/>
      <c r="F120" s="85">
        <f t="shared" si="28"/>
        <v>0</v>
      </c>
      <c r="G120" s="85">
        <f t="shared" si="28"/>
        <v>0</v>
      </c>
      <c r="H120" s="85">
        <f t="shared" si="28"/>
        <v>0</v>
      </c>
      <c r="I120" s="85">
        <f t="shared" si="28"/>
        <v>0</v>
      </c>
    </row>
    <row r="121" spans="1:9" x14ac:dyDescent="0.25">
      <c r="A121" s="13"/>
      <c r="B121" s="2"/>
      <c r="C121" s="2"/>
      <c r="D121" s="2"/>
      <c r="E121" s="2"/>
      <c r="F121" s="85">
        <f t="shared" si="28"/>
        <v>0</v>
      </c>
      <c r="G121" s="85">
        <f t="shared" si="28"/>
        <v>0</v>
      </c>
      <c r="H121" s="85">
        <f t="shared" si="28"/>
        <v>0</v>
      </c>
      <c r="I121" s="85">
        <f t="shared" si="28"/>
        <v>0</v>
      </c>
    </row>
    <row r="122" spans="1:9" x14ac:dyDescent="0.25">
      <c r="A122" s="13"/>
      <c r="B122" s="2"/>
      <c r="C122" s="2"/>
      <c r="D122" s="2"/>
      <c r="E122" s="2"/>
      <c r="F122" s="85">
        <f t="shared" si="28"/>
        <v>0</v>
      </c>
      <c r="G122" s="85">
        <f t="shared" si="28"/>
        <v>0</v>
      </c>
      <c r="H122" s="85">
        <f t="shared" si="28"/>
        <v>0</v>
      </c>
      <c r="I122" s="85">
        <f t="shared" si="28"/>
        <v>0</v>
      </c>
    </row>
    <row r="123" spans="1:9" x14ac:dyDescent="0.25">
      <c r="A123" s="13"/>
      <c r="B123" s="2"/>
      <c r="C123" s="2"/>
      <c r="D123" s="2"/>
      <c r="E123" s="2"/>
      <c r="F123" s="85">
        <f t="shared" si="28"/>
        <v>0</v>
      </c>
      <c r="G123" s="85">
        <f t="shared" si="28"/>
        <v>0</v>
      </c>
      <c r="H123" s="85">
        <f t="shared" si="28"/>
        <v>0</v>
      </c>
      <c r="I123" s="85">
        <f t="shared" si="28"/>
        <v>0</v>
      </c>
    </row>
    <row r="124" spans="1:9" x14ac:dyDescent="0.25">
      <c r="A124" s="29"/>
      <c r="B124" s="2"/>
      <c r="C124" s="2"/>
      <c r="D124" s="2"/>
      <c r="E124" s="2"/>
      <c r="F124" s="85">
        <f t="shared" ref="F124:I125" si="29">+IFERROR(B124/(C30+C61),0)*100</f>
        <v>0</v>
      </c>
      <c r="G124" s="85">
        <f t="shared" si="29"/>
        <v>0</v>
      </c>
      <c r="H124" s="85">
        <f t="shared" si="29"/>
        <v>0</v>
      </c>
      <c r="I124" s="85">
        <f t="shared" si="29"/>
        <v>0</v>
      </c>
    </row>
    <row r="125" spans="1:9" x14ac:dyDescent="0.25">
      <c r="A125" s="80" t="s">
        <v>31</v>
      </c>
      <c r="B125" s="36">
        <f>SUM(B98:B124)</f>
        <v>12</v>
      </c>
      <c r="C125" s="36">
        <f>SUM(C98:C124)</f>
        <v>12</v>
      </c>
      <c r="D125" s="36">
        <f>SUM(D98:D124)</f>
        <v>11</v>
      </c>
      <c r="E125" s="36">
        <f>SUM(E98:E124)</f>
        <v>10</v>
      </c>
      <c r="F125" s="85">
        <f t="shared" si="29"/>
        <v>11.650485436893204</v>
      </c>
      <c r="G125" s="85">
        <f t="shared" si="29"/>
        <v>12</v>
      </c>
      <c r="H125" s="85">
        <f t="shared" si="29"/>
        <v>23.913043478260871</v>
      </c>
      <c r="I125" s="85">
        <f t="shared" si="29"/>
        <v>21.739130434782609</v>
      </c>
    </row>
  </sheetData>
  <mergeCells count="5">
    <mergeCell ref="A33:J33"/>
    <mergeCell ref="A64:E64"/>
    <mergeCell ref="A2:J2"/>
    <mergeCell ref="A96:E96"/>
    <mergeCell ref="A1:J1"/>
  </mergeCells>
  <phoneticPr fontId="2" type="noConversion"/>
  <pageMargins left="0.75" right="0.75" top="1" bottom="1" header="0.4921259845" footer="0.4921259845"/>
  <pageSetup paperSize="9" fitToHeight="0" orientation="landscape" r:id="rId1"/>
  <headerFooter alignWithMargins="0"/>
  <rowBreaks count="2" manualBreakCount="2">
    <brk id="32" max="9" man="1"/>
    <brk id="94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view="pageBreakPreview" zoomScaleNormal="100" zoomScaleSheetLayoutView="100" workbookViewId="0">
      <selection activeCell="R14" sqref="R14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15" customWidth="1"/>
    <col min="7" max="7" width="9.5" customWidth="1"/>
    <col min="8" max="8" width="12.625" customWidth="1"/>
    <col min="9" max="9" width="10.875" customWidth="1"/>
  </cols>
  <sheetData>
    <row r="1" spans="1:11" ht="20.25" customHeight="1" thickBot="1" x14ac:dyDescent="0.35">
      <c r="A1" s="388" t="s">
        <v>248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</row>
    <row r="2" spans="1:11" ht="15.75" customHeight="1" x14ac:dyDescent="0.25">
      <c r="A2" s="396" t="s">
        <v>62</v>
      </c>
      <c r="B2" s="394" t="s">
        <v>63</v>
      </c>
      <c r="C2" s="395"/>
      <c r="D2" s="33"/>
      <c r="E2" s="62"/>
      <c r="F2" s="62"/>
      <c r="G2" s="401" t="s">
        <v>184</v>
      </c>
      <c r="H2" s="394" t="s">
        <v>64</v>
      </c>
      <c r="I2" s="400"/>
      <c r="J2" s="401" t="s">
        <v>65</v>
      </c>
      <c r="K2" s="404" t="s">
        <v>66</v>
      </c>
    </row>
    <row r="3" spans="1:11" ht="15.75" customHeight="1" x14ac:dyDescent="0.25">
      <c r="A3" s="397"/>
      <c r="B3" s="39"/>
      <c r="C3" s="40"/>
      <c r="D3" s="27" t="s">
        <v>67</v>
      </c>
      <c r="E3" s="27"/>
      <c r="F3" s="27"/>
      <c r="G3" s="403"/>
      <c r="H3" s="39"/>
      <c r="I3" s="42"/>
      <c r="J3" s="402"/>
      <c r="K3" s="405"/>
    </row>
    <row r="4" spans="1:11" s="4" customFormat="1" ht="166.5" customHeight="1" x14ac:dyDescent="0.25">
      <c r="A4" s="398"/>
      <c r="B4" s="89" t="s">
        <v>68</v>
      </c>
      <c r="C4" s="208" t="s">
        <v>249</v>
      </c>
      <c r="D4" s="89" t="s">
        <v>69</v>
      </c>
      <c r="E4" s="89" t="s">
        <v>70</v>
      </c>
      <c r="F4" s="210" t="s">
        <v>71</v>
      </c>
      <c r="G4" s="407"/>
      <c r="H4" s="89" t="s">
        <v>72</v>
      </c>
      <c r="I4" s="89" t="s">
        <v>73</v>
      </c>
      <c r="J4" s="403"/>
      <c r="K4" s="406"/>
    </row>
    <row r="5" spans="1:11" x14ac:dyDescent="0.25">
      <c r="A5" s="211" t="s">
        <v>29</v>
      </c>
      <c r="B5" s="38">
        <v>1</v>
      </c>
      <c r="C5" s="2">
        <v>457</v>
      </c>
      <c r="D5" s="2">
        <v>0</v>
      </c>
      <c r="E5" s="2">
        <v>456</v>
      </c>
      <c r="F5" s="2">
        <v>0</v>
      </c>
      <c r="G5" s="2">
        <v>72</v>
      </c>
      <c r="H5" s="2">
        <v>10</v>
      </c>
      <c r="I5" s="2">
        <v>12</v>
      </c>
      <c r="J5" s="2">
        <v>11</v>
      </c>
      <c r="K5" s="117">
        <v>12</v>
      </c>
    </row>
    <row r="6" spans="1:11" x14ac:dyDescent="0.25">
      <c r="A6" s="212"/>
      <c r="B6" s="38">
        <v>2</v>
      </c>
      <c r="C6" s="2">
        <v>98</v>
      </c>
      <c r="D6" s="2">
        <v>0</v>
      </c>
      <c r="E6" s="2">
        <v>98</v>
      </c>
      <c r="F6" s="2">
        <v>0</v>
      </c>
      <c r="G6" s="2">
        <v>11</v>
      </c>
      <c r="H6" s="2">
        <v>3</v>
      </c>
      <c r="I6" s="2">
        <v>6</v>
      </c>
      <c r="J6" s="2">
        <v>4</v>
      </c>
      <c r="K6" s="117">
        <v>6</v>
      </c>
    </row>
    <row r="7" spans="1:11" x14ac:dyDescent="0.25">
      <c r="A7" s="212"/>
      <c r="B7" s="38" t="s">
        <v>36</v>
      </c>
      <c r="C7" s="2"/>
      <c r="D7" s="2"/>
      <c r="E7" s="2"/>
      <c r="F7" s="2"/>
      <c r="G7" s="2"/>
      <c r="H7" s="2"/>
      <c r="I7" s="2"/>
      <c r="J7" s="2"/>
      <c r="K7" s="117"/>
    </row>
    <row r="8" spans="1:11" x14ac:dyDescent="0.25">
      <c r="A8" s="212"/>
      <c r="B8" s="38">
        <v>3</v>
      </c>
      <c r="C8" s="2">
        <v>3</v>
      </c>
      <c r="D8" s="2">
        <v>0</v>
      </c>
      <c r="E8" s="2">
        <v>3</v>
      </c>
      <c r="F8" s="2">
        <v>0</v>
      </c>
      <c r="G8" s="2">
        <v>5</v>
      </c>
      <c r="H8" s="2">
        <v>4</v>
      </c>
      <c r="I8" s="2">
        <v>0</v>
      </c>
      <c r="J8" s="2">
        <v>0</v>
      </c>
      <c r="K8" s="117">
        <v>0</v>
      </c>
    </row>
    <row r="9" spans="1:11" x14ac:dyDescent="0.25">
      <c r="A9" s="213" t="s">
        <v>74</v>
      </c>
      <c r="B9" s="80"/>
      <c r="C9" s="36">
        <v>558</v>
      </c>
      <c r="D9" s="36">
        <f t="shared" ref="D9:K9" si="0">+SUM(D5:D8)</f>
        <v>0</v>
      </c>
      <c r="E9" s="36">
        <f t="shared" si="0"/>
        <v>557</v>
      </c>
      <c r="F9" s="36">
        <f t="shared" si="0"/>
        <v>0</v>
      </c>
      <c r="G9" s="36">
        <f t="shared" si="0"/>
        <v>88</v>
      </c>
      <c r="H9" s="36">
        <f t="shared" si="0"/>
        <v>17</v>
      </c>
      <c r="I9" s="36">
        <f t="shared" si="0"/>
        <v>18</v>
      </c>
      <c r="J9" s="36">
        <f t="shared" si="0"/>
        <v>15</v>
      </c>
      <c r="K9" s="143">
        <f t="shared" si="0"/>
        <v>18</v>
      </c>
    </row>
    <row r="10" spans="1:11" x14ac:dyDescent="0.25">
      <c r="A10" s="212" t="s">
        <v>30</v>
      </c>
      <c r="B10" s="38">
        <v>1</v>
      </c>
      <c r="C10" s="2">
        <v>1207</v>
      </c>
      <c r="D10" s="2">
        <v>1207</v>
      </c>
      <c r="E10" s="2">
        <v>4</v>
      </c>
      <c r="F10" s="2">
        <v>0</v>
      </c>
      <c r="G10" s="2">
        <v>31</v>
      </c>
      <c r="H10" s="2">
        <v>63</v>
      </c>
      <c r="I10" s="2">
        <v>15</v>
      </c>
      <c r="J10" s="2">
        <v>12</v>
      </c>
      <c r="K10" s="117">
        <v>11</v>
      </c>
    </row>
    <row r="11" spans="1:11" x14ac:dyDescent="0.25">
      <c r="A11" s="212"/>
      <c r="B11" s="38">
        <v>2</v>
      </c>
      <c r="C11" s="2">
        <v>528</v>
      </c>
      <c r="D11" s="2">
        <v>528</v>
      </c>
      <c r="E11" s="2">
        <v>0</v>
      </c>
      <c r="F11" s="2">
        <v>0</v>
      </c>
      <c r="G11" s="2">
        <v>8</v>
      </c>
      <c r="H11" s="2">
        <v>16</v>
      </c>
      <c r="I11" s="2">
        <v>14</v>
      </c>
      <c r="J11" s="2">
        <v>4</v>
      </c>
      <c r="K11" s="117">
        <v>13</v>
      </c>
    </row>
    <row r="12" spans="1:11" x14ac:dyDescent="0.25">
      <c r="A12" s="212"/>
      <c r="B12" s="38" t="s">
        <v>36</v>
      </c>
      <c r="C12" s="2"/>
      <c r="D12" s="2"/>
      <c r="E12" s="2"/>
      <c r="F12" s="2"/>
      <c r="G12" s="2"/>
      <c r="H12" s="2"/>
      <c r="I12" s="2"/>
      <c r="J12" s="2"/>
      <c r="K12" s="117"/>
    </row>
    <row r="13" spans="1:11" x14ac:dyDescent="0.25">
      <c r="A13" s="212"/>
      <c r="B13" s="38">
        <v>3</v>
      </c>
      <c r="C13" s="2">
        <v>59</v>
      </c>
      <c r="D13" s="2">
        <v>59</v>
      </c>
      <c r="E13" s="2">
        <v>0</v>
      </c>
      <c r="F13" s="2">
        <v>0</v>
      </c>
      <c r="G13" s="2">
        <v>7</v>
      </c>
      <c r="H13" s="2">
        <v>5</v>
      </c>
      <c r="I13" s="2">
        <v>0</v>
      </c>
      <c r="J13" s="2">
        <v>0</v>
      </c>
      <c r="K13" s="117">
        <v>1</v>
      </c>
    </row>
    <row r="14" spans="1:11" x14ac:dyDescent="0.25">
      <c r="A14" s="214" t="s">
        <v>75</v>
      </c>
      <c r="B14" s="86"/>
      <c r="C14" s="87">
        <f t="shared" ref="C14:K14" si="1">+SUM(C10:C13)</f>
        <v>1794</v>
      </c>
      <c r="D14" s="87">
        <f t="shared" si="1"/>
        <v>1794</v>
      </c>
      <c r="E14" s="87">
        <f t="shared" si="1"/>
        <v>4</v>
      </c>
      <c r="F14" s="87">
        <f t="shared" si="1"/>
        <v>0</v>
      </c>
      <c r="G14" s="87">
        <f t="shared" si="1"/>
        <v>46</v>
      </c>
      <c r="H14" s="87">
        <f t="shared" si="1"/>
        <v>84</v>
      </c>
      <c r="I14" s="87">
        <f t="shared" si="1"/>
        <v>29</v>
      </c>
      <c r="J14" s="87">
        <f t="shared" si="1"/>
        <v>16</v>
      </c>
      <c r="K14" s="149">
        <f t="shared" si="1"/>
        <v>25</v>
      </c>
    </row>
    <row r="15" spans="1:11" x14ac:dyDescent="0.25">
      <c r="A15" s="151" t="s">
        <v>76</v>
      </c>
      <c r="B15" s="80">
        <v>1</v>
      </c>
      <c r="C15" s="36">
        <f t="shared" ref="C15:K15" si="2">+C5+C10</f>
        <v>1664</v>
      </c>
      <c r="D15" s="36">
        <f t="shared" si="2"/>
        <v>1207</v>
      </c>
      <c r="E15" s="36">
        <f t="shared" si="2"/>
        <v>460</v>
      </c>
      <c r="F15" s="36">
        <f t="shared" si="2"/>
        <v>0</v>
      </c>
      <c r="G15" s="36">
        <f t="shared" si="2"/>
        <v>103</v>
      </c>
      <c r="H15" s="36">
        <f t="shared" si="2"/>
        <v>73</v>
      </c>
      <c r="I15" s="36">
        <f t="shared" si="2"/>
        <v>27</v>
      </c>
      <c r="J15" s="36">
        <f t="shared" si="2"/>
        <v>23</v>
      </c>
      <c r="K15" s="143">
        <f t="shared" si="2"/>
        <v>23</v>
      </c>
    </row>
    <row r="16" spans="1:11" x14ac:dyDescent="0.25">
      <c r="A16" s="215"/>
      <c r="B16" s="80">
        <v>2</v>
      </c>
      <c r="C16" s="36">
        <f t="shared" ref="C16:K16" si="3">+C6+C11</f>
        <v>626</v>
      </c>
      <c r="D16" s="36">
        <f t="shared" si="3"/>
        <v>528</v>
      </c>
      <c r="E16" s="36">
        <f t="shared" si="3"/>
        <v>98</v>
      </c>
      <c r="F16" s="36">
        <f t="shared" si="3"/>
        <v>0</v>
      </c>
      <c r="G16" s="36">
        <f t="shared" si="3"/>
        <v>19</v>
      </c>
      <c r="H16" s="36">
        <f t="shared" si="3"/>
        <v>19</v>
      </c>
      <c r="I16" s="36">
        <f t="shared" si="3"/>
        <v>20</v>
      </c>
      <c r="J16" s="36">
        <f t="shared" si="3"/>
        <v>8</v>
      </c>
      <c r="K16" s="143">
        <f t="shared" si="3"/>
        <v>19</v>
      </c>
    </row>
    <row r="17" spans="1:11" x14ac:dyDescent="0.25">
      <c r="A17" s="215"/>
      <c r="B17" s="80" t="s">
        <v>36</v>
      </c>
      <c r="C17" s="36">
        <f t="shared" ref="C17:K17" si="4">+C7+C12</f>
        <v>0</v>
      </c>
      <c r="D17" s="36">
        <f t="shared" si="4"/>
        <v>0</v>
      </c>
      <c r="E17" s="36">
        <f t="shared" si="4"/>
        <v>0</v>
      </c>
      <c r="F17" s="36">
        <f t="shared" si="4"/>
        <v>0</v>
      </c>
      <c r="G17" s="36">
        <f t="shared" si="4"/>
        <v>0</v>
      </c>
      <c r="H17" s="36">
        <f t="shared" si="4"/>
        <v>0</v>
      </c>
      <c r="I17" s="36">
        <f t="shared" si="4"/>
        <v>0</v>
      </c>
      <c r="J17" s="36">
        <f t="shared" si="4"/>
        <v>0</v>
      </c>
      <c r="K17" s="143">
        <f t="shared" si="4"/>
        <v>0</v>
      </c>
    </row>
    <row r="18" spans="1:11" x14ac:dyDescent="0.25">
      <c r="A18" s="216"/>
      <c r="B18" s="80">
        <v>3</v>
      </c>
      <c r="C18" s="36">
        <f t="shared" ref="C18:K18" si="5">+C8+C13</f>
        <v>62</v>
      </c>
      <c r="D18" s="36">
        <f t="shared" si="5"/>
        <v>59</v>
      </c>
      <c r="E18" s="36">
        <f t="shared" si="5"/>
        <v>3</v>
      </c>
      <c r="F18" s="36">
        <f t="shared" si="5"/>
        <v>0</v>
      </c>
      <c r="G18" s="36">
        <f t="shared" si="5"/>
        <v>12</v>
      </c>
      <c r="H18" s="36">
        <f t="shared" si="5"/>
        <v>9</v>
      </c>
      <c r="I18" s="36">
        <f t="shared" si="5"/>
        <v>0</v>
      </c>
      <c r="J18" s="36">
        <f t="shared" si="5"/>
        <v>0</v>
      </c>
      <c r="K18" s="143">
        <f t="shared" si="5"/>
        <v>1</v>
      </c>
    </row>
    <row r="19" spans="1:11" ht="16.5" thickBot="1" x14ac:dyDescent="0.3">
      <c r="A19" s="217" t="s">
        <v>31</v>
      </c>
      <c r="B19" s="154"/>
      <c r="C19" s="118">
        <f>+SUM(C15:C18)</f>
        <v>2352</v>
      </c>
      <c r="D19" s="118">
        <f t="shared" ref="D19:K19" si="6">+SUM(D15:D18)</f>
        <v>1794</v>
      </c>
      <c r="E19" s="118">
        <f t="shared" si="6"/>
        <v>561</v>
      </c>
      <c r="F19" s="118">
        <f t="shared" ref="F19" si="7">+SUM(F15:F18)</f>
        <v>0</v>
      </c>
      <c r="G19" s="118">
        <f t="shared" si="6"/>
        <v>134</v>
      </c>
      <c r="H19" s="118">
        <f t="shared" si="6"/>
        <v>101</v>
      </c>
      <c r="I19" s="118">
        <f t="shared" si="6"/>
        <v>47</v>
      </c>
      <c r="J19" s="118">
        <f t="shared" si="6"/>
        <v>31</v>
      </c>
      <c r="K19" s="119">
        <f t="shared" si="6"/>
        <v>43</v>
      </c>
    </row>
    <row r="20" spans="1:11" x14ac:dyDescent="0.25">
      <c r="B20" s="1"/>
    </row>
    <row r="21" spans="1:11" x14ac:dyDescent="0.25">
      <c r="B21" s="1"/>
    </row>
    <row r="22" spans="1:11" x14ac:dyDescent="0.25">
      <c r="B22" s="1"/>
    </row>
  </sheetData>
  <mergeCells count="7">
    <mergeCell ref="B2:C2"/>
    <mergeCell ref="A2:A4"/>
    <mergeCell ref="A1:K1"/>
    <mergeCell ref="H2:I2"/>
    <mergeCell ref="J2:J4"/>
    <mergeCell ref="K2:K4"/>
    <mergeCell ref="G2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"/>
  <sheetViews>
    <sheetView workbookViewId="0">
      <selection activeCell="J1" sqref="J1"/>
    </sheetView>
  </sheetViews>
  <sheetFormatPr defaultRowHeight="15.75" x14ac:dyDescent="0.25"/>
  <cols>
    <col min="1" max="1" width="29" customWidth="1"/>
    <col min="2" max="3" width="11.125" customWidth="1"/>
    <col min="7" max="9" width="9" customWidth="1"/>
  </cols>
  <sheetData>
    <row r="1" spans="1:10" ht="67.5" customHeight="1" x14ac:dyDescent="0.25">
      <c r="A1" s="393" t="s">
        <v>251</v>
      </c>
      <c r="B1" s="393"/>
      <c r="C1" s="393"/>
      <c r="D1" s="393"/>
      <c r="E1" s="393"/>
      <c r="F1" s="393"/>
      <c r="G1" s="393"/>
      <c r="H1" s="393"/>
      <c r="I1" s="393"/>
      <c r="J1" s="34"/>
    </row>
    <row r="2" spans="1:10" ht="16.5" thickBot="1" x14ac:dyDescent="0.3">
      <c r="A2" s="41"/>
      <c r="B2" s="63"/>
      <c r="C2" s="408" t="s">
        <v>77</v>
      </c>
      <c r="D2" s="409"/>
      <c r="E2" s="409"/>
      <c r="F2" s="409"/>
      <c r="G2" s="409"/>
      <c r="H2" s="409"/>
      <c r="I2" s="410"/>
      <c r="J2" s="30"/>
    </row>
    <row r="3" spans="1:10" ht="55.5" customHeight="1" thickBot="1" x14ac:dyDescent="0.3">
      <c r="A3" s="64" t="s">
        <v>45</v>
      </c>
      <c r="B3" s="49" t="s">
        <v>78</v>
      </c>
      <c r="C3" s="49" t="s">
        <v>62</v>
      </c>
      <c r="D3" s="51" t="s">
        <v>250</v>
      </c>
      <c r="E3" s="51" t="s">
        <v>213</v>
      </c>
      <c r="F3" s="51" t="s">
        <v>212</v>
      </c>
      <c r="G3" s="51" t="s">
        <v>195</v>
      </c>
      <c r="H3" s="51" t="s">
        <v>79</v>
      </c>
      <c r="I3" s="49" t="s">
        <v>80</v>
      </c>
      <c r="J3" s="31"/>
    </row>
    <row r="4" spans="1:10" x14ac:dyDescent="0.25">
      <c r="A4" s="276" t="s">
        <v>312</v>
      </c>
      <c r="B4" s="276" t="s">
        <v>313</v>
      </c>
      <c r="C4" s="276" t="s">
        <v>314</v>
      </c>
      <c r="D4" s="277">
        <v>0</v>
      </c>
      <c r="E4" s="277">
        <v>0</v>
      </c>
      <c r="F4" s="277">
        <v>0</v>
      </c>
      <c r="G4" s="277">
        <v>92.86</v>
      </c>
      <c r="H4" s="277">
        <v>0</v>
      </c>
      <c r="I4" s="277">
        <v>51.22</v>
      </c>
    </row>
    <row r="5" spans="1:10" x14ac:dyDescent="0.25">
      <c r="A5" s="276" t="s">
        <v>312</v>
      </c>
      <c r="B5" s="276" t="s">
        <v>313</v>
      </c>
      <c r="C5" s="276" t="s">
        <v>315</v>
      </c>
      <c r="D5" s="277">
        <v>0</v>
      </c>
      <c r="E5" s="277">
        <v>0</v>
      </c>
      <c r="F5" s="277">
        <v>0</v>
      </c>
      <c r="G5" s="277">
        <v>0</v>
      </c>
      <c r="H5" s="277">
        <v>0</v>
      </c>
      <c r="I5" s="277">
        <v>0</v>
      </c>
    </row>
    <row r="6" spans="1:10" x14ac:dyDescent="0.25">
      <c r="A6" s="276" t="s">
        <v>293</v>
      </c>
      <c r="B6" s="276" t="s">
        <v>316</v>
      </c>
      <c r="C6" s="276" t="s">
        <v>314</v>
      </c>
      <c r="D6" s="277">
        <v>0</v>
      </c>
      <c r="E6" s="277">
        <v>3.23</v>
      </c>
      <c r="F6" s="277">
        <v>51.35</v>
      </c>
      <c r="G6" s="277">
        <v>46.43</v>
      </c>
      <c r="H6" s="277">
        <v>33.33</v>
      </c>
      <c r="I6" s="277">
        <v>45.71</v>
      </c>
    </row>
    <row r="7" spans="1:10" x14ac:dyDescent="0.25">
      <c r="A7" s="276" t="s">
        <v>293</v>
      </c>
      <c r="B7" s="276" t="s">
        <v>316</v>
      </c>
      <c r="C7" s="276" t="s">
        <v>315</v>
      </c>
      <c r="D7" s="277">
        <v>0</v>
      </c>
      <c r="E7" s="277">
        <v>0</v>
      </c>
      <c r="F7" s="277">
        <v>0</v>
      </c>
      <c r="G7" s="277">
        <v>0</v>
      </c>
      <c r="H7" s="277">
        <v>100</v>
      </c>
      <c r="I7" s="277">
        <v>0</v>
      </c>
    </row>
    <row r="8" spans="1:10" x14ac:dyDescent="0.25">
      <c r="A8" s="276" t="s">
        <v>293</v>
      </c>
      <c r="B8" s="276" t="s">
        <v>317</v>
      </c>
      <c r="C8" s="276" t="s">
        <v>314</v>
      </c>
      <c r="D8" s="277">
        <v>0</v>
      </c>
      <c r="E8" s="277">
        <v>87.5</v>
      </c>
      <c r="F8" s="277">
        <v>90.48</v>
      </c>
      <c r="G8" s="277">
        <v>80.77</v>
      </c>
      <c r="H8" s="277">
        <v>78.260000000000005</v>
      </c>
      <c r="I8" s="277">
        <v>89.47</v>
      </c>
    </row>
    <row r="9" spans="1:10" x14ac:dyDescent="0.25">
      <c r="A9" s="276" t="s">
        <v>293</v>
      </c>
      <c r="B9" s="276" t="s">
        <v>317</v>
      </c>
      <c r="C9" s="276" t="s">
        <v>315</v>
      </c>
      <c r="D9" s="277">
        <v>0</v>
      </c>
      <c r="E9" s="277">
        <v>0</v>
      </c>
      <c r="F9" s="277">
        <v>0</v>
      </c>
      <c r="G9" s="277">
        <v>0</v>
      </c>
      <c r="H9" s="277">
        <v>0</v>
      </c>
      <c r="I9" s="277">
        <v>0</v>
      </c>
    </row>
    <row r="10" spans="1:10" x14ac:dyDescent="0.25">
      <c r="A10" s="276" t="s">
        <v>293</v>
      </c>
      <c r="B10" s="276" t="s">
        <v>318</v>
      </c>
      <c r="C10" s="276" t="s">
        <v>314</v>
      </c>
      <c r="D10" s="277">
        <v>0</v>
      </c>
      <c r="E10" s="277">
        <v>0</v>
      </c>
      <c r="F10" s="277">
        <v>0</v>
      </c>
      <c r="G10" s="277">
        <v>33.33</v>
      </c>
      <c r="H10" s="277">
        <v>100</v>
      </c>
      <c r="I10" s="277">
        <v>100</v>
      </c>
    </row>
    <row r="11" spans="1:10" x14ac:dyDescent="0.25">
      <c r="A11" s="276" t="s">
        <v>293</v>
      </c>
      <c r="B11" s="276" t="s">
        <v>318</v>
      </c>
      <c r="C11" s="276" t="s">
        <v>315</v>
      </c>
      <c r="D11" s="277">
        <v>0</v>
      </c>
      <c r="E11" s="277">
        <v>0</v>
      </c>
      <c r="F11" s="277">
        <v>0</v>
      </c>
      <c r="G11" s="277">
        <v>0</v>
      </c>
      <c r="H11" s="277">
        <v>0</v>
      </c>
      <c r="I11" s="277">
        <v>100</v>
      </c>
    </row>
    <row r="12" spans="1:10" x14ac:dyDescent="0.25">
      <c r="A12" s="276" t="s">
        <v>294</v>
      </c>
      <c r="B12" s="276" t="s">
        <v>316</v>
      </c>
      <c r="C12" s="276" t="s">
        <v>314</v>
      </c>
      <c r="D12" s="277">
        <v>0</v>
      </c>
      <c r="E12" s="277">
        <v>0</v>
      </c>
      <c r="F12" s="277">
        <v>42.86</v>
      </c>
      <c r="G12" s="277">
        <v>63.64</v>
      </c>
      <c r="H12" s="277">
        <v>60</v>
      </c>
      <c r="I12" s="277">
        <v>38.46</v>
      </c>
    </row>
    <row r="13" spans="1:10" x14ac:dyDescent="0.25">
      <c r="A13" s="276" t="s">
        <v>294</v>
      </c>
      <c r="B13" s="276" t="s">
        <v>316</v>
      </c>
      <c r="C13" s="276" t="s">
        <v>315</v>
      </c>
      <c r="D13" s="277">
        <v>0</v>
      </c>
      <c r="E13" s="277">
        <v>0</v>
      </c>
      <c r="F13" s="277">
        <v>0</v>
      </c>
      <c r="G13" s="277">
        <v>0</v>
      </c>
      <c r="H13" s="277">
        <v>0</v>
      </c>
      <c r="I13" s="277">
        <v>0</v>
      </c>
    </row>
    <row r="14" spans="1:10" x14ac:dyDescent="0.25">
      <c r="A14" s="276" t="s">
        <v>294</v>
      </c>
      <c r="B14" s="276" t="s">
        <v>317</v>
      </c>
      <c r="C14" s="276" t="s">
        <v>314</v>
      </c>
      <c r="D14" s="277">
        <v>0</v>
      </c>
      <c r="E14" s="277">
        <v>77.78</v>
      </c>
      <c r="F14" s="277">
        <v>66.67</v>
      </c>
      <c r="G14" s="277">
        <v>54.55</v>
      </c>
      <c r="H14" s="277">
        <v>93.33</v>
      </c>
      <c r="I14" s="277">
        <v>60</v>
      </c>
    </row>
    <row r="15" spans="1:10" x14ac:dyDescent="0.25">
      <c r="A15" s="276" t="s">
        <v>294</v>
      </c>
      <c r="B15" s="276" t="s">
        <v>317</v>
      </c>
      <c r="C15" s="276" t="s">
        <v>315</v>
      </c>
      <c r="D15" s="277">
        <v>0</v>
      </c>
      <c r="E15" s="277">
        <v>0</v>
      </c>
      <c r="F15" s="277">
        <v>0</v>
      </c>
      <c r="G15" s="277">
        <v>0</v>
      </c>
      <c r="H15" s="277">
        <v>0</v>
      </c>
      <c r="I15" s="277">
        <v>0</v>
      </c>
    </row>
    <row r="16" spans="1:10" x14ac:dyDescent="0.25">
      <c r="A16" s="276" t="s">
        <v>294</v>
      </c>
      <c r="B16" s="276" t="s">
        <v>318</v>
      </c>
      <c r="C16" s="276" t="s">
        <v>314</v>
      </c>
      <c r="D16" s="277">
        <v>0</v>
      </c>
      <c r="E16" s="277">
        <v>0</v>
      </c>
      <c r="F16" s="277">
        <v>0</v>
      </c>
      <c r="G16" s="277">
        <v>66.67</v>
      </c>
      <c r="H16" s="277">
        <v>83.33</v>
      </c>
      <c r="I16" s="277">
        <v>57.14</v>
      </c>
    </row>
    <row r="17" spans="1:9" x14ac:dyDescent="0.25">
      <c r="A17" s="276" t="s">
        <v>294</v>
      </c>
      <c r="B17" s="276" t="s">
        <v>318</v>
      </c>
      <c r="C17" s="276" t="s">
        <v>315</v>
      </c>
      <c r="D17" s="277">
        <v>0</v>
      </c>
      <c r="E17" s="277">
        <v>0</v>
      </c>
      <c r="F17" s="277">
        <v>0</v>
      </c>
      <c r="G17" s="277">
        <v>50</v>
      </c>
      <c r="H17" s="277">
        <v>0</v>
      </c>
      <c r="I17" s="277">
        <v>0</v>
      </c>
    </row>
    <row r="18" spans="1:9" x14ac:dyDescent="0.25">
      <c r="A18" s="276" t="s">
        <v>295</v>
      </c>
      <c r="B18" s="276" t="s">
        <v>313</v>
      </c>
      <c r="C18" s="276" t="s">
        <v>314</v>
      </c>
      <c r="D18" s="277">
        <v>0</v>
      </c>
      <c r="E18" s="277">
        <v>2.86</v>
      </c>
      <c r="F18" s="277">
        <v>77.97</v>
      </c>
      <c r="G18" s="277">
        <v>61.9</v>
      </c>
      <c r="H18" s="277">
        <v>68.569999999999993</v>
      </c>
      <c r="I18" s="277">
        <v>65.28</v>
      </c>
    </row>
    <row r="19" spans="1:9" x14ac:dyDescent="0.25">
      <c r="A19" s="276" t="s">
        <v>295</v>
      </c>
      <c r="B19" s="276" t="s">
        <v>316</v>
      </c>
      <c r="C19" s="276" t="s">
        <v>314</v>
      </c>
      <c r="D19" s="277">
        <v>0</v>
      </c>
      <c r="E19" s="277">
        <v>0</v>
      </c>
      <c r="F19" s="277">
        <v>0</v>
      </c>
      <c r="G19" s="277">
        <v>0</v>
      </c>
      <c r="H19" s="277">
        <v>0</v>
      </c>
      <c r="I19" s="277">
        <v>0</v>
      </c>
    </row>
    <row r="20" spans="1:9" x14ac:dyDescent="0.25">
      <c r="A20" s="276" t="s">
        <v>295</v>
      </c>
      <c r="B20" s="276" t="s">
        <v>317</v>
      </c>
      <c r="C20" s="276" t="s">
        <v>314</v>
      </c>
      <c r="D20" s="277">
        <v>3.33</v>
      </c>
      <c r="E20" s="277">
        <v>94.87</v>
      </c>
      <c r="F20" s="277">
        <v>78.790000000000006</v>
      </c>
      <c r="G20" s="277">
        <v>100</v>
      </c>
      <c r="H20" s="277">
        <v>95.24</v>
      </c>
      <c r="I20" s="277">
        <v>93.75</v>
      </c>
    </row>
    <row r="21" spans="1:9" x14ac:dyDescent="0.25">
      <c r="A21" s="276" t="s">
        <v>296</v>
      </c>
      <c r="B21" s="276" t="s">
        <v>316</v>
      </c>
      <c r="C21" s="276" t="s">
        <v>314</v>
      </c>
      <c r="D21" s="277">
        <v>0.53</v>
      </c>
      <c r="E21" s="277">
        <v>0</v>
      </c>
      <c r="F21" s="277">
        <v>44.86</v>
      </c>
      <c r="G21" s="277">
        <v>53.93</v>
      </c>
      <c r="H21" s="277">
        <v>43.15</v>
      </c>
      <c r="I21" s="277">
        <v>53.55</v>
      </c>
    </row>
    <row r="22" spans="1:9" x14ac:dyDescent="0.25">
      <c r="A22" s="276" t="s">
        <v>296</v>
      </c>
      <c r="B22" s="276" t="s">
        <v>316</v>
      </c>
      <c r="C22" s="276" t="s">
        <v>315</v>
      </c>
      <c r="D22" s="277">
        <v>0</v>
      </c>
      <c r="E22" s="277">
        <v>0</v>
      </c>
      <c r="F22" s="277">
        <v>0</v>
      </c>
      <c r="G22" s="277">
        <v>54.55</v>
      </c>
      <c r="H22" s="277">
        <v>48</v>
      </c>
      <c r="I22" s="277">
        <v>25</v>
      </c>
    </row>
    <row r="23" spans="1:9" x14ac:dyDescent="0.25">
      <c r="A23" s="276" t="s">
        <v>296</v>
      </c>
      <c r="B23" s="276" t="s">
        <v>317</v>
      </c>
      <c r="C23" s="276" t="s">
        <v>314</v>
      </c>
      <c r="D23" s="277">
        <v>0</v>
      </c>
      <c r="E23" s="277">
        <v>67.44</v>
      </c>
      <c r="F23" s="277">
        <v>85.57</v>
      </c>
      <c r="G23" s="277">
        <v>88.5</v>
      </c>
      <c r="H23" s="277">
        <v>91.95</v>
      </c>
      <c r="I23" s="277">
        <v>87.96</v>
      </c>
    </row>
    <row r="24" spans="1:9" x14ac:dyDescent="0.25">
      <c r="A24" s="276" t="s">
        <v>296</v>
      </c>
      <c r="B24" s="276" t="s">
        <v>317</v>
      </c>
      <c r="C24" s="276" t="s">
        <v>315</v>
      </c>
      <c r="D24" s="277">
        <v>0</v>
      </c>
      <c r="E24" s="277">
        <v>66.67</v>
      </c>
      <c r="F24" s="277">
        <v>0</v>
      </c>
      <c r="G24" s="277">
        <v>72.73</v>
      </c>
      <c r="H24" s="277">
        <v>100</v>
      </c>
      <c r="I24" s="277">
        <v>0</v>
      </c>
    </row>
    <row r="25" spans="1:9" x14ac:dyDescent="0.25">
      <c r="A25" s="276" t="s">
        <v>296</v>
      </c>
      <c r="B25" s="276" t="s">
        <v>318</v>
      </c>
      <c r="C25" s="276" t="s">
        <v>314</v>
      </c>
      <c r="D25" s="277">
        <v>0</v>
      </c>
      <c r="E25" s="277">
        <v>11.11</v>
      </c>
      <c r="F25" s="277">
        <v>50</v>
      </c>
      <c r="G25" s="277">
        <v>53.85</v>
      </c>
      <c r="H25" s="277">
        <v>66.67</v>
      </c>
      <c r="I25" s="277">
        <v>71.430000000000007</v>
      </c>
    </row>
    <row r="26" spans="1:9" x14ac:dyDescent="0.25">
      <c r="A26" s="276" t="s">
        <v>296</v>
      </c>
      <c r="B26" s="276" t="s">
        <v>318</v>
      </c>
      <c r="C26" s="276" t="s">
        <v>315</v>
      </c>
      <c r="D26" s="277">
        <v>0</v>
      </c>
      <c r="E26" s="277">
        <v>0</v>
      </c>
      <c r="F26" s="277">
        <v>0</v>
      </c>
      <c r="G26" s="277">
        <v>33.33</v>
      </c>
      <c r="H26" s="277">
        <v>0</v>
      </c>
      <c r="I26" s="277">
        <v>66.67</v>
      </c>
    </row>
    <row r="27" spans="1:9" x14ac:dyDescent="0.25">
      <c r="A27" s="276" t="s">
        <v>297</v>
      </c>
      <c r="B27" s="276" t="s">
        <v>316</v>
      </c>
      <c r="C27" s="276" t="s">
        <v>314</v>
      </c>
      <c r="D27" s="277">
        <v>0</v>
      </c>
      <c r="E27" s="277">
        <v>0</v>
      </c>
      <c r="F27" s="277">
        <v>42.86</v>
      </c>
      <c r="G27" s="277">
        <v>26.67</v>
      </c>
      <c r="H27" s="277">
        <v>59.26</v>
      </c>
      <c r="I27" s="277">
        <v>38.71</v>
      </c>
    </row>
    <row r="28" spans="1:9" x14ac:dyDescent="0.25">
      <c r="A28" s="276" t="s">
        <v>297</v>
      </c>
      <c r="B28" s="276" t="s">
        <v>316</v>
      </c>
      <c r="C28" s="276" t="s">
        <v>315</v>
      </c>
      <c r="D28" s="277">
        <v>2.33</v>
      </c>
      <c r="E28" s="277">
        <v>0</v>
      </c>
      <c r="F28" s="277">
        <v>0</v>
      </c>
      <c r="G28" s="277">
        <v>70</v>
      </c>
      <c r="H28" s="277">
        <v>32.26</v>
      </c>
      <c r="I28" s="277">
        <v>28.85</v>
      </c>
    </row>
    <row r="29" spans="1:9" x14ac:dyDescent="0.25">
      <c r="A29" s="276" t="s">
        <v>297</v>
      </c>
      <c r="B29" s="276" t="s">
        <v>317</v>
      </c>
      <c r="C29" s="276" t="s">
        <v>314</v>
      </c>
      <c r="D29" s="277">
        <v>0</v>
      </c>
      <c r="E29" s="277">
        <v>20</v>
      </c>
      <c r="F29" s="277">
        <v>91.67</v>
      </c>
      <c r="G29" s="277">
        <v>55.56</v>
      </c>
      <c r="H29" s="277">
        <v>77.78</v>
      </c>
      <c r="I29" s="277">
        <v>80</v>
      </c>
    </row>
    <row r="30" spans="1:9" x14ac:dyDescent="0.25">
      <c r="A30" s="276" t="s">
        <v>297</v>
      </c>
      <c r="B30" s="276" t="s">
        <v>317</v>
      </c>
      <c r="C30" s="276" t="s">
        <v>315</v>
      </c>
      <c r="D30" s="277">
        <v>0</v>
      </c>
      <c r="E30" s="277">
        <v>90.32</v>
      </c>
      <c r="F30" s="277">
        <v>66.67</v>
      </c>
      <c r="G30" s="277">
        <v>84.62</v>
      </c>
      <c r="H30" s="277">
        <v>45.45</v>
      </c>
      <c r="I30" s="277">
        <v>0</v>
      </c>
    </row>
    <row r="31" spans="1:9" x14ac:dyDescent="0.25">
      <c r="A31" s="276" t="s">
        <v>297</v>
      </c>
      <c r="B31" s="276" t="s">
        <v>318</v>
      </c>
      <c r="C31" s="276" t="s">
        <v>314</v>
      </c>
      <c r="D31" s="277">
        <v>0</v>
      </c>
      <c r="E31" s="277">
        <v>0</v>
      </c>
      <c r="F31" s="277">
        <v>33.33</v>
      </c>
      <c r="G31" s="277">
        <v>100</v>
      </c>
      <c r="H31" s="277">
        <v>100</v>
      </c>
      <c r="I31" s="277">
        <v>75</v>
      </c>
    </row>
    <row r="32" spans="1:9" x14ac:dyDescent="0.25">
      <c r="A32" s="276" t="s">
        <v>297</v>
      </c>
      <c r="B32" s="276" t="s">
        <v>318</v>
      </c>
      <c r="C32" s="276" t="s">
        <v>315</v>
      </c>
      <c r="D32" s="277">
        <v>0</v>
      </c>
      <c r="E32" s="277">
        <v>0</v>
      </c>
      <c r="F32" s="277">
        <v>0</v>
      </c>
      <c r="G32" s="277">
        <v>0</v>
      </c>
      <c r="H32" s="277">
        <v>0</v>
      </c>
      <c r="I32" s="277">
        <v>100</v>
      </c>
    </row>
    <row r="33" spans="1:9" x14ac:dyDescent="0.25">
      <c r="A33" s="276" t="s">
        <v>298</v>
      </c>
      <c r="B33" s="276" t="s">
        <v>316</v>
      </c>
      <c r="C33" s="276" t="s">
        <v>314</v>
      </c>
      <c r="D33" s="277">
        <v>0</v>
      </c>
      <c r="E33" s="277">
        <v>0</v>
      </c>
      <c r="F33" s="277">
        <v>0</v>
      </c>
      <c r="G33" s="277">
        <v>75</v>
      </c>
      <c r="H33" s="277">
        <v>33.33</v>
      </c>
      <c r="I33" s="277">
        <v>0</v>
      </c>
    </row>
    <row r="34" spans="1:9" x14ac:dyDescent="0.25">
      <c r="A34" s="276" t="s">
        <v>298</v>
      </c>
      <c r="B34" s="276" t="s">
        <v>316</v>
      </c>
      <c r="C34" s="276" t="s">
        <v>315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</row>
    <row r="35" spans="1:9" x14ac:dyDescent="0.25">
      <c r="A35" s="276" t="s">
        <v>298</v>
      </c>
      <c r="B35" s="276" t="s">
        <v>317</v>
      </c>
      <c r="C35" s="276" t="s">
        <v>314</v>
      </c>
      <c r="D35" s="277">
        <v>0</v>
      </c>
      <c r="E35" s="277">
        <v>100</v>
      </c>
      <c r="F35" s="277">
        <v>100</v>
      </c>
      <c r="G35" s="277">
        <v>0</v>
      </c>
      <c r="H35" s="277">
        <v>100</v>
      </c>
      <c r="I35" s="277">
        <v>100</v>
      </c>
    </row>
    <row r="36" spans="1:9" x14ac:dyDescent="0.25">
      <c r="A36" s="276" t="s">
        <v>298</v>
      </c>
      <c r="B36" s="276" t="s">
        <v>318</v>
      </c>
      <c r="C36" s="276" t="s">
        <v>314</v>
      </c>
      <c r="D36" s="277">
        <v>0</v>
      </c>
      <c r="E36" s="277">
        <v>0</v>
      </c>
      <c r="F36" s="277">
        <v>0</v>
      </c>
      <c r="G36" s="277">
        <v>100</v>
      </c>
      <c r="H36" s="277">
        <v>0</v>
      </c>
      <c r="I36" s="277">
        <v>66.67</v>
      </c>
    </row>
    <row r="37" spans="1:9" x14ac:dyDescent="0.25">
      <c r="A37" s="276" t="s">
        <v>298</v>
      </c>
      <c r="B37" s="276" t="s">
        <v>318</v>
      </c>
      <c r="C37" s="276" t="s">
        <v>315</v>
      </c>
      <c r="D37" s="277">
        <v>0</v>
      </c>
      <c r="E37" s="277">
        <v>0</v>
      </c>
      <c r="F37" s="277">
        <v>0</v>
      </c>
      <c r="G37" s="277">
        <v>0</v>
      </c>
      <c r="H37" s="277">
        <v>0</v>
      </c>
      <c r="I37" s="277">
        <v>0</v>
      </c>
    </row>
    <row r="38" spans="1:9" x14ac:dyDescent="0.25">
      <c r="A38" s="276" t="s">
        <v>299</v>
      </c>
      <c r="B38" s="276" t="s">
        <v>316</v>
      </c>
      <c r="C38" s="276" t="s">
        <v>314</v>
      </c>
      <c r="D38" s="277">
        <v>0</v>
      </c>
      <c r="E38" s="277">
        <v>2.08</v>
      </c>
      <c r="F38" s="277">
        <v>36.36</v>
      </c>
      <c r="G38" s="277">
        <v>43.86</v>
      </c>
      <c r="H38" s="277">
        <v>26.09</v>
      </c>
      <c r="I38" s="277">
        <v>32.5</v>
      </c>
    </row>
    <row r="39" spans="1:9" x14ac:dyDescent="0.25">
      <c r="A39" s="276" t="s">
        <v>299</v>
      </c>
      <c r="B39" s="276" t="s">
        <v>316</v>
      </c>
      <c r="C39" s="276" t="s">
        <v>315</v>
      </c>
      <c r="D39" s="277">
        <v>0</v>
      </c>
      <c r="E39" s="277">
        <v>0</v>
      </c>
      <c r="F39" s="277">
        <v>0</v>
      </c>
      <c r="G39" s="277">
        <v>45.45</v>
      </c>
      <c r="H39" s="277">
        <v>40</v>
      </c>
      <c r="I39" s="277">
        <v>16.670000000000002</v>
      </c>
    </row>
    <row r="40" spans="1:9" x14ac:dyDescent="0.25">
      <c r="A40" s="276" t="s">
        <v>299</v>
      </c>
      <c r="B40" s="276" t="s">
        <v>317</v>
      </c>
      <c r="C40" s="276" t="s">
        <v>314</v>
      </c>
      <c r="D40" s="277">
        <v>0</v>
      </c>
      <c r="E40" s="277">
        <v>71.430000000000007</v>
      </c>
      <c r="F40" s="277">
        <v>92.86</v>
      </c>
      <c r="G40" s="277">
        <v>75</v>
      </c>
      <c r="H40" s="277">
        <v>91.67</v>
      </c>
      <c r="I40" s="277">
        <v>80</v>
      </c>
    </row>
    <row r="41" spans="1:9" x14ac:dyDescent="0.25">
      <c r="A41" s="276" t="s">
        <v>299</v>
      </c>
      <c r="B41" s="276" t="s">
        <v>317</v>
      </c>
      <c r="C41" s="276" t="s">
        <v>315</v>
      </c>
      <c r="D41" s="277">
        <v>0</v>
      </c>
      <c r="E41" s="277">
        <v>25</v>
      </c>
      <c r="F41" s="277">
        <v>0</v>
      </c>
      <c r="G41" s="277">
        <v>33.33</v>
      </c>
      <c r="H41" s="277">
        <v>0</v>
      </c>
      <c r="I41" s="277">
        <v>0</v>
      </c>
    </row>
    <row r="42" spans="1:9" x14ac:dyDescent="0.25">
      <c r="A42" s="276" t="s">
        <v>299</v>
      </c>
      <c r="B42" s="276" t="s">
        <v>318</v>
      </c>
      <c r="C42" s="276" t="s">
        <v>314</v>
      </c>
      <c r="D42" s="277">
        <v>0</v>
      </c>
      <c r="E42" s="277">
        <v>0</v>
      </c>
      <c r="F42" s="277">
        <v>50</v>
      </c>
      <c r="G42" s="277">
        <v>66.67</v>
      </c>
      <c r="H42" s="277">
        <v>0</v>
      </c>
      <c r="I42" s="277">
        <v>100</v>
      </c>
    </row>
    <row r="43" spans="1:9" x14ac:dyDescent="0.25">
      <c r="A43" s="276" t="s">
        <v>299</v>
      </c>
      <c r="B43" s="276" t="s">
        <v>318</v>
      </c>
      <c r="C43" s="276" t="s">
        <v>315</v>
      </c>
      <c r="D43" s="277">
        <v>0</v>
      </c>
      <c r="E43" s="277">
        <v>0</v>
      </c>
      <c r="F43" s="277">
        <v>0</v>
      </c>
      <c r="G43" s="277">
        <v>50</v>
      </c>
      <c r="H43" s="277">
        <v>0</v>
      </c>
      <c r="I43" s="277">
        <v>0</v>
      </c>
    </row>
    <row r="44" spans="1:9" x14ac:dyDescent="0.25">
      <c r="A44" s="276" t="s">
        <v>300</v>
      </c>
      <c r="B44" s="276" t="s">
        <v>316</v>
      </c>
      <c r="C44" s="276" t="s">
        <v>314</v>
      </c>
      <c r="D44" s="277">
        <v>0</v>
      </c>
      <c r="E44" s="277">
        <v>1.55</v>
      </c>
      <c r="F44" s="277">
        <v>46.15</v>
      </c>
      <c r="G44" s="277">
        <v>34.51</v>
      </c>
      <c r="H44" s="277">
        <v>37.74</v>
      </c>
      <c r="I44" s="277">
        <v>41.59</v>
      </c>
    </row>
    <row r="45" spans="1:9" x14ac:dyDescent="0.25">
      <c r="A45" s="276" t="s">
        <v>300</v>
      </c>
      <c r="B45" s="276" t="s">
        <v>316</v>
      </c>
      <c r="C45" s="276" t="s">
        <v>315</v>
      </c>
      <c r="D45" s="277">
        <v>0</v>
      </c>
      <c r="E45" s="277">
        <v>0</v>
      </c>
      <c r="F45" s="277">
        <v>0</v>
      </c>
      <c r="G45" s="277">
        <v>20.51</v>
      </c>
      <c r="H45" s="277">
        <v>22.22</v>
      </c>
      <c r="I45" s="277">
        <v>33.33</v>
      </c>
    </row>
    <row r="46" spans="1:9" x14ac:dyDescent="0.25">
      <c r="A46" s="276" t="s">
        <v>300</v>
      </c>
      <c r="B46" s="276" t="s">
        <v>317</v>
      </c>
      <c r="C46" s="276" t="s">
        <v>314</v>
      </c>
      <c r="D46" s="277">
        <v>0</v>
      </c>
      <c r="E46" s="277">
        <v>71.88</v>
      </c>
      <c r="F46" s="277">
        <v>73.33</v>
      </c>
      <c r="G46" s="277">
        <v>82.61</v>
      </c>
      <c r="H46" s="277">
        <v>79.55</v>
      </c>
      <c r="I46" s="277">
        <v>91.89</v>
      </c>
    </row>
    <row r="47" spans="1:9" x14ac:dyDescent="0.25">
      <c r="A47" s="276" t="s">
        <v>300</v>
      </c>
      <c r="B47" s="276" t="s">
        <v>317</v>
      </c>
      <c r="C47" s="276" t="s">
        <v>315</v>
      </c>
      <c r="D47" s="277">
        <v>0</v>
      </c>
      <c r="E47" s="277">
        <v>0</v>
      </c>
      <c r="F47" s="277">
        <v>0</v>
      </c>
      <c r="G47" s="277">
        <v>62.5</v>
      </c>
      <c r="H47" s="277">
        <v>0</v>
      </c>
      <c r="I47" s="277">
        <v>0</v>
      </c>
    </row>
    <row r="48" spans="1:9" x14ac:dyDescent="0.25">
      <c r="A48" s="276" t="s">
        <v>300</v>
      </c>
      <c r="B48" s="276" t="s">
        <v>318</v>
      </c>
      <c r="C48" s="276" t="s">
        <v>314</v>
      </c>
      <c r="D48" s="277">
        <v>0</v>
      </c>
      <c r="E48" s="277">
        <v>0</v>
      </c>
      <c r="F48" s="277">
        <v>60</v>
      </c>
      <c r="G48" s="277">
        <v>100</v>
      </c>
      <c r="H48" s="277">
        <v>80</v>
      </c>
      <c r="I48" s="277">
        <v>0</v>
      </c>
    </row>
    <row r="49" spans="1:9" x14ac:dyDescent="0.25">
      <c r="A49" s="276" t="s">
        <v>300</v>
      </c>
      <c r="B49" s="276" t="s">
        <v>318</v>
      </c>
      <c r="C49" s="276" t="s">
        <v>315</v>
      </c>
      <c r="D49" s="277">
        <v>0</v>
      </c>
      <c r="E49" s="277">
        <v>0</v>
      </c>
      <c r="F49" s="277">
        <v>0</v>
      </c>
      <c r="G49" s="277">
        <v>0</v>
      </c>
      <c r="H49" s="277">
        <v>0</v>
      </c>
      <c r="I49" s="277">
        <v>0</v>
      </c>
    </row>
    <row r="50" spans="1:9" x14ac:dyDescent="0.25">
      <c r="A50" s="276" t="s">
        <v>301</v>
      </c>
      <c r="B50" s="276" t="s">
        <v>316</v>
      </c>
      <c r="C50" s="276" t="s">
        <v>314</v>
      </c>
      <c r="D50" s="277">
        <v>0</v>
      </c>
      <c r="E50" s="277">
        <v>6.67</v>
      </c>
      <c r="F50" s="277">
        <v>25</v>
      </c>
      <c r="G50" s="277">
        <v>0</v>
      </c>
      <c r="H50" s="277">
        <v>33.33</v>
      </c>
      <c r="I50" s="277">
        <v>42.86</v>
      </c>
    </row>
    <row r="51" spans="1:9" x14ac:dyDescent="0.25">
      <c r="A51" s="276" t="s">
        <v>301</v>
      </c>
      <c r="B51" s="276" t="s">
        <v>316</v>
      </c>
      <c r="C51" s="276" t="s">
        <v>315</v>
      </c>
      <c r="D51" s="277">
        <v>0</v>
      </c>
      <c r="E51" s="277">
        <v>0</v>
      </c>
      <c r="F51" s="277">
        <v>0</v>
      </c>
      <c r="G51" s="277">
        <v>0</v>
      </c>
      <c r="H51" s="277">
        <v>0</v>
      </c>
      <c r="I51" s="277">
        <v>0</v>
      </c>
    </row>
    <row r="52" spans="1:9" x14ac:dyDescent="0.25">
      <c r="A52" s="276" t="s">
        <v>301</v>
      </c>
      <c r="B52" s="276" t="s">
        <v>317</v>
      </c>
      <c r="C52" s="276" t="s">
        <v>314</v>
      </c>
      <c r="D52" s="277">
        <v>0</v>
      </c>
      <c r="E52" s="277">
        <v>66.67</v>
      </c>
      <c r="F52" s="277">
        <v>60</v>
      </c>
      <c r="G52" s="277">
        <v>100</v>
      </c>
      <c r="H52" s="277">
        <v>66.67</v>
      </c>
      <c r="I52" s="277">
        <v>0</v>
      </c>
    </row>
    <row r="53" spans="1:9" x14ac:dyDescent="0.25">
      <c r="A53" s="276" t="s">
        <v>301</v>
      </c>
      <c r="B53" s="276" t="s">
        <v>318</v>
      </c>
      <c r="C53" s="276" t="s">
        <v>314</v>
      </c>
      <c r="D53" s="277">
        <v>0</v>
      </c>
      <c r="E53" s="277">
        <v>0</v>
      </c>
      <c r="F53" s="277">
        <v>0</v>
      </c>
      <c r="G53" s="277">
        <v>100</v>
      </c>
      <c r="H53" s="277">
        <v>100</v>
      </c>
      <c r="I53" s="277">
        <v>0</v>
      </c>
    </row>
    <row r="54" spans="1:9" x14ac:dyDescent="0.25">
      <c r="A54" s="276" t="s">
        <v>301</v>
      </c>
      <c r="B54" s="276" t="s">
        <v>318</v>
      </c>
      <c r="C54" s="276" t="s">
        <v>315</v>
      </c>
      <c r="D54" s="277">
        <v>0</v>
      </c>
      <c r="E54" s="277">
        <v>0</v>
      </c>
      <c r="F54" s="277">
        <v>0</v>
      </c>
      <c r="G54" s="277">
        <v>0</v>
      </c>
      <c r="H54" s="277">
        <v>0</v>
      </c>
      <c r="I54" s="277">
        <v>0</v>
      </c>
    </row>
    <row r="55" spans="1:9" x14ac:dyDescent="0.25">
      <c r="A55" s="276" t="s">
        <v>302</v>
      </c>
      <c r="B55" s="276" t="s">
        <v>316</v>
      </c>
      <c r="C55" s="276" t="s">
        <v>314</v>
      </c>
      <c r="D55" s="277">
        <v>0</v>
      </c>
      <c r="E55" s="277">
        <v>0</v>
      </c>
      <c r="F55" s="277">
        <v>53.93</v>
      </c>
      <c r="G55" s="277">
        <v>65.31</v>
      </c>
      <c r="H55" s="277">
        <v>56.86</v>
      </c>
      <c r="I55" s="277">
        <v>68.239999999999995</v>
      </c>
    </row>
    <row r="56" spans="1:9" x14ac:dyDescent="0.25">
      <c r="A56" s="276" t="s">
        <v>302</v>
      </c>
      <c r="B56" s="276" t="s">
        <v>316</v>
      </c>
      <c r="C56" s="276" t="s">
        <v>315</v>
      </c>
      <c r="D56" s="277">
        <v>2.78</v>
      </c>
      <c r="E56" s="277">
        <v>2.2200000000000002</v>
      </c>
      <c r="F56" s="277">
        <v>11.11</v>
      </c>
      <c r="G56" s="277">
        <v>41.86</v>
      </c>
      <c r="H56" s="277">
        <v>37.5</v>
      </c>
      <c r="I56" s="277">
        <v>29.03</v>
      </c>
    </row>
    <row r="57" spans="1:9" x14ac:dyDescent="0.25">
      <c r="A57" s="276" t="s">
        <v>302</v>
      </c>
      <c r="B57" s="276" t="s">
        <v>317</v>
      </c>
      <c r="C57" s="276" t="s">
        <v>314</v>
      </c>
      <c r="D57" s="277">
        <v>0</v>
      </c>
      <c r="E57" s="277">
        <v>74.42</v>
      </c>
      <c r="F57" s="277">
        <v>78.849999999999994</v>
      </c>
      <c r="G57" s="277">
        <v>86.54</v>
      </c>
      <c r="H57" s="277">
        <v>85.51</v>
      </c>
      <c r="I57" s="277">
        <v>88.89</v>
      </c>
    </row>
    <row r="58" spans="1:9" x14ac:dyDescent="0.25">
      <c r="A58" s="276" t="s">
        <v>302</v>
      </c>
      <c r="B58" s="276" t="s">
        <v>317</v>
      </c>
      <c r="C58" s="276" t="s">
        <v>315</v>
      </c>
      <c r="D58" s="277">
        <v>0</v>
      </c>
      <c r="E58" s="277">
        <v>58.06</v>
      </c>
      <c r="F58" s="277">
        <v>50</v>
      </c>
      <c r="G58" s="277">
        <v>55.56</v>
      </c>
      <c r="H58" s="277">
        <v>57.89</v>
      </c>
      <c r="I58" s="277">
        <v>0</v>
      </c>
    </row>
    <row r="59" spans="1:9" x14ac:dyDescent="0.25">
      <c r="A59" s="276" t="s">
        <v>302</v>
      </c>
      <c r="B59" s="276" t="s">
        <v>318</v>
      </c>
      <c r="C59" s="276" t="s">
        <v>314</v>
      </c>
      <c r="D59" s="277">
        <v>0</v>
      </c>
      <c r="E59" s="277">
        <v>0</v>
      </c>
      <c r="F59" s="277">
        <v>0</v>
      </c>
      <c r="G59" s="277">
        <v>50</v>
      </c>
      <c r="H59" s="277">
        <v>100</v>
      </c>
      <c r="I59" s="277">
        <v>50</v>
      </c>
    </row>
    <row r="60" spans="1:9" x14ac:dyDescent="0.25">
      <c r="A60" s="276" t="s">
        <v>302</v>
      </c>
      <c r="B60" s="276" t="s">
        <v>318</v>
      </c>
      <c r="C60" s="276" t="s">
        <v>315</v>
      </c>
      <c r="D60" s="277">
        <v>0</v>
      </c>
      <c r="E60" s="277">
        <v>0</v>
      </c>
      <c r="F60" s="277">
        <v>0</v>
      </c>
      <c r="G60" s="277">
        <v>0</v>
      </c>
      <c r="H60" s="277">
        <v>33.33</v>
      </c>
      <c r="I60" s="277">
        <v>50</v>
      </c>
    </row>
    <row r="61" spans="1:9" x14ac:dyDescent="0.25">
      <c r="A61" s="276" t="s">
        <v>303</v>
      </c>
      <c r="B61" s="276" t="s">
        <v>313</v>
      </c>
      <c r="C61" s="276" t="s">
        <v>314</v>
      </c>
      <c r="D61" s="277">
        <v>0</v>
      </c>
      <c r="E61" s="277">
        <v>0</v>
      </c>
      <c r="F61" s="277">
        <v>76.92</v>
      </c>
      <c r="G61" s="277">
        <v>66.67</v>
      </c>
      <c r="H61" s="277">
        <v>71.56</v>
      </c>
      <c r="I61" s="277">
        <v>75</v>
      </c>
    </row>
    <row r="62" spans="1:9" x14ac:dyDescent="0.25">
      <c r="A62" s="276" t="s">
        <v>303</v>
      </c>
      <c r="B62" s="276" t="s">
        <v>313</v>
      </c>
      <c r="C62" s="276" t="s">
        <v>315</v>
      </c>
      <c r="D62" s="277">
        <v>0</v>
      </c>
      <c r="E62" s="277">
        <v>0</v>
      </c>
      <c r="F62" s="277">
        <v>0</v>
      </c>
      <c r="G62" s="277">
        <v>76.739999999999995</v>
      </c>
      <c r="H62" s="277">
        <v>82.61</v>
      </c>
      <c r="I62" s="277">
        <v>0</v>
      </c>
    </row>
    <row r="63" spans="1:9" x14ac:dyDescent="0.25">
      <c r="A63" s="276" t="s">
        <v>304</v>
      </c>
      <c r="B63" s="276" t="s">
        <v>316</v>
      </c>
      <c r="C63" s="276" t="s">
        <v>314</v>
      </c>
      <c r="D63" s="277">
        <v>0</v>
      </c>
      <c r="E63" s="277">
        <v>0</v>
      </c>
      <c r="F63" s="277">
        <v>14.81</v>
      </c>
      <c r="G63" s="277">
        <v>62.5</v>
      </c>
      <c r="H63" s="277">
        <v>32.14</v>
      </c>
      <c r="I63" s="277">
        <v>40</v>
      </c>
    </row>
    <row r="64" spans="1:9" x14ac:dyDescent="0.25">
      <c r="A64" s="276" t="s">
        <v>304</v>
      </c>
      <c r="B64" s="276" t="s">
        <v>316</v>
      </c>
      <c r="C64" s="276" t="s">
        <v>315</v>
      </c>
      <c r="D64" s="277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</row>
    <row r="65" spans="1:9" x14ac:dyDescent="0.25">
      <c r="A65" s="276" t="s">
        <v>304</v>
      </c>
      <c r="B65" s="276" t="s">
        <v>317</v>
      </c>
      <c r="C65" s="276" t="s">
        <v>314</v>
      </c>
      <c r="D65" s="277">
        <v>0</v>
      </c>
      <c r="E65" s="277">
        <v>77.78</v>
      </c>
      <c r="F65" s="277">
        <v>28.57</v>
      </c>
      <c r="G65" s="277">
        <v>96</v>
      </c>
      <c r="H65" s="277">
        <v>100</v>
      </c>
      <c r="I65" s="277">
        <v>88.89</v>
      </c>
    </row>
    <row r="66" spans="1:9" x14ac:dyDescent="0.25">
      <c r="A66" s="276" t="s">
        <v>304</v>
      </c>
      <c r="B66" s="276" t="s">
        <v>317</v>
      </c>
      <c r="C66" s="276" t="s">
        <v>315</v>
      </c>
      <c r="D66" s="277">
        <v>0</v>
      </c>
      <c r="E66" s="277">
        <v>0</v>
      </c>
      <c r="F66" s="277">
        <v>0</v>
      </c>
      <c r="G66" s="277">
        <v>0</v>
      </c>
      <c r="H66" s="277">
        <v>0</v>
      </c>
      <c r="I66" s="277">
        <v>0</v>
      </c>
    </row>
    <row r="67" spans="1:9" x14ac:dyDescent="0.25">
      <c r="A67" s="276" t="s">
        <v>304</v>
      </c>
      <c r="B67" s="276" t="s">
        <v>318</v>
      </c>
      <c r="C67" s="276" t="s">
        <v>314</v>
      </c>
      <c r="D67" s="277">
        <v>0</v>
      </c>
      <c r="E67" s="277">
        <v>0</v>
      </c>
      <c r="F67" s="277">
        <v>0</v>
      </c>
      <c r="G67" s="277">
        <v>0</v>
      </c>
      <c r="H67" s="277">
        <v>100</v>
      </c>
      <c r="I67" s="277">
        <v>100</v>
      </c>
    </row>
    <row r="68" spans="1:9" x14ac:dyDescent="0.25">
      <c r="A68" s="276" t="s">
        <v>304</v>
      </c>
      <c r="B68" s="276" t="s">
        <v>318</v>
      </c>
      <c r="C68" s="276" t="s">
        <v>315</v>
      </c>
      <c r="D68" s="277">
        <v>0</v>
      </c>
      <c r="E68" s="277">
        <v>0</v>
      </c>
      <c r="F68" s="277">
        <v>0</v>
      </c>
      <c r="G68" s="277">
        <v>0</v>
      </c>
      <c r="H68" s="277">
        <v>0</v>
      </c>
      <c r="I68" s="277">
        <v>0</v>
      </c>
    </row>
    <row r="69" spans="1:9" x14ac:dyDescent="0.25">
      <c r="A69" s="276" t="s">
        <v>305</v>
      </c>
      <c r="B69" s="276" t="s">
        <v>316</v>
      </c>
      <c r="C69" s="276" t="s">
        <v>314</v>
      </c>
      <c r="D69" s="277">
        <v>0</v>
      </c>
      <c r="E69" s="277">
        <v>0</v>
      </c>
      <c r="F69" s="277">
        <v>86.49</v>
      </c>
      <c r="G69" s="277">
        <v>74.42</v>
      </c>
      <c r="H69" s="277">
        <v>70.180000000000007</v>
      </c>
      <c r="I69" s="277">
        <v>79.31</v>
      </c>
    </row>
    <row r="70" spans="1:9" x14ac:dyDescent="0.25">
      <c r="A70" s="276" t="s">
        <v>305</v>
      </c>
      <c r="B70" s="276" t="s">
        <v>317</v>
      </c>
      <c r="C70" s="276" t="s">
        <v>314</v>
      </c>
      <c r="D70" s="277">
        <v>0</v>
      </c>
      <c r="E70" s="277">
        <v>92</v>
      </c>
      <c r="F70" s="277">
        <v>78</v>
      </c>
      <c r="G70" s="277">
        <v>90.91</v>
      </c>
      <c r="H70" s="277">
        <v>84.44</v>
      </c>
      <c r="I70" s="277">
        <v>97.87</v>
      </c>
    </row>
    <row r="71" spans="1:9" x14ac:dyDescent="0.25">
      <c r="A71" s="276" t="s">
        <v>305</v>
      </c>
      <c r="B71" s="276" t="s">
        <v>318</v>
      </c>
      <c r="C71" s="276" t="s">
        <v>314</v>
      </c>
      <c r="D71" s="277">
        <v>0</v>
      </c>
      <c r="E71" s="277">
        <v>0</v>
      </c>
      <c r="F71" s="277">
        <v>0</v>
      </c>
      <c r="G71" s="277">
        <v>100</v>
      </c>
      <c r="H71" s="277">
        <v>100</v>
      </c>
      <c r="I71" s="277">
        <v>0</v>
      </c>
    </row>
    <row r="72" spans="1:9" x14ac:dyDescent="0.25">
      <c r="A72" s="276" t="s">
        <v>305</v>
      </c>
      <c r="B72" s="276" t="s">
        <v>318</v>
      </c>
      <c r="C72" s="276" t="s">
        <v>315</v>
      </c>
      <c r="D72" s="277">
        <v>0</v>
      </c>
      <c r="E72" s="277">
        <v>0</v>
      </c>
      <c r="F72" s="277">
        <v>0</v>
      </c>
      <c r="G72" s="277">
        <v>0</v>
      </c>
      <c r="H72" s="277">
        <v>0</v>
      </c>
      <c r="I72" s="277">
        <v>0</v>
      </c>
    </row>
    <row r="73" spans="1:9" x14ac:dyDescent="0.25">
      <c r="A73" s="276" t="s">
        <v>306</v>
      </c>
      <c r="B73" s="276" t="s">
        <v>316</v>
      </c>
      <c r="C73" s="276" t="s">
        <v>314</v>
      </c>
      <c r="D73" s="277">
        <v>0</v>
      </c>
      <c r="E73" s="277">
        <v>0</v>
      </c>
      <c r="F73" s="277">
        <v>52.94</v>
      </c>
      <c r="G73" s="277">
        <v>53.92</v>
      </c>
      <c r="H73" s="277">
        <v>41.18</v>
      </c>
      <c r="I73" s="277">
        <v>54.72</v>
      </c>
    </row>
    <row r="74" spans="1:9" x14ac:dyDescent="0.25">
      <c r="A74" s="276" t="s">
        <v>306</v>
      </c>
      <c r="B74" s="276" t="s">
        <v>316</v>
      </c>
      <c r="C74" s="276" t="s">
        <v>315</v>
      </c>
      <c r="D74" s="277">
        <v>0</v>
      </c>
      <c r="E74" s="277">
        <v>3.33</v>
      </c>
      <c r="F74" s="277">
        <v>0</v>
      </c>
      <c r="G74" s="277">
        <v>39.020000000000003</v>
      </c>
      <c r="H74" s="277">
        <v>62.5</v>
      </c>
      <c r="I74" s="277">
        <v>68.42</v>
      </c>
    </row>
    <row r="75" spans="1:9" x14ac:dyDescent="0.25">
      <c r="A75" s="276" t="s">
        <v>306</v>
      </c>
      <c r="B75" s="276" t="s">
        <v>317</v>
      </c>
      <c r="C75" s="276" t="s">
        <v>314</v>
      </c>
      <c r="D75" s="277">
        <v>0</v>
      </c>
      <c r="E75" s="277">
        <v>66.67</v>
      </c>
      <c r="F75" s="277">
        <v>100</v>
      </c>
      <c r="G75" s="277">
        <v>73.33</v>
      </c>
      <c r="H75" s="277">
        <v>88.89</v>
      </c>
      <c r="I75" s="277">
        <v>80.489999999999995</v>
      </c>
    </row>
    <row r="76" spans="1:9" x14ac:dyDescent="0.25">
      <c r="A76" s="276" t="s">
        <v>306</v>
      </c>
      <c r="B76" s="276" t="s">
        <v>317</v>
      </c>
      <c r="C76" s="276" t="s">
        <v>315</v>
      </c>
      <c r="D76" s="277">
        <v>0</v>
      </c>
      <c r="E76" s="277">
        <v>81.25</v>
      </c>
      <c r="F76" s="277">
        <v>72.73</v>
      </c>
      <c r="G76" s="277">
        <v>80</v>
      </c>
      <c r="H76" s="277">
        <v>71.430000000000007</v>
      </c>
      <c r="I76" s="277">
        <v>0</v>
      </c>
    </row>
    <row r="77" spans="1:9" x14ac:dyDescent="0.25">
      <c r="A77" s="276" t="s">
        <v>306</v>
      </c>
      <c r="B77" s="276" t="s">
        <v>318</v>
      </c>
      <c r="C77" s="276" t="s">
        <v>314</v>
      </c>
      <c r="D77" s="277">
        <v>0</v>
      </c>
      <c r="E77" s="277">
        <v>0</v>
      </c>
      <c r="F77" s="277">
        <v>0</v>
      </c>
      <c r="G77" s="277">
        <v>0</v>
      </c>
      <c r="H77" s="277">
        <v>100</v>
      </c>
      <c r="I77" s="277">
        <v>100</v>
      </c>
    </row>
    <row r="78" spans="1:9" x14ac:dyDescent="0.25">
      <c r="A78" s="276" t="s">
        <v>306</v>
      </c>
      <c r="B78" s="276" t="s">
        <v>318</v>
      </c>
      <c r="C78" s="276" t="s">
        <v>315</v>
      </c>
      <c r="D78" s="277">
        <v>0</v>
      </c>
      <c r="E78" s="277">
        <v>0</v>
      </c>
      <c r="F78" s="277">
        <v>0</v>
      </c>
      <c r="G78" s="277">
        <v>0</v>
      </c>
      <c r="H78" s="277">
        <v>0</v>
      </c>
      <c r="I78" s="277">
        <v>100</v>
      </c>
    </row>
    <row r="79" spans="1:9" x14ac:dyDescent="0.25">
      <c r="A79" s="276" t="s">
        <v>319</v>
      </c>
      <c r="B79" s="276" t="s">
        <v>316</v>
      </c>
      <c r="C79" s="276" t="s">
        <v>314</v>
      </c>
      <c r="D79" s="277">
        <v>0</v>
      </c>
      <c r="E79" s="277">
        <v>0</v>
      </c>
      <c r="F79" s="277">
        <v>0</v>
      </c>
      <c r="G79" s="277">
        <v>0</v>
      </c>
      <c r="H79" s="277">
        <v>54.55</v>
      </c>
      <c r="I79" s="277">
        <v>38.46</v>
      </c>
    </row>
    <row r="80" spans="1:9" x14ac:dyDescent="0.25">
      <c r="A80" s="276" t="s">
        <v>319</v>
      </c>
      <c r="B80" s="276" t="s">
        <v>317</v>
      </c>
      <c r="C80" s="276" t="s">
        <v>314</v>
      </c>
      <c r="D80" s="277">
        <v>0</v>
      </c>
      <c r="E80" s="277">
        <v>0</v>
      </c>
      <c r="F80" s="277">
        <v>0</v>
      </c>
      <c r="G80" s="277">
        <v>0</v>
      </c>
      <c r="H80" s="277">
        <v>0</v>
      </c>
      <c r="I80" s="277">
        <v>0</v>
      </c>
    </row>
    <row r="81" spans="1:9" x14ac:dyDescent="0.25">
      <c r="A81" s="276" t="s">
        <v>307</v>
      </c>
      <c r="B81" s="276" t="s">
        <v>316</v>
      </c>
      <c r="C81" s="276" t="s">
        <v>314</v>
      </c>
      <c r="D81" s="277">
        <v>0.42</v>
      </c>
      <c r="E81" s="277">
        <v>2.75</v>
      </c>
      <c r="F81" s="277">
        <v>55.29</v>
      </c>
      <c r="G81" s="277">
        <v>58.12</v>
      </c>
      <c r="H81" s="277">
        <v>47.87</v>
      </c>
      <c r="I81" s="277">
        <v>56.5</v>
      </c>
    </row>
    <row r="82" spans="1:9" x14ac:dyDescent="0.25">
      <c r="A82" s="276" t="s">
        <v>307</v>
      </c>
      <c r="B82" s="276" t="s">
        <v>316</v>
      </c>
      <c r="C82" s="276" t="s">
        <v>315</v>
      </c>
      <c r="D82" s="277">
        <v>0</v>
      </c>
      <c r="E82" s="277">
        <v>1.08</v>
      </c>
      <c r="F82" s="277">
        <v>1.31</v>
      </c>
      <c r="G82" s="277">
        <v>51.74</v>
      </c>
      <c r="H82" s="277">
        <v>40.24</v>
      </c>
      <c r="I82" s="277">
        <v>48.6</v>
      </c>
    </row>
    <row r="83" spans="1:9" x14ac:dyDescent="0.25">
      <c r="A83" s="276" t="s">
        <v>307</v>
      </c>
      <c r="B83" s="276" t="s">
        <v>317</v>
      </c>
      <c r="C83" s="276" t="s">
        <v>314</v>
      </c>
      <c r="D83" s="277">
        <v>0</v>
      </c>
      <c r="E83" s="277">
        <v>87.1</v>
      </c>
      <c r="F83" s="277">
        <v>86.23</v>
      </c>
      <c r="G83" s="277">
        <v>82.09</v>
      </c>
      <c r="H83" s="277">
        <v>90.24</v>
      </c>
      <c r="I83" s="277">
        <v>85.57</v>
      </c>
    </row>
    <row r="84" spans="1:9" x14ac:dyDescent="0.25">
      <c r="A84" s="276" t="s">
        <v>307</v>
      </c>
      <c r="B84" s="276" t="s">
        <v>317</v>
      </c>
      <c r="C84" s="276" t="s">
        <v>315</v>
      </c>
      <c r="D84" s="277">
        <v>2.2400000000000002</v>
      </c>
      <c r="E84" s="277">
        <v>72.83</v>
      </c>
      <c r="F84" s="277">
        <v>73.77</v>
      </c>
      <c r="G84" s="277">
        <v>68.819999999999993</v>
      </c>
      <c r="H84" s="277">
        <v>50.54</v>
      </c>
      <c r="I84" s="277">
        <v>80</v>
      </c>
    </row>
    <row r="85" spans="1:9" x14ac:dyDescent="0.25">
      <c r="A85" s="276" t="s">
        <v>307</v>
      </c>
      <c r="B85" s="276" t="s">
        <v>318</v>
      </c>
      <c r="C85" s="276" t="s">
        <v>314</v>
      </c>
      <c r="D85" s="277">
        <v>0</v>
      </c>
      <c r="E85" s="277">
        <v>0</v>
      </c>
      <c r="F85" s="277">
        <v>70</v>
      </c>
      <c r="G85" s="277">
        <v>58.33</v>
      </c>
      <c r="H85" s="277">
        <v>54.55</v>
      </c>
      <c r="I85" s="277">
        <v>81.819999999999993</v>
      </c>
    </row>
    <row r="86" spans="1:9" x14ac:dyDescent="0.25">
      <c r="A86" s="276" t="s">
        <v>307</v>
      </c>
      <c r="B86" s="276" t="s">
        <v>318</v>
      </c>
      <c r="C86" s="276" t="s">
        <v>315</v>
      </c>
      <c r="D86" s="277">
        <v>0</v>
      </c>
      <c r="E86" s="277">
        <v>0</v>
      </c>
      <c r="F86" s="277">
        <v>0</v>
      </c>
      <c r="G86" s="277">
        <v>42.86</v>
      </c>
      <c r="H86" s="277">
        <v>44.44</v>
      </c>
      <c r="I86" s="277">
        <v>50</v>
      </c>
    </row>
    <row r="87" spans="1:9" x14ac:dyDescent="0.25">
      <c r="A87" s="276" t="s">
        <v>310</v>
      </c>
      <c r="B87" s="276" t="s">
        <v>316</v>
      </c>
      <c r="C87" s="276" t="s">
        <v>314</v>
      </c>
      <c r="D87" s="277">
        <v>0</v>
      </c>
      <c r="E87" s="277">
        <v>0</v>
      </c>
      <c r="F87" s="277">
        <v>24</v>
      </c>
      <c r="G87" s="277">
        <v>47.73</v>
      </c>
      <c r="H87" s="277">
        <v>32.14</v>
      </c>
      <c r="I87" s="277">
        <v>39.39</v>
      </c>
    </row>
    <row r="88" spans="1:9" x14ac:dyDescent="0.25">
      <c r="A88" s="276" t="s">
        <v>310</v>
      </c>
      <c r="B88" s="276" t="s">
        <v>317</v>
      </c>
      <c r="C88" s="276" t="s">
        <v>314</v>
      </c>
      <c r="D88" s="277">
        <v>0</v>
      </c>
      <c r="E88" s="277">
        <v>50</v>
      </c>
      <c r="F88" s="277">
        <v>58.33</v>
      </c>
      <c r="G88" s="277">
        <v>75</v>
      </c>
      <c r="H88" s="277">
        <v>92.31</v>
      </c>
      <c r="I88" s="277">
        <v>77.78</v>
      </c>
    </row>
    <row r="89" spans="1:9" x14ac:dyDescent="0.25">
      <c r="A89" s="276" t="s">
        <v>310</v>
      </c>
      <c r="B89" s="276" t="s">
        <v>318</v>
      </c>
      <c r="C89" s="276" t="s">
        <v>314</v>
      </c>
      <c r="D89" s="277">
        <v>0</v>
      </c>
      <c r="E89" s="277">
        <v>0</v>
      </c>
      <c r="F89" s="277">
        <v>0</v>
      </c>
      <c r="G89" s="277">
        <v>0</v>
      </c>
      <c r="H89" s="277">
        <v>100</v>
      </c>
      <c r="I89" s="277">
        <v>100</v>
      </c>
    </row>
    <row r="90" spans="1:9" x14ac:dyDescent="0.25">
      <c r="A90" s="276" t="s">
        <v>310</v>
      </c>
      <c r="B90" s="276" t="s">
        <v>318</v>
      </c>
      <c r="C90" s="276" t="s">
        <v>315</v>
      </c>
      <c r="D90" s="277">
        <v>0</v>
      </c>
      <c r="E90" s="277">
        <v>0</v>
      </c>
      <c r="F90" s="277">
        <v>100</v>
      </c>
      <c r="G90" s="277">
        <v>50</v>
      </c>
      <c r="H90" s="277">
        <v>0</v>
      </c>
      <c r="I90" s="277">
        <v>0</v>
      </c>
    </row>
    <row r="91" spans="1:9" x14ac:dyDescent="0.25">
      <c r="A91" s="276" t="s">
        <v>308</v>
      </c>
      <c r="B91" s="276" t="s">
        <v>316</v>
      </c>
      <c r="C91" s="276" t="s">
        <v>314</v>
      </c>
      <c r="D91" s="277">
        <v>0</v>
      </c>
      <c r="E91" s="277">
        <v>0</v>
      </c>
      <c r="F91" s="277">
        <v>41.24</v>
      </c>
      <c r="G91" s="277">
        <v>49.02</v>
      </c>
      <c r="H91" s="277">
        <v>33.82</v>
      </c>
      <c r="I91" s="277">
        <v>48.57</v>
      </c>
    </row>
    <row r="92" spans="1:9" x14ac:dyDescent="0.25">
      <c r="A92" s="276" t="s">
        <v>308</v>
      </c>
      <c r="B92" s="276" t="s">
        <v>316</v>
      </c>
      <c r="C92" s="276" t="s">
        <v>315</v>
      </c>
      <c r="D92" s="277">
        <v>0</v>
      </c>
      <c r="E92" s="277">
        <v>0</v>
      </c>
      <c r="F92" s="277">
        <v>100</v>
      </c>
      <c r="G92" s="277">
        <v>0</v>
      </c>
      <c r="H92" s="277">
        <v>40</v>
      </c>
      <c r="I92" s="277">
        <v>50</v>
      </c>
    </row>
    <row r="93" spans="1:9" x14ac:dyDescent="0.25">
      <c r="A93" s="276" t="s">
        <v>308</v>
      </c>
      <c r="B93" s="276" t="s">
        <v>317</v>
      </c>
      <c r="C93" s="276" t="s">
        <v>314</v>
      </c>
      <c r="D93" s="277">
        <v>0</v>
      </c>
      <c r="E93" s="277">
        <v>66.67</v>
      </c>
      <c r="F93" s="277">
        <v>69.7</v>
      </c>
      <c r="G93" s="277">
        <v>79.41</v>
      </c>
      <c r="H93" s="277">
        <v>80.95</v>
      </c>
      <c r="I93" s="277">
        <v>76.739999999999995</v>
      </c>
    </row>
    <row r="94" spans="1:9" x14ac:dyDescent="0.25">
      <c r="A94" s="276" t="s">
        <v>308</v>
      </c>
      <c r="B94" s="276" t="s">
        <v>317</v>
      </c>
      <c r="C94" s="276" t="s">
        <v>315</v>
      </c>
      <c r="D94" s="277">
        <v>0</v>
      </c>
      <c r="E94" s="277">
        <v>85.71</v>
      </c>
      <c r="F94" s="277">
        <v>70.59</v>
      </c>
      <c r="G94" s="277">
        <v>80</v>
      </c>
      <c r="H94" s="277">
        <v>73.91</v>
      </c>
      <c r="I94" s="277">
        <v>0</v>
      </c>
    </row>
    <row r="95" spans="1:9" x14ac:dyDescent="0.25">
      <c r="A95" s="276" t="s">
        <v>308</v>
      </c>
      <c r="B95" s="276" t="s">
        <v>318</v>
      </c>
      <c r="C95" s="276" t="s">
        <v>314</v>
      </c>
      <c r="D95" s="277">
        <v>0</v>
      </c>
      <c r="E95" s="277">
        <v>0</v>
      </c>
      <c r="F95" s="277">
        <v>0</v>
      </c>
      <c r="G95" s="277">
        <v>66.67</v>
      </c>
      <c r="H95" s="277">
        <v>50</v>
      </c>
      <c r="I95" s="277">
        <v>0</v>
      </c>
    </row>
    <row r="96" spans="1:9" x14ac:dyDescent="0.25">
      <c r="A96" s="276" t="s">
        <v>308</v>
      </c>
      <c r="B96" s="276" t="s">
        <v>318</v>
      </c>
      <c r="C96" s="276" t="s">
        <v>315</v>
      </c>
      <c r="D96" s="277">
        <v>0</v>
      </c>
      <c r="E96" s="277">
        <v>0</v>
      </c>
      <c r="F96" s="277">
        <v>0</v>
      </c>
      <c r="G96" s="277">
        <v>33.33</v>
      </c>
      <c r="H96" s="277">
        <v>0</v>
      </c>
      <c r="I96" s="277">
        <v>100</v>
      </c>
    </row>
    <row r="97" spans="1:9" x14ac:dyDescent="0.25">
      <c r="A97" s="276" t="s">
        <v>320</v>
      </c>
      <c r="B97" s="276" t="s">
        <v>316</v>
      </c>
      <c r="C97" s="276" t="s">
        <v>314</v>
      </c>
      <c r="D97" s="277">
        <v>0</v>
      </c>
      <c r="E97" s="277">
        <v>0</v>
      </c>
      <c r="F97" s="277">
        <v>40</v>
      </c>
      <c r="G97" s="277">
        <v>50</v>
      </c>
      <c r="H97" s="277">
        <v>0</v>
      </c>
      <c r="I97" s="277">
        <v>28.57</v>
      </c>
    </row>
    <row r="98" spans="1:9" x14ac:dyDescent="0.25">
      <c r="A98" s="276" t="s">
        <v>320</v>
      </c>
      <c r="B98" s="276" t="s">
        <v>316</v>
      </c>
      <c r="C98" s="276" t="s">
        <v>315</v>
      </c>
      <c r="D98" s="277">
        <v>0</v>
      </c>
      <c r="E98" s="277">
        <v>0</v>
      </c>
      <c r="F98" s="277">
        <v>0</v>
      </c>
      <c r="G98" s="277">
        <v>0</v>
      </c>
      <c r="H98" s="277">
        <v>0</v>
      </c>
      <c r="I98" s="277">
        <v>0</v>
      </c>
    </row>
    <row r="99" spans="1:9" x14ac:dyDescent="0.25">
      <c r="A99" s="276" t="s">
        <v>320</v>
      </c>
      <c r="B99" s="276" t="s">
        <v>317</v>
      </c>
      <c r="C99" s="276" t="s">
        <v>314</v>
      </c>
      <c r="D99" s="277">
        <v>0</v>
      </c>
      <c r="E99" s="277">
        <v>0</v>
      </c>
      <c r="F99" s="277">
        <v>100</v>
      </c>
      <c r="G99" s="277">
        <v>100</v>
      </c>
      <c r="H99" s="277">
        <v>100</v>
      </c>
      <c r="I99" s="277">
        <v>80</v>
      </c>
    </row>
    <row r="100" spans="1:9" x14ac:dyDescent="0.25">
      <c r="A100" s="276" t="s">
        <v>311</v>
      </c>
      <c r="B100" s="276" t="s">
        <v>313</v>
      </c>
      <c r="C100" s="276" t="s">
        <v>314</v>
      </c>
      <c r="D100" s="277">
        <v>0</v>
      </c>
      <c r="E100" s="277">
        <v>0</v>
      </c>
      <c r="F100" s="277">
        <v>57.89</v>
      </c>
      <c r="G100" s="277">
        <v>0</v>
      </c>
      <c r="H100" s="277">
        <v>0</v>
      </c>
      <c r="I100" s="277">
        <v>71.430000000000007</v>
      </c>
    </row>
    <row r="101" spans="1:9" x14ac:dyDescent="0.25">
      <c r="A101" s="276" t="s">
        <v>311</v>
      </c>
      <c r="B101" s="276" t="s">
        <v>313</v>
      </c>
      <c r="C101" s="276" t="s">
        <v>315</v>
      </c>
      <c r="D101" s="277">
        <v>0</v>
      </c>
      <c r="E101" s="277">
        <v>0</v>
      </c>
      <c r="F101" s="277">
        <v>0</v>
      </c>
      <c r="G101" s="277">
        <v>0</v>
      </c>
      <c r="H101" s="277">
        <v>0</v>
      </c>
      <c r="I101" s="277">
        <v>0</v>
      </c>
    </row>
  </sheetData>
  <mergeCells count="2">
    <mergeCell ref="C2:I2"/>
    <mergeCell ref="A1:I1"/>
  </mergeCells>
  <pageMargins left="0.7" right="0.7" top="0.75" bottom="0.75" header="0.3" footer="0.3"/>
  <pageSetup paperSize="9" scale="7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view="pageBreakPreview" zoomScaleNormal="100" zoomScaleSheetLayoutView="100" workbookViewId="0">
      <selection activeCell="C29" sqref="C29"/>
    </sheetView>
  </sheetViews>
  <sheetFormatPr defaultRowHeight="15.75" x14ac:dyDescent="0.25"/>
  <cols>
    <col min="1" max="1" width="16.375" customWidth="1"/>
    <col min="2" max="2" width="12.375" customWidth="1"/>
    <col min="3" max="3" width="9.75" customWidth="1"/>
    <col min="4" max="4" width="12.625" customWidth="1"/>
    <col min="5" max="5" width="9.125" customWidth="1"/>
    <col min="6" max="7" width="12.625" customWidth="1"/>
    <col min="8" max="8" width="10.25" customWidth="1"/>
    <col min="9" max="9" width="12.625" customWidth="1"/>
    <col min="10" max="10" width="10.25" customWidth="1"/>
    <col min="11" max="11" width="12.625" customWidth="1"/>
  </cols>
  <sheetData>
    <row r="1" spans="1:11" s="4" customFormat="1" ht="37.5" customHeight="1" x14ac:dyDescent="0.25">
      <c r="A1" s="418" t="s">
        <v>216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</row>
    <row r="2" spans="1:11" s="4" customFormat="1" ht="16.5" thickBot="1" x14ac:dyDescent="0.3">
      <c r="A2" s="14" t="s">
        <v>260</v>
      </c>
      <c r="B2" s="14"/>
    </row>
    <row r="3" spans="1:11" s="4" customFormat="1" ht="30.75" customHeight="1" x14ac:dyDescent="0.25">
      <c r="A3" s="420" t="s">
        <v>81</v>
      </c>
      <c r="B3" s="417" t="s">
        <v>82</v>
      </c>
      <c r="C3" s="363" t="s">
        <v>33</v>
      </c>
      <c r="D3" s="363" t="s">
        <v>83</v>
      </c>
      <c r="E3" s="379"/>
      <c r="F3" s="419"/>
      <c r="G3" s="417" t="s">
        <v>84</v>
      </c>
      <c r="H3" s="363" t="s">
        <v>33</v>
      </c>
      <c r="I3" s="363" t="s">
        <v>85</v>
      </c>
      <c r="J3" s="379"/>
      <c r="K3" s="419"/>
    </row>
    <row r="4" spans="1:11" s="4" customFormat="1" ht="32.25" thickBot="1" x14ac:dyDescent="0.3">
      <c r="A4" s="421"/>
      <c r="B4" s="383"/>
      <c r="C4" s="384"/>
      <c r="D4" s="278" t="s">
        <v>86</v>
      </c>
      <c r="E4" s="278" t="s">
        <v>87</v>
      </c>
      <c r="F4" s="66" t="s">
        <v>88</v>
      </c>
      <c r="G4" s="383"/>
      <c r="H4" s="384"/>
      <c r="I4" s="278" t="s">
        <v>86</v>
      </c>
      <c r="J4" s="278" t="s">
        <v>87</v>
      </c>
      <c r="K4" s="66" t="s">
        <v>88</v>
      </c>
    </row>
    <row r="5" spans="1:11" s="4" customFormat="1" x14ac:dyDescent="0.25">
      <c r="A5" s="281" t="s">
        <v>321</v>
      </c>
      <c r="B5" s="114">
        <v>138</v>
      </c>
      <c r="C5" s="114">
        <v>67</v>
      </c>
      <c r="D5" s="114">
        <v>94.43</v>
      </c>
      <c r="E5" s="114">
        <v>0</v>
      </c>
      <c r="F5" s="114">
        <v>0</v>
      </c>
      <c r="G5" s="114">
        <v>19</v>
      </c>
      <c r="H5" s="114">
        <v>17</v>
      </c>
      <c r="I5" s="114">
        <v>7.1</v>
      </c>
      <c r="J5" s="114">
        <v>0</v>
      </c>
      <c r="K5" s="114">
        <v>3</v>
      </c>
    </row>
    <row r="6" spans="1:11" s="4" customFormat="1" x14ac:dyDescent="0.25">
      <c r="A6" s="204" t="s">
        <v>322</v>
      </c>
      <c r="B6" s="114">
        <v>85</v>
      </c>
      <c r="C6" s="114">
        <v>74</v>
      </c>
      <c r="D6" s="114">
        <v>88.43</v>
      </c>
      <c r="E6" s="114">
        <v>0</v>
      </c>
      <c r="F6" s="114">
        <v>0</v>
      </c>
      <c r="G6" s="114">
        <v>38</v>
      </c>
      <c r="H6" s="114">
        <v>32</v>
      </c>
      <c r="I6" s="114">
        <v>7.97</v>
      </c>
      <c r="J6" s="114">
        <v>0</v>
      </c>
      <c r="K6" s="114">
        <v>1.83</v>
      </c>
    </row>
    <row r="7" spans="1:11" s="4" customFormat="1" x14ac:dyDescent="0.25">
      <c r="A7" s="204" t="s">
        <v>323</v>
      </c>
      <c r="B7" s="114">
        <v>142</v>
      </c>
      <c r="C7" s="114">
        <v>110</v>
      </c>
      <c r="D7" s="114">
        <v>183.37</v>
      </c>
      <c r="E7" s="114">
        <v>0</v>
      </c>
      <c r="F7" s="114">
        <v>1.1000000000000001</v>
      </c>
      <c r="G7" s="114">
        <v>16</v>
      </c>
      <c r="H7" s="114">
        <v>10</v>
      </c>
      <c r="I7" s="114">
        <v>48.67</v>
      </c>
      <c r="J7" s="114">
        <v>5.03</v>
      </c>
      <c r="K7" s="114">
        <v>0</v>
      </c>
    </row>
    <row r="8" spans="1:11" x14ac:dyDescent="0.25">
      <c r="A8" s="204" t="s">
        <v>324</v>
      </c>
      <c r="B8" s="114">
        <v>50</v>
      </c>
      <c r="C8" s="114">
        <v>44</v>
      </c>
      <c r="D8" s="114">
        <v>32.770000000000003</v>
      </c>
      <c r="E8" s="114">
        <v>0</v>
      </c>
      <c r="F8" s="114">
        <v>0</v>
      </c>
      <c r="G8" s="114">
        <v>5</v>
      </c>
      <c r="H8" s="114">
        <v>5</v>
      </c>
      <c r="I8" s="114">
        <v>16.399999999999999</v>
      </c>
      <c r="J8" s="114">
        <v>0</v>
      </c>
      <c r="K8" s="114">
        <v>0</v>
      </c>
    </row>
    <row r="9" spans="1:11" ht="16.5" thickBot="1" x14ac:dyDescent="0.3">
      <c r="A9" s="204" t="s">
        <v>325</v>
      </c>
      <c r="B9" s="114">
        <v>125</v>
      </c>
      <c r="C9" s="114">
        <v>96</v>
      </c>
      <c r="D9" s="114">
        <v>191.53</v>
      </c>
      <c r="E9" s="114">
        <v>0</v>
      </c>
      <c r="F9" s="114">
        <v>0</v>
      </c>
      <c r="G9" s="114">
        <v>26</v>
      </c>
      <c r="H9" s="114">
        <v>22</v>
      </c>
      <c r="I9" s="114">
        <v>64</v>
      </c>
      <c r="J9" s="114">
        <v>35.229999999999997</v>
      </c>
      <c r="K9" s="114">
        <v>0</v>
      </c>
    </row>
    <row r="10" spans="1:11" ht="16.5" thickBot="1" x14ac:dyDescent="0.3">
      <c r="A10" s="123" t="s">
        <v>31</v>
      </c>
      <c r="B10" s="127">
        <f>SUM(B5:B9)</f>
        <v>540</v>
      </c>
      <c r="C10" s="127">
        <f t="shared" ref="C10:F10" si="0">SUM(C5:C9)</f>
        <v>391</v>
      </c>
      <c r="D10" s="127">
        <f t="shared" si="0"/>
        <v>590.53</v>
      </c>
      <c r="E10" s="127">
        <f t="shared" si="0"/>
        <v>0</v>
      </c>
      <c r="F10" s="127">
        <f t="shared" si="0"/>
        <v>1.1000000000000001</v>
      </c>
      <c r="G10" s="127">
        <v>104</v>
      </c>
      <c r="H10" s="127">
        <v>86</v>
      </c>
      <c r="I10" s="127">
        <v>144.13999999999999</v>
      </c>
      <c r="J10" s="127">
        <v>40.26</v>
      </c>
      <c r="K10" s="127">
        <v>4.83</v>
      </c>
    </row>
    <row r="12" spans="1:11" ht="16.5" thickBot="1" x14ac:dyDescent="0.3">
      <c r="A12" s="14" t="s">
        <v>214</v>
      </c>
    </row>
    <row r="13" spans="1:11" x14ac:dyDescent="0.25">
      <c r="A13" s="422" t="s">
        <v>81</v>
      </c>
      <c r="B13" s="414" t="s">
        <v>82</v>
      </c>
      <c r="C13" s="401" t="s">
        <v>33</v>
      </c>
      <c r="D13" s="411" t="s">
        <v>83</v>
      </c>
      <c r="E13" s="412"/>
      <c r="F13" s="413"/>
      <c r="G13" s="414" t="s">
        <v>84</v>
      </c>
      <c r="H13" s="401" t="s">
        <v>33</v>
      </c>
      <c r="I13" s="411" t="s">
        <v>85</v>
      </c>
      <c r="J13" s="412"/>
      <c r="K13" s="413"/>
    </row>
    <row r="14" spans="1:11" ht="33.75" customHeight="1" thickBot="1" x14ac:dyDescent="0.3">
      <c r="A14" s="423"/>
      <c r="B14" s="415"/>
      <c r="C14" s="416"/>
      <c r="D14" s="278" t="s">
        <v>86</v>
      </c>
      <c r="E14" s="278" t="s">
        <v>87</v>
      </c>
      <c r="F14" s="66" t="s">
        <v>88</v>
      </c>
      <c r="G14" s="415"/>
      <c r="H14" s="416"/>
      <c r="I14" s="278" t="s">
        <v>86</v>
      </c>
      <c r="J14" s="278" t="s">
        <v>87</v>
      </c>
      <c r="K14" s="66" t="s">
        <v>88</v>
      </c>
    </row>
    <row r="15" spans="1:11" x14ac:dyDescent="0.25">
      <c r="A15" s="281" t="s">
        <v>321</v>
      </c>
      <c r="B15" s="114">
        <v>153</v>
      </c>
      <c r="C15" s="65">
        <v>101</v>
      </c>
      <c r="D15" s="65">
        <v>119.6</v>
      </c>
      <c r="E15" s="65">
        <v>0</v>
      </c>
      <c r="F15" s="115">
        <v>3.57</v>
      </c>
      <c r="G15" s="114">
        <v>10</v>
      </c>
      <c r="H15" s="65">
        <v>4</v>
      </c>
      <c r="I15" s="65">
        <v>11.5</v>
      </c>
      <c r="J15" s="65">
        <v>0</v>
      </c>
      <c r="K15" s="115">
        <v>7.07</v>
      </c>
    </row>
    <row r="16" spans="1:11" x14ac:dyDescent="0.25">
      <c r="A16" s="204" t="s">
        <v>322</v>
      </c>
      <c r="B16" s="120">
        <v>77</v>
      </c>
      <c r="C16" s="44">
        <v>67</v>
      </c>
      <c r="D16" s="44">
        <v>109.47</v>
      </c>
      <c r="E16" s="44">
        <v>0</v>
      </c>
      <c r="F16" s="121">
        <v>13.13</v>
      </c>
      <c r="G16" s="120">
        <v>9</v>
      </c>
      <c r="H16" s="44">
        <v>6</v>
      </c>
      <c r="I16" s="44">
        <v>5</v>
      </c>
      <c r="J16" s="44">
        <v>0</v>
      </c>
      <c r="K16" s="121">
        <v>4.63</v>
      </c>
    </row>
    <row r="17" spans="1:11" x14ac:dyDescent="0.25">
      <c r="A17" s="204" t="s">
        <v>323</v>
      </c>
      <c r="B17" s="120">
        <v>217</v>
      </c>
      <c r="C17" s="44">
        <v>166</v>
      </c>
      <c r="D17" s="44">
        <v>391.93</v>
      </c>
      <c r="E17" s="44">
        <v>0</v>
      </c>
      <c r="F17" s="121">
        <v>0.9</v>
      </c>
      <c r="G17" s="120">
        <v>14</v>
      </c>
      <c r="H17" s="44">
        <v>11</v>
      </c>
      <c r="I17" s="44">
        <v>58.4</v>
      </c>
      <c r="J17" s="44">
        <v>8.33</v>
      </c>
      <c r="K17" s="121">
        <v>0</v>
      </c>
    </row>
    <row r="18" spans="1:11" x14ac:dyDescent="0.25">
      <c r="A18" s="204" t="s">
        <v>324</v>
      </c>
      <c r="B18" s="116">
        <v>83</v>
      </c>
      <c r="C18" s="2">
        <v>72</v>
      </c>
      <c r="D18" s="2">
        <v>68.569999999999993</v>
      </c>
      <c r="E18" s="2">
        <v>0</v>
      </c>
      <c r="F18" s="117">
        <v>0</v>
      </c>
      <c r="G18" s="116">
        <v>0</v>
      </c>
      <c r="H18" s="2">
        <v>0</v>
      </c>
      <c r="I18" s="2">
        <v>0</v>
      </c>
      <c r="J18" s="2">
        <v>0</v>
      </c>
      <c r="K18" s="117">
        <v>0</v>
      </c>
    </row>
    <row r="19" spans="1:11" ht="16.5" thickBot="1" x14ac:dyDescent="0.3">
      <c r="A19" s="204" t="s">
        <v>325</v>
      </c>
      <c r="B19" s="116">
        <v>66</v>
      </c>
      <c r="C19" s="2">
        <v>49</v>
      </c>
      <c r="D19" s="2">
        <v>141.19999999999999</v>
      </c>
      <c r="E19" s="2">
        <v>0</v>
      </c>
      <c r="F19" s="117">
        <v>0</v>
      </c>
      <c r="G19" s="116">
        <v>7</v>
      </c>
      <c r="H19" s="2">
        <v>5</v>
      </c>
      <c r="I19" s="2">
        <v>32.200000000000003</v>
      </c>
      <c r="J19" s="2">
        <v>0</v>
      </c>
      <c r="K19" s="117">
        <v>0</v>
      </c>
    </row>
    <row r="20" spans="1:11" ht="16.5" thickBot="1" x14ac:dyDescent="0.3">
      <c r="A20" s="123" t="s">
        <v>31</v>
      </c>
      <c r="B20" s="127">
        <f t="shared" ref="B20:K20" si="1">SUM(B15:B19)</f>
        <v>596</v>
      </c>
      <c r="C20" s="125">
        <f t="shared" si="1"/>
        <v>455</v>
      </c>
      <c r="D20" s="125">
        <f t="shared" si="1"/>
        <v>830.77</v>
      </c>
      <c r="E20" s="125">
        <f t="shared" si="1"/>
        <v>0</v>
      </c>
      <c r="F20" s="126">
        <f t="shared" si="1"/>
        <v>17.599999999999998</v>
      </c>
      <c r="G20" s="127">
        <f t="shared" si="1"/>
        <v>40</v>
      </c>
      <c r="H20" s="125">
        <f t="shared" si="1"/>
        <v>26</v>
      </c>
      <c r="I20" s="125">
        <f t="shared" si="1"/>
        <v>107.10000000000001</v>
      </c>
      <c r="J20" s="125">
        <f t="shared" si="1"/>
        <v>8.33</v>
      </c>
      <c r="K20" s="126">
        <f t="shared" si="1"/>
        <v>11.7</v>
      </c>
    </row>
    <row r="21" spans="1:11" ht="16.5" thickBot="1" x14ac:dyDescent="0.3"/>
    <row r="22" spans="1:11" x14ac:dyDescent="0.25">
      <c r="A22" s="135" t="s">
        <v>89</v>
      </c>
      <c r="B22" s="137">
        <f t="shared" ref="B22:K22" si="2">+B10-B20</f>
        <v>-56</v>
      </c>
      <c r="C22" s="128">
        <f t="shared" si="2"/>
        <v>-64</v>
      </c>
      <c r="D22" s="128">
        <f t="shared" si="2"/>
        <v>-240.24</v>
      </c>
      <c r="E22" s="128">
        <f t="shared" si="2"/>
        <v>0</v>
      </c>
      <c r="F22" s="129">
        <f t="shared" si="2"/>
        <v>-16.499999999999996</v>
      </c>
      <c r="G22" s="137">
        <f t="shared" si="2"/>
        <v>64</v>
      </c>
      <c r="H22" s="128">
        <f t="shared" si="2"/>
        <v>60</v>
      </c>
      <c r="I22" s="128">
        <f t="shared" si="2"/>
        <v>37.039999999999978</v>
      </c>
      <c r="J22" s="128">
        <f t="shared" si="2"/>
        <v>31.93</v>
      </c>
      <c r="K22" s="129">
        <f t="shared" si="2"/>
        <v>-6.8699999999999992</v>
      </c>
    </row>
    <row r="23" spans="1:11" ht="16.5" thickBot="1" x14ac:dyDescent="0.3">
      <c r="A23" s="136" t="s">
        <v>90</v>
      </c>
      <c r="B23" s="138">
        <f>+IFERROR(B22/B20,0)*100</f>
        <v>-9.3959731543624159</v>
      </c>
      <c r="C23" s="130">
        <f>+IFERROR(C22/C20,0)*100</f>
        <v>-14.065934065934066</v>
      </c>
      <c r="D23" s="130">
        <f t="shared" ref="D23:K23" si="3">+IFERROR(D22/D20,0)*100</f>
        <v>-28.917751002082408</v>
      </c>
      <c r="E23" s="130">
        <f t="shared" si="3"/>
        <v>0</v>
      </c>
      <c r="F23" s="131">
        <f t="shared" si="3"/>
        <v>-93.749999999999986</v>
      </c>
      <c r="G23" s="138">
        <f t="shared" si="3"/>
        <v>160</v>
      </c>
      <c r="H23" s="130">
        <f t="shared" si="3"/>
        <v>230.76923076923075</v>
      </c>
      <c r="I23" s="130">
        <f t="shared" si="3"/>
        <v>34.584500466853385</v>
      </c>
      <c r="J23" s="130">
        <f t="shared" si="3"/>
        <v>383.31332533013205</v>
      </c>
      <c r="K23" s="131">
        <f t="shared" si="3"/>
        <v>-58.717948717948723</v>
      </c>
    </row>
    <row r="24" spans="1:11" x14ac:dyDescent="0.25">
      <c r="J24" s="12"/>
      <c r="K24" s="12"/>
    </row>
  </sheetData>
  <mergeCells count="15">
    <mergeCell ref="A13:A14"/>
    <mergeCell ref="G3:G4"/>
    <mergeCell ref="A1:K1"/>
    <mergeCell ref="I3:K3"/>
    <mergeCell ref="A3:A4"/>
    <mergeCell ref="H3:H4"/>
    <mergeCell ref="C3:C4"/>
    <mergeCell ref="D3:F3"/>
    <mergeCell ref="B3:B4"/>
    <mergeCell ref="I13:K13"/>
    <mergeCell ref="B13:B14"/>
    <mergeCell ref="C13:C14"/>
    <mergeCell ref="D13:F13"/>
    <mergeCell ref="G13:G14"/>
    <mergeCell ref="H13:H14"/>
  </mergeCells>
  <phoneticPr fontId="2" type="noConversion"/>
  <pageMargins left="0.74803149606299213" right="0.35433070866141736" top="0.98425196850393704" bottom="0.98425196850393704" header="0.51181102362204722" footer="0.51181102362204722"/>
  <pageSetup paperSize="9" scale="9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view="pageBreakPreview" zoomScaleNormal="100" zoomScaleSheetLayoutView="100" workbookViewId="0">
      <selection activeCell="J20" sqref="J20"/>
    </sheetView>
  </sheetViews>
  <sheetFormatPr defaultRowHeight="15.75" x14ac:dyDescent="0.25"/>
  <cols>
    <col min="1" max="1" width="3.875" bestFit="1" customWidth="1"/>
    <col min="2" max="2" width="38.625" customWidth="1"/>
    <col min="3" max="3" width="29" customWidth="1"/>
    <col min="4" max="4" width="13" customWidth="1"/>
    <col min="5" max="6" width="11.875" customWidth="1"/>
    <col min="7" max="7" width="12.125" customWidth="1"/>
    <col min="8" max="9" width="10.625" customWidth="1"/>
  </cols>
  <sheetData>
    <row r="1" spans="1:9" ht="48" customHeight="1" thickBot="1" x14ac:dyDescent="0.3">
      <c r="A1" s="418" t="s">
        <v>252</v>
      </c>
      <c r="B1" s="418"/>
      <c r="C1" s="418"/>
      <c r="D1" s="418"/>
      <c r="E1" s="418"/>
      <c r="F1" s="418"/>
      <c r="G1" s="418"/>
      <c r="H1" s="4"/>
      <c r="I1" s="4"/>
    </row>
    <row r="2" spans="1:9" ht="48" thickBot="1" x14ac:dyDescent="0.3">
      <c r="A2" s="67" t="s">
        <v>91</v>
      </c>
      <c r="B2" s="51" t="s">
        <v>92</v>
      </c>
      <c r="C2" s="51" t="s">
        <v>93</v>
      </c>
      <c r="D2" s="51" t="s">
        <v>217</v>
      </c>
      <c r="E2" s="458" t="s">
        <v>94</v>
      </c>
      <c r="F2" s="51" t="s">
        <v>95</v>
      </c>
      <c r="G2" s="52" t="s">
        <v>96</v>
      </c>
      <c r="H2" s="5"/>
      <c r="I2" s="5"/>
    </row>
    <row r="3" spans="1:9" x14ac:dyDescent="0.25">
      <c r="A3" s="33">
        <v>1</v>
      </c>
      <c r="B3" s="459" t="s">
        <v>1388</v>
      </c>
      <c r="C3" s="459" t="s">
        <v>1389</v>
      </c>
      <c r="D3" s="73"/>
      <c r="E3" s="456">
        <v>45566</v>
      </c>
      <c r="F3" s="456">
        <v>45776</v>
      </c>
      <c r="G3" s="17" t="s">
        <v>1380</v>
      </c>
    </row>
    <row r="4" spans="1:9" x14ac:dyDescent="0.25">
      <c r="A4" s="2">
        <v>2</v>
      </c>
      <c r="B4" s="460" t="s">
        <v>1390</v>
      </c>
      <c r="C4" s="460" t="s">
        <v>1389</v>
      </c>
      <c r="D4" s="3"/>
      <c r="E4" s="456">
        <v>45616</v>
      </c>
      <c r="F4" s="456">
        <v>45986</v>
      </c>
      <c r="G4" s="17" t="s">
        <v>1380</v>
      </c>
    </row>
    <row r="5" spans="1:9" x14ac:dyDescent="0.25">
      <c r="A5" s="45">
        <v>3</v>
      </c>
      <c r="B5" s="73" t="s">
        <v>1391</v>
      </c>
      <c r="C5" s="460" t="s">
        <v>1392</v>
      </c>
      <c r="D5" s="73"/>
      <c r="E5" s="456">
        <v>45819</v>
      </c>
      <c r="F5" s="456">
        <v>45986</v>
      </c>
      <c r="G5" s="17" t="s">
        <v>1377</v>
      </c>
    </row>
    <row r="6" spans="1:9" x14ac:dyDescent="0.25">
      <c r="A6" s="2"/>
      <c r="B6" s="3"/>
      <c r="C6" s="3"/>
      <c r="D6" s="73"/>
      <c r="E6" s="2"/>
      <c r="F6" s="2"/>
      <c r="G6" s="2"/>
    </row>
    <row r="7" spans="1:9" x14ac:dyDescent="0.25">
      <c r="A7" s="45"/>
      <c r="B7" s="73"/>
      <c r="C7" s="73"/>
      <c r="D7" s="3"/>
      <c r="E7" s="2"/>
      <c r="F7" s="2"/>
      <c r="G7" s="2"/>
    </row>
    <row r="8" spans="1:9" x14ac:dyDescent="0.25">
      <c r="A8" s="2"/>
      <c r="B8" s="3"/>
      <c r="C8" s="3"/>
      <c r="D8" s="3"/>
      <c r="E8" s="2"/>
      <c r="F8" s="2"/>
      <c r="G8" s="2"/>
    </row>
    <row r="9" spans="1:9" ht="16.5" thickBot="1" x14ac:dyDescent="0.3"/>
    <row r="10" spans="1:9" ht="12.75" customHeight="1" thickBot="1" x14ac:dyDescent="0.3">
      <c r="B10" s="68" t="s">
        <v>97</v>
      </c>
      <c r="C10" s="50"/>
      <c r="D10" s="245"/>
      <c r="E10" s="52" t="s">
        <v>98</v>
      </c>
    </row>
    <row r="11" spans="1:9" ht="64.5" customHeight="1" x14ac:dyDescent="0.25">
      <c r="B11" s="17" t="s">
        <v>253</v>
      </c>
      <c r="C11" s="18"/>
      <c r="D11" s="18">
        <v>2</v>
      </c>
      <c r="E11" s="45">
        <v>2</v>
      </c>
    </row>
    <row r="12" spans="1:9" x14ac:dyDescent="0.25">
      <c r="B12" s="17" t="s">
        <v>254</v>
      </c>
      <c r="C12" s="19"/>
      <c r="D12" s="19">
        <v>3</v>
      </c>
      <c r="E12" s="2">
        <v>0</v>
      </c>
    </row>
    <row r="13" spans="1:9" x14ac:dyDescent="0.25">
      <c r="B13" s="17" t="s">
        <v>255</v>
      </c>
      <c r="C13" s="19"/>
      <c r="D13" s="19">
        <v>3</v>
      </c>
      <c r="E13" s="2">
        <v>2</v>
      </c>
    </row>
    <row r="14" spans="1:9" x14ac:dyDescent="0.25">
      <c r="B14" s="11" t="s">
        <v>99</v>
      </c>
      <c r="C14" s="19"/>
      <c r="D14" s="19"/>
      <c r="E14" s="2"/>
    </row>
    <row r="15" spans="1:9" x14ac:dyDescent="0.25">
      <c r="B15" s="2" t="s">
        <v>100</v>
      </c>
      <c r="C15" s="19"/>
      <c r="D15" s="19"/>
      <c r="E15" s="2"/>
    </row>
    <row r="16" spans="1:9" x14ac:dyDescent="0.25">
      <c r="B16" s="2" t="s">
        <v>101</v>
      </c>
      <c r="C16" s="19"/>
      <c r="D16" s="19"/>
      <c r="E16" s="2"/>
    </row>
    <row r="17" spans="2:5" x14ac:dyDescent="0.25">
      <c r="B17" s="2" t="s">
        <v>102</v>
      </c>
      <c r="C17" s="19"/>
      <c r="D17" s="19"/>
      <c r="E17" s="2"/>
    </row>
    <row r="18" spans="2:5" ht="16.5" thickBot="1" x14ac:dyDescent="0.3"/>
    <row r="19" spans="2:5" ht="20.25" customHeight="1" thickBot="1" x14ac:dyDescent="0.3">
      <c r="B19" s="69" t="s">
        <v>103</v>
      </c>
      <c r="C19" s="70" t="s">
        <v>104</v>
      </c>
      <c r="D19" s="12"/>
    </row>
    <row r="20" spans="2:5" ht="31.5" customHeight="1" x14ac:dyDescent="0.25">
      <c r="B20" s="37">
        <v>3</v>
      </c>
      <c r="C20" s="17">
        <v>51</v>
      </c>
      <c r="D20" s="12"/>
      <c r="E20" s="12"/>
    </row>
    <row r="21" spans="2:5" ht="32.25" customHeight="1" x14ac:dyDescent="0.25">
      <c r="B21" s="37"/>
      <c r="C21" s="17"/>
      <c r="D21" s="12"/>
      <c r="E21" s="12"/>
    </row>
    <row r="22" spans="2:5" x14ac:dyDescent="0.25">
      <c r="E22" s="12"/>
    </row>
  </sheetData>
  <mergeCells count="1">
    <mergeCell ref="A1:G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view="pageBreakPreview" zoomScaleNormal="100" zoomScaleSheetLayoutView="100" workbookViewId="0">
      <selection activeCell="A2" sqref="A2:G22"/>
    </sheetView>
  </sheetViews>
  <sheetFormatPr defaultRowHeight="15.75" x14ac:dyDescent="0.25"/>
  <cols>
    <col min="1" max="1" width="4.125" customWidth="1"/>
    <col min="2" max="2" width="38" customWidth="1"/>
    <col min="3" max="3" width="24.375" customWidth="1"/>
    <col min="4" max="4" width="12.25" customWidth="1"/>
    <col min="5" max="5" width="16.5" customWidth="1"/>
    <col min="6" max="6" width="15.375" customWidth="1"/>
    <col min="7" max="7" width="20.375" customWidth="1"/>
    <col min="8" max="8" width="12.625" customWidth="1"/>
  </cols>
  <sheetData>
    <row r="1" spans="1:8" ht="48" customHeight="1" x14ac:dyDescent="0.3">
      <c r="A1" s="418" t="s">
        <v>256</v>
      </c>
      <c r="B1" s="418"/>
      <c r="C1" s="418"/>
      <c r="D1" s="418"/>
      <c r="E1" s="418"/>
      <c r="F1" s="418"/>
      <c r="G1" s="418"/>
      <c r="H1" s="20"/>
    </row>
    <row r="2" spans="1:8" ht="32.25" thickBot="1" x14ac:dyDescent="0.3">
      <c r="A2" s="452" t="s">
        <v>91</v>
      </c>
      <c r="B2" s="453" t="s">
        <v>92</v>
      </c>
      <c r="C2" s="453" t="s">
        <v>93</v>
      </c>
      <c r="D2" s="453" t="s">
        <v>218</v>
      </c>
      <c r="E2" s="453" t="s">
        <v>94</v>
      </c>
      <c r="F2" s="453" t="s">
        <v>105</v>
      </c>
      <c r="G2" s="454" t="s">
        <v>96</v>
      </c>
      <c r="H2" s="9"/>
    </row>
    <row r="3" spans="1:8" x14ac:dyDescent="0.25">
      <c r="A3" s="45">
        <v>1</v>
      </c>
      <c r="B3" s="17" t="s">
        <v>1376</v>
      </c>
      <c r="C3" s="455" t="s">
        <v>293</v>
      </c>
      <c r="D3" s="45"/>
      <c r="E3" s="456">
        <v>45586</v>
      </c>
      <c r="F3" s="456">
        <v>45832</v>
      </c>
      <c r="G3" s="17" t="s">
        <v>1377</v>
      </c>
    </row>
    <row r="4" spans="1:8" x14ac:dyDescent="0.25">
      <c r="A4" s="45">
        <v>2</v>
      </c>
      <c r="B4" s="11" t="s">
        <v>1378</v>
      </c>
      <c r="C4" s="317" t="s">
        <v>1379</v>
      </c>
      <c r="D4" s="2"/>
      <c r="E4" s="457">
        <v>45705</v>
      </c>
      <c r="F4" s="457">
        <v>45832</v>
      </c>
      <c r="G4" s="11" t="s">
        <v>1380</v>
      </c>
    </row>
    <row r="5" spans="1:8" x14ac:dyDescent="0.25">
      <c r="A5" s="45">
        <v>3</v>
      </c>
      <c r="B5" s="11" t="s">
        <v>1381</v>
      </c>
      <c r="C5" s="317" t="s">
        <v>1382</v>
      </c>
      <c r="D5" s="2"/>
      <c r="E5" s="457">
        <v>45708</v>
      </c>
      <c r="F5" s="457">
        <v>46000</v>
      </c>
      <c r="G5" s="11" t="s">
        <v>1377</v>
      </c>
    </row>
    <row r="6" spans="1:8" x14ac:dyDescent="0.25">
      <c r="A6" s="2">
        <v>4</v>
      </c>
      <c r="B6" s="317" t="s">
        <v>1383</v>
      </c>
      <c r="C6" s="317" t="s">
        <v>1384</v>
      </c>
      <c r="D6" s="2"/>
      <c r="E6" s="457">
        <v>45708</v>
      </c>
      <c r="F6" s="457">
        <v>46000</v>
      </c>
      <c r="G6" s="11" t="s">
        <v>1380</v>
      </c>
    </row>
    <row r="7" spans="1:8" x14ac:dyDescent="0.25">
      <c r="A7" s="2">
        <v>5</v>
      </c>
      <c r="B7" s="11" t="s">
        <v>1385</v>
      </c>
      <c r="C7" s="11" t="s">
        <v>1386</v>
      </c>
      <c r="D7" s="2"/>
      <c r="E7" s="457">
        <v>45708</v>
      </c>
      <c r="F7" s="457">
        <v>46000</v>
      </c>
      <c r="G7" s="11" t="s">
        <v>1380</v>
      </c>
    </row>
    <row r="8" spans="1:8" x14ac:dyDescent="0.25">
      <c r="A8" s="2">
        <v>6</v>
      </c>
      <c r="B8" s="11" t="s">
        <v>1387</v>
      </c>
      <c r="C8" s="317" t="s">
        <v>293</v>
      </c>
      <c r="D8" s="2"/>
      <c r="E8" s="457">
        <v>45743</v>
      </c>
      <c r="F8" s="457">
        <v>46000</v>
      </c>
      <c r="G8" s="11" t="s">
        <v>1380</v>
      </c>
    </row>
    <row r="9" spans="1:8" x14ac:dyDescent="0.25">
      <c r="A9" s="2"/>
      <c r="B9" s="2"/>
      <c r="C9" s="2"/>
      <c r="D9" s="2"/>
      <c r="E9" s="2"/>
      <c r="F9" s="2"/>
      <c r="G9" s="2"/>
    </row>
    <row r="10" spans="1:8" x14ac:dyDescent="0.25">
      <c r="A10" s="2"/>
      <c r="B10" s="2"/>
      <c r="C10" s="2"/>
      <c r="D10" s="2"/>
      <c r="E10" s="2"/>
      <c r="F10" s="2"/>
      <c r="G10" s="2"/>
    </row>
    <row r="11" spans="1:8" ht="16.5" thickBot="1" x14ac:dyDescent="0.3"/>
    <row r="12" spans="1:8" ht="53.25" customHeight="1" thickBot="1" x14ac:dyDescent="0.3">
      <c r="B12" s="68" t="s">
        <v>106</v>
      </c>
      <c r="C12" s="71"/>
      <c r="D12" s="246"/>
      <c r="E12" s="72" t="s">
        <v>98</v>
      </c>
    </row>
    <row r="13" spans="1:8" x14ac:dyDescent="0.25">
      <c r="B13" s="17" t="s">
        <v>253</v>
      </c>
      <c r="C13" s="18"/>
      <c r="D13" s="18">
        <v>1</v>
      </c>
      <c r="E13" s="45">
        <v>0</v>
      </c>
    </row>
    <row r="14" spans="1:8" x14ac:dyDescent="0.25">
      <c r="B14" s="17" t="s">
        <v>254</v>
      </c>
      <c r="C14" s="19"/>
      <c r="D14" s="19">
        <v>5</v>
      </c>
      <c r="E14" s="2">
        <v>1</v>
      </c>
    </row>
    <row r="15" spans="1:8" x14ac:dyDescent="0.25">
      <c r="B15" s="17" t="s">
        <v>255</v>
      </c>
      <c r="C15" s="19"/>
      <c r="D15" s="19">
        <v>6</v>
      </c>
      <c r="E15" s="2">
        <v>4</v>
      </c>
    </row>
    <row r="16" spans="1:8" x14ac:dyDescent="0.25">
      <c r="B16" s="11" t="s">
        <v>99</v>
      </c>
      <c r="C16" s="19"/>
      <c r="D16" s="19"/>
      <c r="E16" s="2"/>
    </row>
    <row r="17" spans="2:5" x14ac:dyDescent="0.25">
      <c r="B17" s="2" t="s">
        <v>100</v>
      </c>
      <c r="C17" s="19"/>
      <c r="D17" s="19"/>
      <c r="E17" s="2"/>
    </row>
    <row r="18" spans="2:5" x14ac:dyDescent="0.25">
      <c r="B18" s="2" t="s">
        <v>101</v>
      </c>
      <c r="C18" s="19"/>
      <c r="D18" s="19"/>
      <c r="E18" s="2"/>
    </row>
    <row r="19" spans="2:5" x14ac:dyDescent="0.25">
      <c r="B19" s="2" t="s">
        <v>102</v>
      </c>
      <c r="C19" s="19"/>
      <c r="D19" s="19"/>
      <c r="E19" s="2"/>
    </row>
    <row r="20" spans="2:5" ht="16.5" thickBot="1" x14ac:dyDescent="0.3"/>
    <row r="21" spans="2:5" ht="31.5" customHeight="1" thickBot="1" x14ac:dyDescent="0.3">
      <c r="B21" s="69" t="s">
        <v>107</v>
      </c>
      <c r="C21" s="70" t="s">
        <v>108</v>
      </c>
      <c r="D21" s="12"/>
    </row>
    <row r="22" spans="2:5" ht="29.25" customHeight="1" x14ac:dyDescent="0.25">
      <c r="B22" s="37">
        <v>6</v>
      </c>
      <c r="C22" s="17">
        <v>38.659999999999997</v>
      </c>
      <c r="D22" s="12"/>
      <c r="E22" s="12"/>
    </row>
    <row r="23" spans="2:5" x14ac:dyDescent="0.25">
      <c r="E23" s="12"/>
    </row>
  </sheetData>
  <mergeCells count="1">
    <mergeCell ref="A1:G1"/>
  </mergeCells>
  <phoneticPr fontId="2" type="noConversion"/>
  <pageMargins left="0.75" right="0.75" top="1" bottom="1" header="0.4921259845" footer="0.4921259845"/>
  <pageSetup paperSize="9" scale="9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1"/>
  <sheetViews>
    <sheetView view="pageBreakPreview" zoomScaleNormal="100" zoomScaleSheetLayoutView="100" workbookViewId="0">
      <selection activeCell="A3" sqref="A3:I21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425" t="s">
        <v>257</v>
      </c>
      <c r="B1" s="425"/>
      <c r="C1" s="425"/>
      <c r="D1" s="425"/>
      <c r="E1" s="425"/>
      <c r="F1" s="425"/>
      <c r="G1" s="425"/>
      <c r="H1" s="425"/>
      <c r="I1" s="425"/>
      <c r="J1" s="106"/>
    </row>
    <row r="2" spans="1:10" s="4" customFormat="1" ht="174" customHeight="1" thickBot="1" x14ac:dyDescent="0.3">
      <c r="A2" s="48" t="s">
        <v>109</v>
      </c>
      <c r="B2" s="51" t="s">
        <v>110</v>
      </c>
      <c r="C2" s="51" t="s">
        <v>111</v>
      </c>
      <c r="D2" s="51" t="s">
        <v>112</v>
      </c>
      <c r="E2" s="51" t="s">
        <v>113</v>
      </c>
      <c r="F2" s="51" t="s">
        <v>114</v>
      </c>
      <c r="G2" s="51" t="s">
        <v>115</v>
      </c>
      <c r="H2" s="51" t="s">
        <v>116</v>
      </c>
      <c r="I2" s="52" t="s">
        <v>117</v>
      </c>
    </row>
    <row r="3" spans="1:10" x14ac:dyDescent="0.25">
      <c r="A3" s="45" t="s">
        <v>118</v>
      </c>
      <c r="B3" s="45">
        <v>30</v>
      </c>
      <c r="C3" s="45">
        <v>1</v>
      </c>
      <c r="D3" s="45">
        <v>0.03</v>
      </c>
      <c r="E3" s="45">
        <v>2.77</v>
      </c>
      <c r="F3" s="45"/>
      <c r="G3" s="45"/>
      <c r="H3" s="45"/>
      <c r="I3" s="45">
        <v>26</v>
      </c>
    </row>
    <row r="4" spans="1:10" x14ac:dyDescent="0.25">
      <c r="A4" s="2" t="s">
        <v>119</v>
      </c>
      <c r="B4" s="2">
        <v>46</v>
      </c>
      <c r="C4" s="2">
        <v>1.04</v>
      </c>
      <c r="D4" s="2">
        <v>0.09</v>
      </c>
      <c r="E4" s="2">
        <v>3.87</v>
      </c>
      <c r="F4" s="2"/>
      <c r="G4" s="2"/>
      <c r="H4" s="2"/>
      <c r="I4" s="2">
        <v>25</v>
      </c>
    </row>
    <row r="5" spans="1:10" x14ac:dyDescent="0.25">
      <c r="A5" s="2" t="s">
        <v>120</v>
      </c>
      <c r="B5" s="2">
        <v>95</v>
      </c>
      <c r="C5" s="2">
        <v>1.21</v>
      </c>
      <c r="D5" s="2">
        <v>0.37</v>
      </c>
      <c r="E5" s="2">
        <v>2.57</v>
      </c>
      <c r="F5" s="2"/>
      <c r="G5" s="2">
        <v>2</v>
      </c>
      <c r="H5" s="2">
        <v>1</v>
      </c>
      <c r="I5" s="2">
        <v>73</v>
      </c>
    </row>
    <row r="6" spans="1:10" x14ac:dyDescent="0.25">
      <c r="A6" s="46" t="s">
        <v>31</v>
      </c>
      <c r="B6" s="36">
        <f>SUM(B3:B5)</f>
        <v>171</v>
      </c>
      <c r="C6" s="85">
        <f>+IFERROR(($B$3*C3+$B$4*C4+$B$5*C5)/$B$6,0)</f>
        <v>1.1274269005847954</v>
      </c>
      <c r="D6" s="85">
        <f>+IFERROR(($B$3*D3+$B$4*D4+$B$5*D5)/$B$6,0)</f>
        <v>0.23502923976608187</v>
      </c>
      <c r="E6" s="85">
        <f>+IFERROR(($B$3*E3+$B$4*E4+$B$5*E5)/$B$6,0)</f>
        <v>2.9547953216374268</v>
      </c>
      <c r="F6" s="36">
        <f>SUM(F3:F5)</f>
        <v>0</v>
      </c>
      <c r="G6" s="36">
        <f>SUM(G3:G5)</f>
        <v>2</v>
      </c>
      <c r="H6" s="36">
        <f>SUM(H3:H5)</f>
        <v>1</v>
      </c>
      <c r="I6" s="36">
        <f>SUM(I3:I5)</f>
        <v>124</v>
      </c>
    </row>
    <row r="8" spans="1:10" s="1" customFormat="1" ht="16.5" customHeight="1" thickBot="1" x14ac:dyDescent="0.3">
      <c r="A8" s="424" t="s">
        <v>121</v>
      </c>
      <c r="B8" s="424"/>
      <c r="C8" s="424"/>
      <c r="D8" s="9"/>
      <c r="H8" s="9"/>
      <c r="I8" s="9"/>
      <c r="J8" s="9"/>
    </row>
    <row r="9" spans="1:10" s="1" customFormat="1" ht="32.25" thickBot="1" x14ac:dyDescent="0.3">
      <c r="A9" s="48" t="s">
        <v>122</v>
      </c>
      <c r="B9" s="51" t="s">
        <v>123</v>
      </c>
      <c r="C9" s="52" t="s">
        <v>124</v>
      </c>
      <c r="D9" s="9"/>
      <c r="H9" s="9"/>
      <c r="I9" s="9"/>
      <c r="J9" s="9"/>
    </row>
    <row r="10" spans="1:10" x14ac:dyDescent="0.25">
      <c r="A10" s="45" t="s">
        <v>125</v>
      </c>
      <c r="B10" s="45">
        <v>0</v>
      </c>
      <c r="C10" s="73">
        <v>0</v>
      </c>
    </row>
    <row r="11" spans="1:10" x14ac:dyDescent="0.25">
      <c r="A11" s="2" t="s">
        <v>126</v>
      </c>
      <c r="B11" s="2">
        <v>9</v>
      </c>
      <c r="C11" s="3">
        <v>3.52</v>
      </c>
    </row>
    <row r="12" spans="1:10" ht="13.5" customHeight="1" x14ac:dyDescent="0.25">
      <c r="A12" s="36" t="s">
        <v>31</v>
      </c>
      <c r="B12" s="46">
        <f>+B10+B11</f>
        <v>9</v>
      </c>
      <c r="C12" s="46">
        <f>+C10+C11</f>
        <v>3.52</v>
      </c>
    </row>
    <row r="13" spans="1:10" x14ac:dyDescent="0.25">
      <c r="C13" s="12"/>
    </row>
    <row r="14" spans="1:10" ht="15.75" customHeight="1" x14ac:dyDescent="0.25">
      <c r="A14" s="424" t="s">
        <v>127</v>
      </c>
      <c r="B14" s="424"/>
      <c r="C14" s="424"/>
    </row>
    <row r="15" spans="1:10" x14ac:dyDescent="0.25">
      <c r="A15" s="424"/>
      <c r="B15" s="424"/>
      <c r="C15" s="424"/>
    </row>
    <row r="16" spans="1:10" x14ac:dyDescent="0.25">
      <c r="A16" s="424"/>
      <c r="B16" s="424"/>
      <c r="C16" s="424"/>
    </row>
    <row r="17" spans="1:3" ht="16.5" thickBot="1" x14ac:dyDescent="0.3">
      <c r="A17" s="426"/>
      <c r="B17" s="426"/>
      <c r="C17" s="424"/>
    </row>
    <row r="18" spans="1:3" ht="16.5" thickBot="1" x14ac:dyDescent="0.3">
      <c r="A18" s="48" t="s">
        <v>128</v>
      </c>
      <c r="B18" s="52" t="s">
        <v>129</v>
      </c>
      <c r="C18" s="16"/>
    </row>
    <row r="19" spans="1:3" x14ac:dyDescent="0.25">
      <c r="A19" s="45" t="s">
        <v>130</v>
      </c>
      <c r="B19" s="45">
        <v>8</v>
      </c>
    </row>
    <row r="20" spans="1:3" x14ac:dyDescent="0.25">
      <c r="A20" s="2" t="s">
        <v>131</v>
      </c>
      <c r="B20" s="2">
        <v>4</v>
      </c>
    </row>
    <row r="21" spans="1:3" x14ac:dyDescent="0.25">
      <c r="A21" s="36" t="s">
        <v>31</v>
      </c>
      <c r="B21" s="46">
        <f>+B19+B20</f>
        <v>12</v>
      </c>
      <c r="C21" s="12"/>
    </row>
  </sheetData>
  <mergeCells count="3">
    <mergeCell ref="A8:C8"/>
    <mergeCell ref="A1:I1"/>
    <mergeCell ref="A14:C17"/>
  </mergeCells>
  <phoneticPr fontId="2" type="noConversion"/>
  <pageMargins left="0.75" right="0.75" top="1" bottom="1" header="0.4921259845" footer="0.4921259845"/>
  <pageSetup paperSize="9" scale="89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view="pageBreakPreview" zoomScaleNormal="100" zoomScaleSheetLayoutView="100" workbookViewId="0">
      <selection activeCell="O5" sqref="O5"/>
    </sheetView>
  </sheetViews>
  <sheetFormatPr defaultRowHeight="15.75" x14ac:dyDescent="0.25"/>
  <cols>
    <col min="1" max="1" width="12.125" customWidth="1"/>
    <col min="2" max="2" width="7.875" customWidth="1"/>
    <col min="3" max="3" width="10.625" customWidth="1"/>
    <col min="4" max="4" width="7.875" customWidth="1"/>
    <col min="5" max="5" width="10.375" customWidth="1"/>
    <col min="6" max="6" width="8" customWidth="1"/>
    <col min="7" max="7" width="9.625" customWidth="1"/>
    <col min="8" max="8" width="7.25" customWidth="1"/>
    <col min="9" max="9" width="8.75" customWidth="1"/>
    <col min="10" max="10" width="9.625" customWidth="1"/>
    <col min="11" max="11" width="9" customWidth="1"/>
    <col min="12" max="12" width="8.125" customWidth="1"/>
    <col min="13" max="13" width="9.875" customWidth="1"/>
    <col min="14" max="20" width="10.625" customWidth="1"/>
  </cols>
  <sheetData>
    <row r="1" spans="1:19" ht="31.5" customHeight="1" x14ac:dyDescent="0.25">
      <c r="A1" s="418" t="s">
        <v>132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14"/>
      <c r="O1" s="14"/>
      <c r="P1" s="14"/>
      <c r="Q1" s="14"/>
      <c r="R1" s="14"/>
      <c r="S1" s="14"/>
    </row>
    <row r="2" spans="1:19" ht="16.5" thickBot="1" x14ac:dyDescent="0.3">
      <c r="A2" s="155" t="s">
        <v>258</v>
      </c>
      <c r="B2" s="155"/>
      <c r="C2" s="156"/>
      <c r="D2" s="156"/>
      <c r="E2" s="155"/>
      <c r="F2" s="155"/>
      <c r="G2" s="155"/>
      <c r="H2" s="427"/>
      <c r="I2" s="427"/>
      <c r="J2" s="427"/>
      <c r="K2" s="427"/>
      <c r="L2" s="427"/>
      <c r="M2" s="427"/>
    </row>
    <row r="3" spans="1:19" s="5" customFormat="1" ht="66.75" customHeight="1" thickBot="1" x14ac:dyDescent="0.3">
      <c r="A3" s="157" t="s">
        <v>81</v>
      </c>
      <c r="B3" s="158" t="s">
        <v>31</v>
      </c>
      <c r="C3" s="158" t="s">
        <v>133</v>
      </c>
      <c r="D3" s="158" t="s">
        <v>134</v>
      </c>
      <c r="E3" s="158" t="s">
        <v>135</v>
      </c>
      <c r="F3" s="158" t="s">
        <v>136</v>
      </c>
      <c r="G3" s="159" t="s">
        <v>137</v>
      </c>
      <c r="H3" s="158" t="s">
        <v>33</v>
      </c>
      <c r="I3" s="157" t="s">
        <v>133</v>
      </c>
      <c r="J3" s="158" t="s">
        <v>134</v>
      </c>
      <c r="K3" s="158" t="s">
        <v>135</v>
      </c>
      <c r="L3" s="158" t="s">
        <v>136</v>
      </c>
      <c r="M3" s="159" t="s">
        <v>137</v>
      </c>
    </row>
    <row r="4" spans="1:19" s="5" customFormat="1" ht="47.25" x14ac:dyDescent="0.25">
      <c r="A4" s="305" t="s">
        <v>662</v>
      </c>
      <c r="B4" s="160">
        <f>SUM(C4:G4)</f>
        <v>118.37</v>
      </c>
      <c r="C4" s="161">
        <v>20.9</v>
      </c>
      <c r="D4" s="161">
        <v>42</v>
      </c>
      <c r="E4" s="161"/>
      <c r="F4" s="161">
        <v>55.47</v>
      </c>
      <c r="G4" s="194"/>
      <c r="H4" s="201">
        <f t="shared" ref="H4:H9" si="0">SUM(I4:M4)</f>
        <v>59.15</v>
      </c>
      <c r="I4" s="162">
        <v>7</v>
      </c>
      <c r="J4" s="163">
        <v>21</v>
      </c>
      <c r="K4" s="163"/>
      <c r="L4" s="163">
        <v>31.15</v>
      </c>
      <c r="M4" s="164"/>
    </row>
    <row r="5" spans="1:19" s="5" customFormat="1" ht="47.25" x14ac:dyDescent="0.25">
      <c r="A5" s="306" t="s">
        <v>663</v>
      </c>
      <c r="B5" s="160">
        <f>SUM(C5:G5)</f>
        <v>38.5</v>
      </c>
      <c r="C5" s="166">
        <v>6</v>
      </c>
      <c r="D5" s="166">
        <v>11</v>
      </c>
      <c r="E5" s="166"/>
      <c r="F5" s="166">
        <v>21.5</v>
      </c>
      <c r="G5" s="195"/>
      <c r="H5" s="202">
        <f t="shared" si="0"/>
        <v>17.5</v>
      </c>
      <c r="I5" s="165">
        <v>1</v>
      </c>
      <c r="J5" s="166">
        <v>6</v>
      </c>
      <c r="K5" s="166"/>
      <c r="L5" s="166">
        <v>10.5</v>
      </c>
      <c r="M5" s="167"/>
    </row>
    <row r="6" spans="1:19" s="5" customFormat="1" ht="47.25" x14ac:dyDescent="0.25">
      <c r="A6" s="306" t="s">
        <v>664</v>
      </c>
      <c r="B6" s="160">
        <f t="shared" ref="B6:B9" si="1">SUM(C6:G6)</f>
        <v>160.09</v>
      </c>
      <c r="C6" s="166">
        <v>25</v>
      </c>
      <c r="D6" s="166">
        <v>61.5</v>
      </c>
      <c r="E6" s="166"/>
      <c r="F6" s="166">
        <v>73.59</v>
      </c>
      <c r="G6" s="195"/>
      <c r="H6" s="202">
        <f t="shared" si="0"/>
        <v>90.1</v>
      </c>
      <c r="I6" s="165">
        <v>10</v>
      </c>
      <c r="J6" s="166">
        <v>36.5</v>
      </c>
      <c r="K6" s="166"/>
      <c r="L6" s="166">
        <v>43.6</v>
      </c>
      <c r="M6" s="167"/>
    </row>
    <row r="7" spans="1:19" s="5" customFormat="1" ht="47.25" x14ac:dyDescent="0.25">
      <c r="A7" s="306" t="s">
        <v>665</v>
      </c>
      <c r="B7" s="160">
        <f t="shared" si="1"/>
        <v>53.6</v>
      </c>
      <c r="C7" s="166">
        <v>8.5</v>
      </c>
      <c r="D7" s="166">
        <v>16.2</v>
      </c>
      <c r="E7" s="166"/>
      <c r="F7" s="166">
        <v>27.5</v>
      </c>
      <c r="G7" s="195">
        <v>1.4</v>
      </c>
      <c r="H7" s="202">
        <f t="shared" si="0"/>
        <v>32</v>
      </c>
      <c r="I7" s="165">
        <v>2.5</v>
      </c>
      <c r="J7" s="166">
        <v>8</v>
      </c>
      <c r="K7" s="166"/>
      <c r="L7" s="166">
        <v>20.100000000000001</v>
      </c>
      <c r="M7" s="167">
        <v>1.4</v>
      </c>
    </row>
    <row r="8" spans="1:19" s="5" customFormat="1" ht="47.25" x14ac:dyDescent="0.25">
      <c r="A8" s="306" t="s">
        <v>666</v>
      </c>
      <c r="B8" s="160">
        <f t="shared" si="1"/>
        <v>90</v>
      </c>
      <c r="C8" s="166">
        <v>11</v>
      </c>
      <c r="D8" s="166">
        <v>29.5</v>
      </c>
      <c r="E8" s="166"/>
      <c r="F8" s="166">
        <v>47.5</v>
      </c>
      <c r="G8" s="195">
        <v>2</v>
      </c>
      <c r="H8" s="202">
        <f t="shared" si="0"/>
        <v>58.5</v>
      </c>
      <c r="I8" s="165">
        <v>8</v>
      </c>
      <c r="J8" s="166">
        <v>19</v>
      </c>
      <c r="K8" s="166"/>
      <c r="L8" s="166">
        <v>31.5</v>
      </c>
      <c r="M8" s="167"/>
    </row>
    <row r="9" spans="1:19" s="5" customFormat="1" x14ac:dyDescent="0.25">
      <c r="A9" s="168" t="s">
        <v>31</v>
      </c>
      <c r="B9" s="160">
        <f t="shared" si="1"/>
        <v>460.55999999999995</v>
      </c>
      <c r="C9" s="169">
        <f>SUM(C4:C8)</f>
        <v>71.400000000000006</v>
      </c>
      <c r="D9" s="169">
        <f>SUM(D4:D8)</f>
        <v>160.19999999999999</v>
      </c>
      <c r="E9" s="169">
        <f>SUM(E4:E8)</f>
        <v>0</v>
      </c>
      <c r="F9" s="169">
        <f>SUM(F4:F8)</f>
        <v>225.56</v>
      </c>
      <c r="G9" s="196">
        <f>SUM(G4:G8)</f>
        <v>3.4</v>
      </c>
      <c r="H9" s="202">
        <f t="shared" si="0"/>
        <v>257.25</v>
      </c>
      <c r="I9" s="170">
        <f>SUM(I4:I8)</f>
        <v>28.5</v>
      </c>
      <c r="J9" s="169">
        <f>SUM(J4:J8)</f>
        <v>90.5</v>
      </c>
      <c r="K9" s="169">
        <f>SUM(K4:K8)</f>
        <v>0</v>
      </c>
      <c r="L9" s="169">
        <f>SUM(L4:L8)</f>
        <v>136.85</v>
      </c>
      <c r="M9" s="171">
        <f>SUM(M4:M8)</f>
        <v>1.4</v>
      </c>
    </row>
    <row r="10" spans="1:19" s="5" customFormat="1" x14ac:dyDescent="0.25">
      <c r="A10" s="168" t="s">
        <v>138</v>
      </c>
      <c r="B10" s="172">
        <v>100</v>
      </c>
      <c r="C10" s="173">
        <f t="shared" ref="C10:H10" si="2">+IFERROR(C9/$B$9,0)*100</f>
        <v>15.502866076081295</v>
      </c>
      <c r="D10" s="173">
        <f t="shared" si="2"/>
        <v>34.783741532047948</v>
      </c>
      <c r="E10" s="173">
        <f t="shared" si="2"/>
        <v>0</v>
      </c>
      <c r="F10" s="173">
        <f t="shared" si="2"/>
        <v>48.975160673962137</v>
      </c>
      <c r="G10" s="197">
        <f t="shared" si="2"/>
        <v>0.73823171790863307</v>
      </c>
      <c r="H10" s="193">
        <f t="shared" si="2"/>
        <v>55.855914538822304</v>
      </c>
      <c r="I10" s="174">
        <f>+IFERROR(I9/$H$9,0)*100</f>
        <v>11.078717201166182</v>
      </c>
      <c r="J10" s="173">
        <f t="shared" ref="J10:M10" si="3">+IFERROR(J9/$H$9,0)*100</f>
        <v>35.179786200194364</v>
      </c>
      <c r="K10" s="173">
        <f t="shared" si="3"/>
        <v>0</v>
      </c>
      <c r="L10" s="173">
        <f t="shared" si="3"/>
        <v>53.197278911564624</v>
      </c>
      <c r="M10" s="207">
        <f t="shared" si="3"/>
        <v>0.54421768707482987</v>
      </c>
    </row>
    <row r="11" spans="1:19" s="5" customFormat="1" ht="30" x14ac:dyDescent="0.25">
      <c r="A11" s="175" t="s">
        <v>667</v>
      </c>
      <c r="B11" s="307">
        <f>SUM(C11:G11)</f>
        <v>451.21999999999997</v>
      </c>
      <c r="C11" s="177">
        <v>79.3</v>
      </c>
      <c r="D11" s="177">
        <v>156.53</v>
      </c>
      <c r="E11" s="177"/>
      <c r="F11" s="177">
        <v>211.71</v>
      </c>
      <c r="G11" s="180">
        <v>3.68</v>
      </c>
      <c r="H11" s="203">
        <v>261.23</v>
      </c>
      <c r="I11" s="179">
        <v>34.4</v>
      </c>
      <c r="J11" s="177">
        <v>90.5</v>
      </c>
      <c r="K11" s="177"/>
      <c r="L11" s="180">
        <v>134.03</v>
      </c>
      <c r="M11" s="178">
        <v>2.2999999999999998</v>
      </c>
    </row>
    <row r="12" spans="1:19" s="5" customFormat="1" ht="30" x14ac:dyDescent="0.25">
      <c r="A12" s="175" t="s">
        <v>668</v>
      </c>
      <c r="B12" s="181">
        <v>100</v>
      </c>
      <c r="C12" s="181">
        <v>18.2</v>
      </c>
      <c r="D12" s="181">
        <v>33.9</v>
      </c>
      <c r="E12" s="181"/>
      <c r="F12" s="181">
        <v>47.5</v>
      </c>
      <c r="G12" s="198">
        <v>0.4</v>
      </c>
      <c r="H12" s="204">
        <v>57.7</v>
      </c>
      <c r="I12" s="183">
        <v>13.1</v>
      </c>
      <c r="J12" s="181">
        <v>33.1</v>
      </c>
      <c r="K12" s="181"/>
      <c r="L12" s="181">
        <v>53.5</v>
      </c>
      <c r="M12" s="182">
        <v>0.3</v>
      </c>
    </row>
    <row r="13" spans="1:19" s="5" customFormat="1" ht="30" x14ac:dyDescent="0.25">
      <c r="A13" s="184" t="s">
        <v>669</v>
      </c>
      <c r="B13" s="185">
        <f>+B9-B11</f>
        <v>9.339999999999975</v>
      </c>
      <c r="C13" s="185">
        <f t="shared" ref="C13:M13" si="4">+C9-C11</f>
        <v>-7.8999999999999915</v>
      </c>
      <c r="D13" s="185">
        <f t="shared" si="4"/>
        <v>3.6699999999999875</v>
      </c>
      <c r="E13" s="185">
        <f t="shared" si="4"/>
        <v>0</v>
      </c>
      <c r="F13" s="185">
        <f t="shared" si="4"/>
        <v>13.849999999999994</v>
      </c>
      <c r="G13" s="199">
        <f t="shared" si="4"/>
        <v>-0.28000000000000025</v>
      </c>
      <c r="H13" s="205">
        <f>+H9-H11</f>
        <v>-3.9800000000000182</v>
      </c>
      <c r="I13" s="187">
        <f t="shared" si="4"/>
        <v>-5.8999999999999986</v>
      </c>
      <c r="J13" s="185">
        <f t="shared" si="4"/>
        <v>0</v>
      </c>
      <c r="K13" s="185">
        <f t="shared" si="4"/>
        <v>0</v>
      </c>
      <c r="L13" s="185">
        <f t="shared" si="4"/>
        <v>2.8199999999999932</v>
      </c>
      <c r="M13" s="186">
        <f t="shared" si="4"/>
        <v>-0.89999999999999991</v>
      </c>
    </row>
    <row r="14" spans="1:19" s="5" customFormat="1" ht="30.75" thickBot="1" x14ac:dyDescent="0.3">
      <c r="A14" s="188" t="s">
        <v>670</v>
      </c>
      <c r="B14" s="189">
        <f t="shared" ref="B14:L14" si="5">+B10-B12</f>
        <v>0</v>
      </c>
      <c r="C14" s="189">
        <f>+C10-C12</f>
        <v>-2.6971339239187042</v>
      </c>
      <c r="D14" s="189">
        <f>+D10-D12</f>
        <v>0.88374153204794936</v>
      </c>
      <c r="E14" s="189">
        <f t="shared" si="5"/>
        <v>0</v>
      </c>
      <c r="F14" s="189">
        <f t="shared" si="5"/>
        <v>1.4751606739621366</v>
      </c>
      <c r="G14" s="200">
        <f t="shared" si="5"/>
        <v>0.33823171790863304</v>
      </c>
      <c r="H14" s="206">
        <f>+H10-H12</f>
        <v>-1.8440854611776984</v>
      </c>
      <c r="I14" s="191">
        <f t="shared" si="5"/>
        <v>-2.021282798833818</v>
      </c>
      <c r="J14" s="189">
        <f t="shared" si="5"/>
        <v>2.0797862001943628</v>
      </c>
      <c r="K14" s="189">
        <f t="shared" si="5"/>
        <v>0</v>
      </c>
      <c r="L14" s="189">
        <f t="shared" si="5"/>
        <v>-0.30272108843537637</v>
      </c>
      <c r="M14" s="190">
        <f>+M10-M12</f>
        <v>0.24421768707482988</v>
      </c>
    </row>
    <row r="15" spans="1:19" ht="18.75" customHeight="1" x14ac:dyDescent="0.25">
      <c r="A15" s="192" t="s">
        <v>139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</row>
    <row r="16" spans="1:19" ht="20.25" customHeight="1" x14ac:dyDescent="0.25">
      <c r="A16" s="168" t="s">
        <v>138</v>
      </c>
      <c r="B16" s="172">
        <v>100</v>
      </c>
      <c r="C16" s="173">
        <f t="shared" ref="C16:H16" si="6">+IFERROR(C15/$B$15,0)*100</f>
        <v>0</v>
      </c>
      <c r="D16" s="173">
        <f t="shared" si="6"/>
        <v>0</v>
      </c>
      <c r="E16" s="173">
        <f t="shared" si="6"/>
        <v>0</v>
      </c>
      <c r="F16" s="173">
        <f t="shared" si="6"/>
        <v>0</v>
      </c>
      <c r="G16" s="197">
        <f t="shared" si="6"/>
        <v>0</v>
      </c>
      <c r="H16" s="193">
        <f t="shared" si="6"/>
        <v>0</v>
      </c>
      <c r="I16" s="174">
        <f>+IFERROR(I15/$H$15,0)*100</f>
        <v>0</v>
      </c>
      <c r="J16" s="173">
        <f t="shared" ref="J16:M16" si="7">+IFERROR(J15/$H$15,0)*100</f>
        <v>0</v>
      </c>
      <c r="K16" s="173">
        <f t="shared" si="7"/>
        <v>0</v>
      </c>
      <c r="L16" s="173">
        <f t="shared" si="7"/>
        <v>0</v>
      </c>
      <c r="M16" s="207">
        <f t="shared" si="7"/>
        <v>0</v>
      </c>
    </row>
    <row r="17" spans="1:13" ht="33.75" customHeight="1" x14ac:dyDescent="0.25">
      <c r="A17" s="175" t="s">
        <v>265</v>
      </c>
      <c r="B17" s="176"/>
      <c r="C17" s="177"/>
      <c r="D17" s="177"/>
      <c r="E17" s="177"/>
      <c r="F17" s="177"/>
      <c r="G17" s="180"/>
      <c r="H17" s="203"/>
      <c r="I17" s="179"/>
      <c r="J17" s="177"/>
      <c r="K17" s="177"/>
      <c r="L17" s="180"/>
      <c r="M17" s="178"/>
    </row>
    <row r="18" spans="1:13" ht="33.75" customHeight="1" x14ac:dyDescent="0.25">
      <c r="A18" s="175" t="s">
        <v>266</v>
      </c>
      <c r="B18" s="181"/>
      <c r="C18" s="181"/>
      <c r="D18" s="181"/>
      <c r="E18" s="181"/>
      <c r="F18" s="181"/>
      <c r="G18" s="198"/>
      <c r="H18" s="204"/>
      <c r="I18" s="183"/>
      <c r="J18" s="181"/>
      <c r="K18" s="181"/>
      <c r="L18" s="181"/>
      <c r="M18" s="182"/>
    </row>
    <row r="19" spans="1:13" ht="32.25" customHeight="1" x14ac:dyDescent="0.25">
      <c r="A19" s="184" t="s">
        <v>267</v>
      </c>
      <c r="B19" s="185">
        <f>+B15-B17</f>
        <v>0</v>
      </c>
      <c r="C19" s="185">
        <f t="shared" ref="C19:M19" si="8">+C15-C17</f>
        <v>0</v>
      </c>
      <c r="D19" s="185">
        <f t="shared" si="8"/>
        <v>0</v>
      </c>
      <c r="E19" s="185">
        <f t="shared" si="8"/>
        <v>0</v>
      </c>
      <c r="F19" s="185">
        <f t="shared" si="8"/>
        <v>0</v>
      </c>
      <c r="G19" s="199">
        <f t="shared" si="8"/>
        <v>0</v>
      </c>
      <c r="H19" s="205">
        <f>+H15-H17</f>
        <v>0</v>
      </c>
      <c r="I19" s="187">
        <f t="shared" si="8"/>
        <v>0</v>
      </c>
      <c r="J19" s="185">
        <f t="shared" si="8"/>
        <v>0</v>
      </c>
      <c r="K19" s="185">
        <f t="shared" si="8"/>
        <v>0</v>
      </c>
      <c r="L19" s="185">
        <f t="shared" si="8"/>
        <v>0</v>
      </c>
      <c r="M19" s="186">
        <f t="shared" si="8"/>
        <v>0</v>
      </c>
    </row>
    <row r="20" spans="1:13" ht="39" customHeight="1" thickBot="1" x14ac:dyDescent="0.3">
      <c r="A20" s="188" t="s">
        <v>268</v>
      </c>
      <c r="B20" s="189">
        <f t="shared" ref="B20:L20" si="9">+B16-B18</f>
        <v>100</v>
      </c>
      <c r="C20" s="189">
        <f>+C16-C18</f>
        <v>0</v>
      </c>
      <c r="D20" s="189">
        <f>+D16-D18</f>
        <v>0</v>
      </c>
      <c r="E20" s="189">
        <f t="shared" si="9"/>
        <v>0</v>
      </c>
      <c r="F20" s="189">
        <f t="shared" si="9"/>
        <v>0</v>
      </c>
      <c r="G20" s="200">
        <f t="shared" si="9"/>
        <v>0</v>
      </c>
      <c r="H20" s="206">
        <f>+H16-H18</f>
        <v>0</v>
      </c>
      <c r="I20" s="191">
        <f t="shared" si="9"/>
        <v>0</v>
      </c>
      <c r="J20" s="189">
        <f t="shared" si="9"/>
        <v>0</v>
      </c>
      <c r="K20" s="189">
        <f t="shared" si="9"/>
        <v>0</v>
      </c>
      <c r="L20" s="189">
        <f t="shared" si="9"/>
        <v>0</v>
      </c>
      <c r="M20" s="190">
        <f>+M16-M18</f>
        <v>0</v>
      </c>
    </row>
    <row r="21" spans="1:13" x14ac:dyDescent="0.25">
      <c r="A21" s="192" t="s">
        <v>139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</row>
    <row r="22" spans="1:13" x14ac:dyDescent="0.25">
      <c r="A22" s="155"/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</row>
  </sheetData>
  <mergeCells count="2">
    <mergeCell ref="A1:M1"/>
    <mergeCell ref="H2:M2"/>
  </mergeCells>
  <phoneticPr fontId="2" type="noConversion"/>
  <pageMargins left="0.75" right="0.75" top="0.5" bottom="1" header="0.4921259845" footer="0.4921259845"/>
  <pageSetup paperSize="9" fitToHeight="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view="pageBreakPreview" zoomScaleNormal="100" zoomScaleSheetLayoutView="100" workbookViewId="0">
      <selection activeCell="P19" sqref="P19"/>
    </sheetView>
  </sheetViews>
  <sheetFormatPr defaultRowHeight="15.75" x14ac:dyDescent="0.25"/>
  <cols>
    <col min="1" max="2" width="12.625" customWidth="1"/>
    <col min="3" max="3" width="11.375" customWidth="1"/>
    <col min="4" max="11" width="12.625" customWidth="1"/>
  </cols>
  <sheetData>
    <row r="1" spans="1:11" ht="40.5" customHeight="1" x14ac:dyDescent="0.25">
      <c r="A1" s="428" t="s">
        <v>259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</row>
    <row r="2" spans="1:11" ht="16.5" thickBot="1" x14ac:dyDescent="0.3">
      <c r="A2" s="14" t="s">
        <v>260</v>
      </c>
      <c r="B2" s="14"/>
      <c r="C2" s="4"/>
      <c r="D2" s="4"/>
      <c r="E2" s="4"/>
      <c r="F2" s="4"/>
      <c r="G2" s="4"/>
      <c r="H2" s="4"/>
      <c r="I2" s="4"/>
      <c r="J2" s="4"/>
      <c r="K2" s="4"/>
    </row>
    <row r="3" spans="1:11" ht="15.75" customHeight="1" x14ac:dyDescent="0.25">
      <c r="A3" s="422" t="s">
        <v>81</v>
      </c>
      <c r="B3" s="436" t="s">
        <v>140</v>
      </c>
      <c r="C3" s="401" t="s">
        <v>33</v>
      </c>
      <c r="D3" s="431" t="s">
        <v>141</v>
      </c>
      <c r="E3" s="432"/>
      <c r="F3" s="433"/>
      <c r="G3" s="438" t="s">
        <v>142</v>
      </c>
      <c r="H3" s="401" t="s">
        <v>33</v>
      </c>
      <c r="I3" s="431" t="s">
        <v>143</v>
      </c>
      <c r="J3" s="432"/>
      <c r="K3" s="433"/>
    </row>
    <row r="4" spans="1:11" ht="32.25" thickBot="1" x14ac:dyDescent="0.3">
      <c r="A4" s="423"/>
      <c r="B4" s="437"/>
      <c r="C4" s="416"/>
      <c r="D4" s="278" t="s">
        <v>86</v>
      </c>
      <c r="E4" s="278" t="s">
        <v>87</v>
      </c>
      <c r="F4" s="66" t="s">
        <v>88</v>
      </c>
      <c r="G4" s="439"/>
      <c r="H4" s="416"/>
      <c r="I4" s="278" t="s">
        <v>86</v>
      </c>
      <c r="J4" s="278" t="s">
        <v>87</v>
      </c>
      <c r="K4" s="66" t="s">
        <v>88</v>
      </c>
    </row>
    <row r="5" spans="1:11" x14ac:dyDescent="0.25">
      <c r="A5" s="281" t="s">
        <v>321</v>
      </c>
      <c r="B5" s="282">
        <v>95</v>
      </c>
      <c r="C5" s="282">
        <v>62</v>
      </c>
      <c r="D5" s="282">
        <v>578</v>
      </c>
      <c r="E5" s="282">
        <v>0</v>
      </c>
      <c r="F5" s="282">
        <v>75</v>
      </c>
      <c r="G5" s="282">
        <v>56</v>
      </c>
      <c r="H5" s="282">
        <v>33</v>
      </c>
      <c r="I5" s="282">
        <v>450</v>
      </c>
      <c r="J5" s="282">
        <v>0</v>
      </c>
      <c r="K5" s="282">
        <v>62</v>
      </c>
    </row>
    <row r="6" spans="1:11" x14ac:dyDescent="0.25">
      <c r="A6" s="204" t="s">
        <v>322</v>
      </c>
      <c r="B6" s="282">
        <v>36</v>
      </c>
      <c r="C6" s="282">
        <v>27</v>
      </c>
      <c r="D6" s="282">
        <v>216</v>
      </c>
      <c r="E6" s="282">
        <v>0</v>
      </c>
      <c r="F6" s="282">
        <v>4</v>
      </c>
      <c r="G6" s="282">
        <v>60</v>
      </c>
      <c r="H6" s="282">
        <v>49</v>
      </c>
      <c r="I6" s="282">
        <v>125</v>
      </c>
      <c r="J6" s="282">
        <v>0</v>
      </c>
      <c r="K6" s="282">
        <v>212</v>
      </c>
    </row>
    <row r="7" spans="1:11" x14ac:dyDescent="0.25">
      <c r="A7" s="204" t="s">
        <v>323</v>
      </c>
      <c r="B7" s="282">
        <v>110</v>
      </c>
      <c r="C7" s="282">
        <v>72</v>
      </c>
      <c r="D7" s="282">
        <v>604</v>
      </c>
      <c r="E7" s="282">
        <v>0</v>
      </c>
      <c r="F7" s="282">
        <v>76</v>
      </c>
      <c r="G7" s="282">
        <v>46</v>
      </c>
      <c r="H7" s="282">
        <v>20</v>
      </c>
      <c r="I7" s="282">
        <v>287</v>
      </c>
      <c r="J7" s="282">
        <v>0</v>
      </c>
      <c r="K7" s="282">
        <v>90</v>
      </c>
    </row>
    <row r="8" spans="1:11" x14ac:dyDescent="0.25">
      <c r="A8" s="204" t="s">
        <v>324</v>
      </c>
      <c r="B8" s="282">
        <v>22</v>
      </c>
      <c r="C8" s="282">
        <v>18</v>
      </c>
      <c r="D8" s="282">
        <v>132</v>
      </c>
      <c r="E8" s="282">
        <v>0</v>
      </c>
      <c r="F8" s="282">
        <v>0</v>
      </c>
      <c r="G8" s="282">
        <v>6</v>
      </c>
      <c r="H8" s="282">
        <v>5</v>
      </c>
      <c r="I8" s="282">
        <v>116</v>
      </c>
      <c r="J8" s="282">
        <v>0</v>
      </c>
      <c r="K8" s="282">
        <v>0</v>
      </c>
    </row>
    <row r="9" spans="1:11" x14ac:dyDescent="0.25">
      <c r="A9" s="204" t="s">
        <v>325</v>
      </c>
      <c r="B9" s="282">
        <v>61</v>
      </c>
      <c r="C9" s="282">
        <v>45</v>
      </c>
      <c r="D9" s="282">
        <v>354</v>
      </c>
      <c r="E9" s="282">
        <v>0</v>
      </c>
      <c r="F9" s="282">
        <v>8</v>
      </c>
      <c r="G9" s="282">
        <v>22</v>
      </c>
      <c r="H9" s="282">
        <v>5</v>
      </c>
      <c r="I9" s="282">
        <v>111</v>
      </c>
      <c r="J9" s="282">
        <v>122</v>
      </c>
      <c r="K9" s="282">
        <v>0</v>
      </c>
    </row>
    <row r="10" spans="1:11" ht="16.5" thickBot="1" x14ac:dyDescent="0.3">
      <c r="A10" s="283" t="s">
        <v>326</v>
      </c>
      <c r="B10" s="282">
        <v>50</v>
      </c>
      <c r="C10" s="282">
        <v>40</v>
      </c>
      <c r="D10" s="282">
        <v>327</v>
      </c>
      <c r="E10" s="282">
        <v>0</v>
      </c>
      <c r="F10" s="282">
        <v>0</v>
      </c>
      <c r="G10" s="282">
        <v>7</v>
      </c>
      <c r="H10" s="282">
        <v>5</v>
      </c>
      <c r="I10" s="282">
        <v>40</v>
      </c>
      <c r="J10" s="282">
        <v>0</v>
      </c>
      <c r="K10" s="282">
        <v>0</v>
      </c>
    </row>
    <row r="11" spans="1:11" ht="18" customHeight="1" thickBot="1" x14ac:dyDescent="0.3">
      <c r="A11" s="139" t="s">
        <v>31</v>
      </c>
      <c r="B11" s="127">
        <v>374</v>
      </c>
      <c r="C11" s="127">
        <v>264</v>
      </c>
      <c r="D11" s="127">
        <v>2211</v>
      </c>
      <c r="E11" s="127">
        <v>0</v>
      </c>
      <c r="F11" s="127">
        <v>163</v>
      </c>
      <c r="G11" s="127">
        <v>197</v>
      </c>
      <c r="H11" s="127">
        <v>117</v>
      </c>
      <c r="I11" s="127">
        <v>1129</v>
      </c>
      <c r="J11" s="127">
        <v>122</v>
      </c>
      <c r="K11" s="127">
        <v>364</v>
      </c>
    </row>
    <row r="13" spans="1:11" ht="16.5" thickBot="1" x14ac:dyDescent="0.3">
      <c r="A13" s="279" t="s">
        <v>214</v>
      </c>
    </row>
    <row r="14" spans="1:11" ht="15.75" customHeight="1" x14ac:dyDescent="0.25">
      <c r="A14" s="420" t="s">
        <v>81</v>
      </c>
      <c r="B14" s="436" t="s">
        <v>140</v>
      </c>
      <c r="C14" s="429" t="s">
        <v>140</v>
      </c>
      <c r="D14" s="431" t="s">
        <v>141</v>
      </c>
      <c r="E14" s="432"/>
      <c r="F14" s="433"/>
      <c r="G14" s="438" t="s">
        <v>142</v>
      </c>
      <c r="H14" s="434" t="s">
        <v>142</v>
      </c>
      <c r="I14" s="431" t="s">
        <v>143</v>
      </c>
      <c r="J14" s="432"/>
      <c r="K14" s="433"/>
    </row>
    <row r="15" spans="1:11" ht="32.25" thickBot="1" x14ac:dyDescent="0.3">
      <c r="A15" s="421"/>
      <c r="B15" s="437"/>
      <c r="C15" s="430"/>
      <c r="D15" s="278" t="s">
        <v>86</v>
      </c>
      <c r="E15" s="278" t="s">
        <v>87</v>
      </c>
      <c r="F15" s="66" t="s">
        <v>88</v>
      </c>
      <c r="G15" s="439"/>
      <c r="H15" s="435"/>
      <c r="I15" s="278" t="s">
        <v>86</v>
      </c>
      <c r="J15" s="278" t="s">
        <v>87</v>
      </c>
      <c r="K15" s="66" t="s">
        <v>88</v>
      </c>
    </row>
    <row r="16" spans="1:11" x14ac:dyDescent="0.25">
      <c r="A16" s="281" t="s">
        <v>321</v>
      </c>
      <c r="B16" s="282">
        <v>103</v>
      </c>
      <c r="C16" s="284">
        <v>58</v>
      </c>
      <c r="D16" s="284">
        <v>719</v>
      </c>
      <c r="E16" s="284">
        <v>0</v>
      </c>
      <c r="F16" s="285">
        <v>33</v>
      </c>
      <c r="G16" s="282">
        <v>32</v>
      </c>
      <c r="H16" s="284">
        <v>15</v>
      </c>
      <c r="I16" s="284">
        <v>258</v>
      </c>
      <c r="J16" s="284">
        <v>0</v>
      </c>
      <c r="K16" s="285">
        <v>0</v>
      </c>
    </row>
    <row r="17" spans="1:11" x14ac:dyDescent="0.25">
      <c r="A17" s="204" t="s">
        <v>322</v>
      </c>
      <c r="B17" s="286">
        <v>42</v>
      </c>
      <c r="C17" s="287">
        <v>28</v>
      </c>
      <c r="D17" s="287">
        <v>248</v>
      </c>
      <c r="E17" s="287">
        <v>0</v>
      </c>
      <c r="F17" s="288">
        <v>0</v>
      </c>
      <c r="G17" s="286">
        <v>48</v>
      </c>
      <c r="H17" s="287">
        <v>37</v>
      </c>
      <c r="I17" s="287">
        <v>231</v>
      </c>
      <c r="J17" s="287">
        <v>90</v>
      </c>
      <c r="K17" s="288">
        <v>23</v>
      </c>
    </row>
    <row r="18" spans="1:11" x14ac:dyDescent="0.25">
      <c r="A18" s="204" t="s">
        <v>323</v>
      </c>
      <c r="B18" s="286">
        <v>125</v>
      </c>
      <c r="C18" s="287">
        <v>71</v>
      </c>
      <c r="D18" s="287">
        <v>798</v>
      </c>
      <c r="E18" s="287">
        <v>0</v>
      </c>
      <c r="F18" s="288">
        <v>107</v>
      </c>
      <c r="G18" s="286">
        <v>42</v>
      </c>
      <c r="H18" s="287">
        <v>23</v>
      </c>
      <c r="I18" s="287">
        <v>321</v>
      </c>
      <c r="J18" s="287">
        <v>180</v>
      </c>
      <c r="K18" s="288">
        <v>62</v>
      </c>
    </row>
    <row r="19" spans="1:11" x14ac:dyDescent="0.25">
      <c r="A19" s="204" t="s">
        <v>324</v>
      </c>
      <c r="B19" s="289">
        <v>21</v>
      </c>
      <c r="C19" s="290">
        <v>17</v>
      </c>
      <c r="D19" s="290">
        <v>148</v>
      </c>
      <c r="E19" s="290">
        <v>0</v>
      </c>
      <c r="F19" s="291">
        <v>0</v>
      </c>
      <c r="G19" s="289">
        <v>7</v>
      </c>
      <c r="H19" s="290">
        <v>5</v>
      </c>
      <c r="I19" s="290">
        <v>22</v>
      </c>
      <c r="J19" s="290">
        <v>0</v>
      </c>
      <c r="K19" s="291">
        <v>57</v>
      </c>
    </row>
    <row r="20" spans="1:11" x14ac:dyDescent="0.25">
      <c r="A20" s="204" t="s">
        <v>325</v>
      </c>
      <c r="B20" s="289">
        <v>55</v>
      </c>
      <c r="C20" s="290">
        <v>44</v>
      </c>
      <c r="D20" s="290">
        <v>376</v>
      </c>
      <c r="E20" s="290">
        <v>0</v>
      </c>
      <c r="F20" s="291">
        <v>8</v>
      </c>
      <c r="G20" s="289">
        <v>17</v>
      </c>
      <c r="H20" s="290">
        <v>7</v>
      </c>
      <c r="I20" s="290">
        <v>101</v>
      </c>
      <c r="J20" s="290">
        <v>0</v>
      </c>
      <c r="K20" s="291">
        <v>0</v>
      </c>
    </row>
    <row r="21" spans="1:11" ht="16.5" thickBot="1" x14ac:dyDescent="0.3">
      <c r="A21" s="283" t="s">
        <v>326</v>
      </c>
      <c r="B21" s="292">
        <v>47</v>
      </c>
      <c r="C21" s="293">
        <v>39</v>
      </c>
      <c r="D21" s="293">
        <v>330</v>
      </c>
      <c r="E21" s="293">
        <v>0</v>
      </c>
      <c r="F21" s="294">
        <v>0</v>
      </c>
      <c r="G21" s="295">
        <v>10</v>
      </c>
      <c r="H21" s="296">
        <v>6</v>
      </c>
      <c r="I21" s="296">
        <v>53</v>
      </c>
      <c r="J21" s="296">
        <v>0</v>
      </c>
      <c r="K21" s="297">
        <v>0</v>
      </c>
    </row>
    <row r="22" spans="1:11" ht="16.5" thickBot="1" x14ac:dyDescent="0.3">
      <c r="A22" s="139" t="s">
        <v>31</v>
      </c>
      <c r="B22" s="127">
        <f>SUM(B16:B21)</f>
        <v>393</v>
      </c>
      <c r="C22" s="125">
        <f>SUM(C16:C21)</f>
        <v>257</v>
      </c>
      <c r="D22" s="125">
        <f>SUM(D16:D21)</f>
        <v>2619</v>
      </c>
      <c r="E22" s="125">
        <f t="shared" ref="E22:K22" si="0">SUM(E16:E21)</f>
        <v>0</v>
      </c>
      <c r="F22" s="126">
        <f t="shared" si="0"/>
        <v>148</v>
      </c>
      <c r="G22" s="124">
        <f t="shared" si="0"/>
        <v>156</v>
      </c>
      <c r="H22" s="125">
        <f t="shared" si="0"/>
        <v>93</v>
      </c>
      <c r="I22" s="125">
        <f t="shared" si="0"/>
        <v>986</v>
      </c>
      <c r="J22" s="125">
        <f t="shared" si="0"/>
        <v>270</v>
      </c>
      <c r="K22" s="126">
        <f t="shared" si="0"/>
        <v>142</v>
      </c>
    </row>
    <row r="23" spans="1:11" ht="16.5" thickBot="1" x14ac:dyDescent="0.3"/>
    <row r="24" spans="1:11" ht="18.75" customHeight="1" x14ac:dyDescent="0.25">
      <c r="A24" s="140" t="s">
        <v>144</v>
      </c>
      <c r="B24" s="137">
        <f t="shared" ref="B24:K24" si="1">+B11-B22</f>
        <v>-19</v>
      </c>
      <c r="C24" s="128">
        <f t="shared" si="1"/>
        <v>7</v>
      </c>
      <c r="D24" s="128">
        <f t="shared" si="1"/>
        <v>-408</v>
      </c>
      <c r="E24" s="128">
        <f t="shared" si="1"/>
        <v>0</v>
      </c>
      <c r="F24" s="129">
        <f t="shared" si="1"/>
        <v>15</v>
      </c>
      <c r="G24" s="137">
        <f t="shared" si="1"/>
        <v>41</v>
      </c>
      <c r="H24" s="128">
        <f t="shared" si="1"/>
        <v>24</v>
      </c>
      <c r="I24" s="128">
        <f t="shared" si="1"/>
        <v>143</v>
      </c>
      <c r="J24" s="128">
        <f t="shared" si="1"/>
        <v>-148</v>
      </c>
      <c r="K24" s="129">
        <f t="shared" si="1"/>
        <v>222</v>
      </c>
    </row>
    <row r="25" spans="1:11" ht="20.25" customHeight="1" thickBot="1" x14ac:dyDescent="0.3">
      <c r="A25" s="141" t="s">
        <v>145</v>
      </c>
      <c r="B25" s="138">
        <f t="shared" ref="B25:K25" si="2">+IFERROR(B24/B22,0)*100</f>
        <v>-4.8346055979643765</v>
      </c>
      <c r="C25" s="130">
        <f t="shared" si="2"/>
        <v>2.7237354085603114</v>
      </c>
      <c r="D25" s="130">
        <f t="shared" si="2"/>
        <v>-15.578465063001145</v>
      </c>
      <c r="E25" s="130">
        <f t="shared" si="2"/>
        <v>0</v>
      </c>
      <c r="F25" s="131">
        <f t="shared" si="2"/>
        <v>10.135135135135135</v>
      </c>
      <c r="G25" s="138">
        <f t="shared" si="2"/>
        <v>26.282051282051285</v>
      </c>
      <c r="H25" s="130">
        <f t="shared" si="2"/>
        <v>25.806451612903224</v>
      </c>
      <c r="I25" s="130">
        <f t="shared" si="2"/>
        <v>14.503042596348884</v>
      </c>
      <c r="J25" s="130">
        <f t="shared" si="2"/>
        <v>-54.814814814814817</v>
      </c>
      <c r="K25" s="131">
        <f t="shared" si="2"/>
        <v>156.33802816901408</v>
      </c>
    </row>
    <row r="26" spans="1:11" x14ac:dyDescent="0.25">
      <c r="J26" s="12"/>
      <c r="K26" s="12"/>
    </row>
  </sheetData>
  <mergeCells count="15">
    <mergeCell ref="A1:K1"/>
    <mergeCell ref="A14:A15"/>
    <mergeCell ref="C14:C15"/>
    <mergeCell ref="D14:F14"/>
    <mergeCell ref="H14:H15"/>
    <mergeCell ref="I14:K14"/>
    <mergeCell ref="B14:B15"/>
    <mergeCell ref="G14:G15"/>
    <mergeCell ref="I3:K3"/>
    <mergeCell ref="A3:A4"/>
    <mergeCell ref="C3:C4"/>
    <mergeCell ref="D3:F3"/>
    <mergeCell ref="H3:H4"/>
    <mergeCell ref="B3:B4"/>
    <mergeCell ref="G3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view="pageBreakPreview" zoomScaleNormal="100" zoomScaleSheetLayoutView="100" workbookViewId="0">
      <selection activeCell="P12" sqref="P12"/>
    </sheetView>
  </sheetViews>
  <sheetFormatPr defaultRowHeight="15.75" x14ac:dyDescent="0.25"/>
  <cols>
    <col min="1" max="1" width="12.625" customWidth="1"/>
    <col min="2" max="2" width="12.375" customWidth="1"/>
    <col min="3" max="3" width="10" customWidth="1"/>
    <col min="4" max="4" width="9.875" customWidth="1"/>
    <col min="5" max="5" width="8.5" customWidth="1"/>
    <col min="6" max="6" width="13" customWidth="1"/>
    <col min="7" max="7" width="9.875" customWidth="1"/>
    <col min="8" max="8" width="10.5" customWidth="1"/>
    <col min="9" max="9" width="9.75" customWidth="1"/>
    <col min="10" max="10" width="13.5" customWidth="1"/>
    <col min="11" max="11" width="11.375" customWidth="1"/>
  </cols>
  <sheetData>
    <row r="1" spans="1:12" ht="45" customHeight="1" x14ac:dyDescent="0.25">
      <c r="A1" s="393" t="s">
        <v>261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</row>
    <row r="2" spans="1:12" ht="107.25" customHeight="1" x14ac:dyDescent="0.25">
      <c r="A2" s="13" t="s">
        <v>146</v>
      </c>
      <c r="B2" s="13" t="s">
        <v>147</v>
      </c>
      <c r="C2" s="13" t="s">
        <v>148</v>
      </c>
      <c r="D2" s="13" t="s">
        <v>149</v>
      </c>
      <c r="E2" s="13" t="s">
        <v>148</v>
      </c>
      <c r="F2" s="13" t="s">
        <v>150</v>
      </c>
      <c r="G2" s="13" t="s">
        <v>33</v>
      </c>
      <c r="H2" s="13" t="s">
        <v>151</v>
      </c>
      <c r="I2" s="13" t="s">
        <v>33</v>
      </c>
      <c r="J2" s="13" t="s">
        <v>152</v>
      </c>
      <c r="K2" s="13" t="s">
        <v>33</v>
      </c>
      <c r="L2" s="1"/>
    </row>
    <row r="3" spans="1:12" ht="21" customHeight="1" x14ac:dyDescent="0.25">
      <c r="A3" s="32" t="s">
        <v>153</v>
      </c>
      <c r="B3" s="2">
        <v>1290</v>
      </c>
      <c r="C3" s="2">
        <v>983</v>
      </c>
      <c r="D3" s="2">
        <v>1248</v>
      </c>
      <c r="E3" s="2">
        <v>955</v>
      </c>
      <c r="F3" s="2">
        <v>395</v>
      </c>
      <c r="G3" s="2">
        <v>232</v>
      </c>
      <c r="H3" s="2">
        <v>22</v>
      </c>
      <c r="I3" s="2">
        <v>14</v>
      </c>
      <c r="J3" s="2">
        <v>7</v>
      </c>
      <c r="K3" s="2">
        <v>5</v>
      </c>
    </row>
    <row r="4" spans="1:12" ht="24.75" customHeight="1" x14ac:dyDescent="0.25">
      <c r="A4" s="32" t="s">
        <v>154</v>
      </c>
      <c r="B4" s="2">
        <v>877</v>
      </c>
      <c r="C4" s="2">
        <v>686</v>
      </c>
      <c r="D4" s="2">
        <v>861</v>
      </c>
      <c r="E4" s="2">
        <v>673</v>
      </c>
      <c r="F4" s="2">
        <v>306</v>
      </c>
      <c r="G4" s="2">
        <v>180</v>
      </c>
      <c r="H4" s="2">
        <v>4</v>
      </c>
      <c r="I4" s="2">
        <v>1</v>
      </c>
      <c r="J4" s="2">
        <v>2</v>
      </c>
      <c r="K4" s="2">
        <v>0</v>
      </c>
    </row>
    <row r="5" spans="1:12" ht="19.5" customHeight="1" x14ac:dyDescent="0.25">
      <c r="A5" s="32" t="s">
        <v>155</v>
      </c>
      <c r="B5" s="2">
        <v>36</v>
      </c>
      <c r="C5" s="2">
        <v>19</v>
      </c>
      <c r="D5" s="2">
        <v>36</v>
      </c>
      <c r="E5" s="2">
        <v>19</v>
      </c>
      <c r="F5" s="2">
        <v>35</v>
      </c>
      <c r="G5" s="2">
        <v>17</v>
      </c>
      <c r="H5" s="2">
        <v>1</v>
      </c>
      <c r="I5" s="2">
        <v>0</v>
      </c>
      <c r="J5" s="2">
        <v>4</v>
      </c>
      <c r="K5" s="2">
        <v>1</v>
      </c>
    </row>
    <row r="6" spans="1:12" ht="21" customHeight="1" x14ac:dyDescent="0.25">
      <c r="A6" s="32" t="s">
        <v>156</v>
      </c>
      <c r="B6" s="2">
        <v>50</v>
      </c>
      <c r="C6" s="2">
        <v>36</v>
      </c>
      <c r="D6" s="2">
        <v>46</v>
      </c>
      <c r="E6" s="2">
        <v>32</v>
      </c>
      <c r="F6" s="2">
        <v>12</v>
      </c>
      <c r="G6" s="2">
        <v>6</v>
      </c>
      <c r="H6" s="2">
        <v>1</v>
      </c>
      <c r="I6" s="2">
        <v>0</v>
      </c>
      <c r="J6" s="2">
        <v>1</v>
      </c>
      <c r="K6" s="2">
        <v>0</v>
      </c>
    </row>
    <row r="7" spans="1:12" ht="18.75" customHeight="1" x14ac:dyDescent="0.25">
      <c r="A7" s="80" t="s">
        <v>31</v>
      </c>
      <c r="B7" s="36">
        <f>SUM(B3:B6)</f>
        <v>2253</v>
      </c>
      <c r="C7" s="36">
        <f t="shared" ref="C7:E7" si="0">SUM(C3:C6)</f>
        <v>1724</v>
      </c>
      <c r="D7" s="36">
        <f t="shared" si="0"/>
        <v>2191</v>
      </c>
      <c r="E7" s="36">
        <f t="shared" si="0"/>
        <v>1679</v>
      </c>
      <c r="F7" s="36">
        <f>SUM(F3:F6)</f>
        <v>748</v>
      </c>
      <c r="G7" s="36">
        <v>435</v>
      </c>
      <c r="H7" s="36">
        <f>SUM(H3:H6)</f>
        <v>28</v>
      </c>
      <c r="I7" s="36">
        <v>15</v>
      </c>
      <c r="J7" s="36">
        <v>14</v>
      </c>
      <c r="K7" s="36">
        <f>SUM(K3:K6)</f>
        <v>6</v>
      </c>
    </row>
    <row r="8" spans="1:12" x14ac:dyDescent="0.25">
      <c r="H8" s="12"/>
      <c r="I8" s="12"/>
      <c r="J8" s="12"/>
      <c r="K8" s="12"/>
    </row>
    <row r="9" spans="1:12" x14ac:dyDescent="0.25">
      <c r="A9" s="12"/>
    </row>
  </sheetData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zoomScaleNormal="100" zoomScaleSheetLayoutView="100" workbookViewId="0">
      <selection activeCell="A2" sqref="A2:XFD2"/>
    </sheetView>
  </sheetViews>
  <sheetFormatPr defaultRowHeight="15.75" x14ac:dyDescent="0.25"/>
  <cols>
    <col min="1" max="1" width="9.5" customWidth="1"/>
    <col min="2" max="17" width="9.125" customWidth="1"/>
  </cols>
  <sheetData>
    <row r="1" spans="1:17" ht="32.25" customHeight="1" x14ac:dyDescent="0.25">
      <c r="A1" s="425" t="s">
        <v>262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1"/>
      <c r="M1" s="441"/>
      <c r="N1" s="441"/>
      <c r="O1" s="441"/>
      <c r="P1" s="441"/>
      <c r="Q1" s="441"/>
    </row>
    <row r="2" spans="1:17" ht="22.5" customHeight="1" thickBot="1" x14ac:dyDescent="0.3">
      <c r="A2" s="230" t="s">
        <v>660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</row>
    <row r="3" spans="1:17" ht="32.25" thickBot="1" x14ac:dyDescent="0.3">
      <c r="A3" s="227" t="s">
        <v>157</v>
      </c>
      <c r="B3" s="48" t="s">
        <v>196</v>
      </c>
      <c r="C3" s="51" t="s">
        <v>197</v>
      </c>
      <c r="D3" s="77" t="s">
        <v>198</v>
      </c>
      <c r="E3" s="51" t="s">
        <v>199</v>
      </c>
      <c r="F3" s="51" t="s">
        <v>200</v>
      </c>
      <c r="G3" s="51" t="s">
        <v>201</v>
      </c>
      <c r="H3" s="51" t="s">
        <v>202</v>
      </c>
      <c r="I3" s="51" t="s">
        <v>203</v>
      </c>
      <c r="J3" s="77" t="s">
        <v>204</v>
      </c>
      <c r="K3" s="77" t="s">
        <v>205</v>
      </c>
      <c r="L3" s="77" t="s">
        <v>207</v>
      </c>
      <c r="M3" s="236" t="s">
        <v>206</v>
      </c>
      <c r="N3" s="244" t="s">
        <v>209</v>
      </c>
      <c r="O3" s="244" t="s">
        <v>210</v>
      </c>
      <c r="P3" s="244" t="s">
        <v>211</v>
      </c>
      <c r="Q3" s="237" t="s">
        <v>31</v>
      </c>
    </row>
    <row r="4" spans="1:17" x14ac:dyDescent="0.25">
      <c r="A4" s="132" t="s">
        <v>277</v>
      </c>
      <c r="B4" s="239">
        <v>12</v>
      </c>
      <c r="C4" s="33">
        <v>103</v>
      </c>
      <c r="D4" s="33">
        <v>140</v>
      </c>
      <c r="E4" s="33">
        <v>1</v>
      </c>
      <c r="F4" s="33">
        <v>25</v>
      </c>
      <c r="G4" s="33">
        <v>17</v>
      </c>
      <c r="H4" s="33">
        <v>23</v>
      </c>
      <c r="I4" s="33">
        <v>0</v>
      </c>
      <c r="J4" s="33">
        <v>0</v>
      </c>
      <c r="K4" s="33">
        <v>0</v>
      </c>
      <c r="L4" s="33">
        <v>0</v>
      </c>
      <c r="M4" s="240">
        <v>0</v>
      </c>
      <c r="N4" s="241">
        <v>0</v>
      </c>
      <c r="O4" s="241">
        <v>3</v>
      </c>
      <c r="P4" s="241">
        <v>2</v>
      </c>
      <c r="Q4" s="242">
        <v>255</v>
      </c>
    </row>
    <row r="5" spans="1:17" x14ac:dyDescent="0.25">
      <c r="A5" s="122" t="s">
        <v>661</v>
      </c>
      <c r="B5" s="116">
        <v>3</v>
      </c>
      <c r="C5" s="2">
        <v>20</v>
      </c>
      <c r="D5" s="2">
        <v>50</v>
      </c>
      <c r="E5" s="2">
        <v>2</v>
      </c>
      <c r="F5" s="2">
        <v>31</v>
      </c>
      <c r="G5" s="2">
        <v>11</v>
      </c>
      <c r="H5" s="2">
        <v>4</v>
      </c>
      <c r="I5" s="2">
        <v>0</v>
      </c>
      <c r="J5" s="2">
        <v>0</v>
      </c>
      <c r="K5" s="2">
        <v>0</v>
      </c>
      <c r="L5" s="2">
        <v>0</v>
      </c>
      <c r="M5" s="19">
        <v>0</v>
      </c>
      <c r="N5" s="229">
        <v>0</v>
      </c>
      <c r="O5" s="229">
        <v>0</v>
      </c>
      <c r="P5" s="229">
        <v>0</v>
      </c>
      <c r="Q5" s="238">
        <f>SUM(B5:P5)</f>
        <v>121</v>
      </c>
    </row>
    <row r="6" spans="1:17" x14ac:dyDescent="0.25">
      <c r="A6" s="122" t="s">
        <v>281</v>
      </c>
      <c r="B6" s="116">
        <v>2</v>
      </c>
      <c r="C6" s="2">
        <v>40</v>
      </c>
      <c r="D6" s="2">
        <v>45</v>
      </c>
      <c r="E6" s="2">
        <v>1</v>
      </c>
      <c r="F6" s="2">
        <v>10</v>
      </c>
      <c r="G6" s="2">
        <v>15</v>
      </c>
      <c r="H6" s="2">
        <v>1</v>
      </c>
      <c r="I6" s="2">
        <v>0</v>
      </c>
      <c r="J6" s="2">
        <v>0</v>
      </c>
      <c r="K6" s="2">
        <v>0</v>
      </c>
      <c r="L6" s="2">
        <v>0</v>
      </c>
      <c r="M6" s="19">
        <v>0</v>
      </c>
      <c r="N6" s="229">
        <v>0</v>
      </c>
      <c r="O6" s="229">
        <v>0</v>
      </c>
      <c r="P6" s="229">
        <v>2</v>
      </c>
      <c r="Q6" s="238">
        <f t="shared" ref="Q6:Q8" si="0">SUM(B6:P6)</f>
        <v>116</v>
      </c>
    </row>
    <row r="7" spans="1:17" x14ac:dyDescent="0.25">
      <c r="A7" s="122" t="s">
        <v>283</v>
      </c>
      <c r="B7" s="116">
        <v>27</v>
      </c>
      <c r="C7" s="2">
        <v>124</v>
      </c>
      <c r="D7" s="2">
        <v>205</v>
      </c>
      <c r="E7" s="2">
        <v>12</v>
      </c>
      <c r="F7" s="2">
        <v>77</v>
      </c>
      <c r="G7" s="2">
        <v>69</v>
      </c>
      <c r="H7" s="2">
        <v>29</v>
      </c>
      <c r="I7" s="2">
        <v>4</v>
      </c>
      <c r="J7" s="2">
        <v>6</v>
      </c>
      <c r="K7" s="2">
        <v>0</v>
      </c>
      <c r="L7" s="2">
        <v>4</v>
      </c>
      <c r="M7" s="19">
        <v>0</v>
      </c>
      <c r="N7" s="229">
        <v>2</v>
      </c>
      <c r="O7" s="229">
        <v>10</v>
      </c>
      <c r="P7" s="229">
        <v>53</v>
      </c>
      <c r="Q7" s="238">
        <f t="shared" si="0"/>
        <v>622</v>
      </c>
    </row>
    <row r="8" spans="1:17" x14ac:dyDescent="0.25">
      <c r="A8" s="122" t="s">
        <v>285</v>
      </c>
      <c r="B8" s="116">
        <v>12</v>
      </c>
      <c r="C8" s="2">
        <v>100</v>
      </c>
      <c r="D8" s="2">
        <v>87</v>
      </c>
      <c r="E8" s="2">
        <v>5</v>
      </c>
      <c r="F8" s="2">
        <v>18</v>
      </c>
      <c r="G8" s="2">
        <v>13</v>
      </c>
      <c r="H8" s="2">
        <v>16</v>
      </c>
      <c r="I8" s="2">
        <v>0</v>
      </c>
      <c r="J8" s="2">
        <v>4</v>
      </c>
      <c r="K8" s="2">
        <v>0</v>
      </c>
      <c r="L8" s="2">
        <v>0</v>
      </c>
      <c r="M8" s="19">
        <v>0</v>
      </c>
      <c r="N8" s="229">
        <v>1</v>
      </c>
      <c r="O8" s="229">
        <v>2</v>
      </c>
      <c r="P8" s="229">
        <v>0</v>
      </c>
      <c r="Q8" s="238">
        <f t="shared" si="0"/>
        <v>258</v>
      </c>
    </row>
    <row r="9" spans="1:17" ht="16.5" thickBot="1" x14ac:dyDescent="0.3">
      <c r="A9" s="225" t="s">
        <v>31</v>
      </c>
      <c r="B9" s="243">
        <f t="shared" ref="B9:Q9" si="1">SUM(B4:B8)</f>
        <v>56</v>
      </c>
      <c r="C9" s="118">
        <f t="shared" si="1"/>
        <v>387</v>
      </c>
      <c r="D9" s="118">
        <f t="shared" si="1"/>
        <v>527</v>
      </c>
      <c r="E9" s="118">
        <f t="shared" si="1"/>
        <v>21</v>
      </c>
      <c r="F9" s="118">
        <f t="shared" si="1"/>
        <v>161</v>
      </c>
      <c r="G9" s="118">
        <f t="shared" si="1"/>
        <v>125</v>
      </c>
      <c r="H9" s="118">
        <f t="shared" si="1"/>
        <v>73</v>
      </c>
      <c r="I9" s="118">
        <f t="shared" si="1"/>
        <v>4</v>
      </c>
      <c r="J9" s="118">
        <f t="shared" si="1"/>
        <v>10</v>
      </c>
      <c r="K9" s="118">
        <f t="shared" si="1"/>
        <v>0</v>
      </c>
      <c r="L9" s="118">
        <f t="shared" si="1"/>
        <v>4</v>
      </c>
      <c r="M9" s="226">
        <f t="shared" si="1"/>
        <v>0</v>
      </c>
      <c r="N9" s="118">
        <f t="shared" si="1"/>
        <v>3</v>
      </c>
      <c r="O9" s="226">
        <f t="shared" si="1"/>
        <v>15</v>
      </c>
      <c r="P9" s="118">
        <f t="shared" si="1"/>
        <v>57</v>
      </c>
      <c r="Q9" s="119">
        <f t="shared" si="1"/>
        <v>1372</v>
      </c>
    </row>
    <row r="10" spans="1:17" ht="21" customHeight="1" x14ac:dyDescent="0.25"/>
    <row r="11" spans="1:17" x14ac:dyDescent="0.25">
      <c r="J11" s="12"/>
      <c r="K11" s="12"/>
      <c r="L11" s="12"/>
      <c r="M11" s="12"/>
      <c r="N11" s="12"/>
      <c r="O11" s="12"/>
      <c r="P11" s="12"/>
      <c r="Q11" s="12"/>
    </row>
    <row r="12" spans="1:17" ht="16.5" thickBot="1" x14ac:dyDescent="0.3">
      <c r="A12" s="230" t="s">
        <v>263</v>
      </c>
      <c r="B12" s="231"/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</row>
    <row r="13" spans="1:17" ht="32.25" thickBot="1" x14ac:dyDescent="0.3">
      <c r="A13" s="227" t="s">
        <v>157</v>
      </c>
      <c r="B13" s="48" t="s">
        <v>196</v>
      </c>
      <c r="C13" s="51" t="s">
        <v>197</v>
      </c>
      <c r="D13" s="77" t="s">
        <v>198</v>
      </c>
      <c r="E13" s="51" t="s">
        <v>199</v>
      </c>
      <c r="F13" s="51" t="s">
        <v>200</v>
      </c>
      <c r="G13" s="51" t="s">
        <v>201</v>
      </c>
      <c r="H13" s="51" t="s">
        <v>202</v>
      </c>
      <c r="I13" s="51" t="s">
        <v>203</v>
      </c>
      <c r="J13" s="77" t="s">
        <v>204</v>
      </c>
      <c r="K13" s="77" t="s">
        <v>205</v>
      </c>
      <c r="L13" s="77" t="s">
        <v>207</v>
      </c>
      <c r="M13" s="236" t="s">
        <v>206</v>
      </c>
      <c r="N13" s="244" t="s">
        <v>209</v>
      </c>
      <c r="O13" s="244" t="s">
        <v>210</v>
      </c>
      <c r="P13" s="244" t="s">
        <v>211</v>
      </c>
      <c r="Q13" s="237" t="s">
        <v>31</v>
      </c>
    </row>
    <row r="14" spans="1:17" x14ac:dyDescent="0.25">
      <c r="A14" s="132" t="s">
        <v>277</v>
      </c>
      <c r="B14" s="133">
        <v>3</v>
      </c>
      <c r="C14" s="45">
        <v>80</v>
      </c>
      <c r="D14" s="45">
        <v>161</v>
      </c>
      <c r="E14" s="45">
        <v>1</v>
      </c>
      <c r="F14" s="45">
        <v>34</v>
      </c>
      <c r="G14" s="45">
        <v>17</v>
      </c>
      <c r="H14" s="45">
        <v>33</v>
      </c>
      <c r="I14" s="45">
        <v>0</v>
      </c>
      <c r="J14" s="45">
        <v>0</v>
      </c>
      <c r="K14" s="45">
        <v>0</v>
      </c>
      <c r="L14" s="45">
        <v>0</v>
      </c>
      <c r="M14" s="18">
        <v>0</v>
      </c>
      <c r="N14" s="228">
        <v>0</v>
      </c>
      <c r="O14" s="228">
        <v>0</v>
      </c>
      <c r="P14" s="228">
        <v>0</v>
      </c>
      <c r="Q14" s="134">
        <f>SUM(B14:P14)</f>
        <v>329</v>
      </c>
    </row>
    <row r="15" spans="1:17" x14ac:dyDescent="0.25">
      <c r="A15" s="122" t="s">
        <v>661</v>
      </c>
      <c r="B15" s="116">
        <v>3</v>
      </c>
      <c r="C15" s="2">
        <v>44</v>
      </c>
      <c r="D15" s="2">
        <v>79</v>
      </c>
      <c r="E15" s="2">
        <v>3</v>
      </c>
      <c r="F15" s="2">
        <v>15</v>
      </c>
      <c r="G15" s="2">
        <v>6</v>
      </c>
      <c r="H15" s="2">
        <v>4</v>
      </c>
      <c r="I15" s="2">
        <v>0</v>
      </c>
      <c r="J15" s="2">
        <v>0</v>
      </c>
      <c r="K15" s="2">
        <v>0</v>
      </c>
      <c r="L15" s="2">
        <v>0</v>
      </c>
      <c r="M15" s="19">
        <v>0</v>
      </c>
      <c r="N15" s="229">
        <v>0</v>
      </c>
      <c r="O15" s="229">
        <v>0</v>
      </c>
      <c r="P15" s="229">
        <v>1</v>
      </c>
      <c r="Q15" s="117">
        <f t="shared" ref="Q15:Q18" si="2">SUM(B15:P15)</f>
        <v>155</v>
      </c>
    </row>
    <row r="16" spans="1:17" x14ac:dyDescent="0.25">
      <c r="A16" s="122" t="s">
        <v>281</v>
      </c>
      <c r="B16" s="116">
        <v>8</v>
      </c>
      <c r="C16" s="2">
        <v>42</v>
      </c>
      <c r="D16" s="2">
        <v>43</v>
      </c>
      <c r="E16" s="2">
        <v>3</v>
      </c>
      <c r="F16" s="2">
        <v>9</v>
      </c>
      <c r="G16" s="2">
        <v>25</v>
      </c>
      <c r="H16" s="2">
        <v>8</v>
      </c>
      <c r="I16" s="2">
        <v>0</v>
      </c>
      <c r="J16" s="2">
        <v>2</v>
      </c>
      <c r="K16" s="2">
        <v>0</v>
      </c>
      <c r="L16" s="2">
        <v>0</v>
      </c>
      <c r="M16" s="19">
        <v>0</v>
      </c>
      <c r="N16" s="229">
        <v>0</v>
      </c>
      <c r="O16" s="229">
        <v>0</v>
      </c>
      <c r="P16" s="229">
        <v>2</v>
      </c>
      <c r="Q16" s="117">
        <f t="shared" si="2"/>
        <v>142</v>
      </c>
    </row>
    <row r="17" spans="1:17" x14ac:dyDescent="0.25">
      <c r="A17" s="122" t="s">
        <v>283</v>
      </c>
      <c r="B17" s="116">
        <v>30</v>
      </c>
      <c r="C17" s="2">
        <v>115</v>
      </c>
      <c r="D17" s="2">
        <v>191</v>
      </c>
      <c r="E17" s="2">
        <v>11</v>
      </c>
      <c r="F17" s="2">
        <v>77</v>
      </c>
      <c r="G17" s="2">
        <v>106</v>
      </c>
      <c r="H17" s="2">
        <v>28</v>
      </c>
      <c r="I17" s="2">
        <v>6</v>
      </c>
      <c r="J17" s="2">
        <v>14</v>
      </c>
      <c r="K17" s="2">
        <v>2</v>
      </c>
      <c r="L17" s="2">
        <v>6</v>
      </c>
      <c r="M17" s="19">
        <v>0</v>
      </c>
      <c r="N17" s="229">
        <v>4</v>
      </c>
      <c r="O17" s="229">
        <v>9</v>
      </c>
      <c r="P17" s="229">
        <v>36</v>
      </c>
      <c r="Q17" s="117">
        <f t="shared" si="2"/>
        <v>635</v>
      </c>
    </row>
    <row r="18" spans="1:17" x14ac:dyDescent="0.25">
      <c r="A18" s="122" t="s">
        <v>285</v>
      </c>
      <c r="B18" s="116">
        <v>5</v>
      </c>
      <c r="C18" s="2">
        <v>76</v>
      </c>
      <c r="D18" s="2">
        <v>91</v>
      </c>
      <c r="E18" s="2">
        <v>10</v>
      </c>
      <c r="F18" s="2">
        <v>22</v>
      </c>
      <c r="G18" s="2">
        <v>23</v>
      </c>
      <c r="H18" s="2">
        <v>6</v>
      </c>
      <c r="I18" s="2">
        <v>0</v>
      </c>
      <c r="J18" s="2">
        <v>0</v>
      </c>
      <c r="K18" s="2">
        <v>0</v>
      </c>
      <c r="L18" s="2">
        <v>0</v>
      </c>
      <c r="M18" s="19">
        <v>0</v>
      </c>
      <c r="N18" s="229">
        <v>1</v>
      </c>
      <c r="O18" s="229">
        <v>3</v>
      </c>
      <c r="P18" s="229">
        <v>3</v>
      </c>
      <c r="Q18" s="117">
        <f t="shared" si="2"/>
        <v>240</v>
      </c>
    </row>
    <row r="19" spans="1:17" ht="16.5" thickBot="1" x14ac:dyDescent="0.3">
      <c r="A19" s="225" t="s">
        <v>31</v>
      </c>
      <c r="B19" s="243">
        <f t="shared" ref="B19:Q19" si="3">SUM(B14:B18)</f>
        <v>49</v>
      </c>
      <c r="C19" s="118">
        <f t="shared" si="3"/>
        <v>357</v>
      </c>
      <c r="D19" s="118">
        <f t="shared" si="3"/>
        <v>565</v>
      </c>
      <c r="E19" s="118">
        <f t="shared" si="3"/>
        <v>28</v>
      </c>
      <c r="F19" s="118">
        <f t="shared" si="3"/>
        <v>157</v>
      </c>
      <c r="G19" s="118">
        <f t="shared" si="3"/>
        <v>177</v>
      </c>
      <c r="H19" s="118">
        <f t="shared" si="3"/>
        <v>79</v>
      </c>
      <c r="I19" s="118">
        <f t="shared" si="3"/>
        <v>6</v>
      </c>
      <c r="J19" s="118">
        <f t="shared" si="3"/>
        <v>16</v>
      </c>
      <c r="K19" s="118">
        <f t="shared" si="3"/>
        <v>2</v>
      </c>
      <c r="L19" s="118">
        <f t="shared" si="3"/>
        <v>6</v>
      </c>
      <c r="M19" s="226">
        <f t="shared" si="3"/>
        <v>0</v>
      </c>
      <c r="N19" s="118">
        <f t="shared" si="3"/>
        <v>5</v>
      </c>
      <c r="O19" s="226">
        <f t="shared" si="3"/>
        <v>12</v>
      </c>
      <c r="P19" s="118">
        <f t="shared" si="3"/>
        <v>42</v>
      </c>
      <c r="Q19" s="119">
        <f t="shared" si="3"/>
        <v>1501</v>
      </c>
    </row>
  </sheetData>
  <mergeCells count="1">
    <mergeCell ref="A1:Q1"/>
  </mergeCells>
  <pageMargins left="0.75" right="0.75" top="1" bottom="1" header="0.4921259845" footer="0.4921259845"/>
  <pageSetup paperSize="9" scale="78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zoomScaleSheetLayoutView="100" workbookViewId="0">
      <pane xSplit="18840" topLeftCell="H1"/>
      <selection activeCell="A14" sqref="A14:E21"/>
      <selection pane="topRight" activeCell="E4" sqref="E4"/>
    </sheetView>
  </sheetViews>
  <sheetFormatPr defaultRowHeight="15.75" x14ac:dyDescent="0.25"/>
  <cols>
    <col min="1" max="1" width="22.5" customWidth="1"/>
    <col min="2" max="5" width="13.375" customWidth="1"/>
  </cols>
  <sheetData>
    <row r="1" spans="1:10" ht="38.25" customHeight="1" x14ac:dyDescent="0.3">
      <c r="A1" s="442" t="s">
        <v>264</v>
      </c>
      <c r="B1" s="442"/>
      <c r="C1" s="442"/>
      <c r="D1" s="442"/>
      <c r="E1" s="15"/>
      <c r="F1" s="15"/>
      <c r="G1" s="15"/>
      <c r="H1" s="15"/>
    </row>
    <row r="2" spans="1:10" s="232" customFormat="1" ht="19.5" thickBot="1" x14ac:dyDescent="0.35">
      <c r="A2" s="230" t="s">
        <v>660</v>
      </c>
      <c r="B2" s="233"/>
      <c r="C2" s="233"/>
      <c r="D2" s="233"/>
      <c r="E2" s="233"/>
      <c r="F2" s="233"/>
      <c r="G2" s="233"/>
      <c r="H2" s="233"/>
    </row>
    <row r="3" spans="1:10" ht="16.5" thickBot="1" x14ac:dyDescent="0.3">
      <c r="A3" s="78" t="s">
        <v>158</v>
      </c>
      <c r="B3" s="58" t="s">
        <v>182</v>
      </c>
      <c r="C3" s="58" t="s">
        <v>159</v>
      </c>
      <c r="D3" s="75" t="s">
        <v>183</v>
      </c>
      <c r="E3" s="234" t="s">
        <v>208</v>
      </c>
      <c r="F3" s="9"/>
      <c r="G3" s="1"/>
      <c r="H3" s="1"/>
    </row>
    <row r="4" spans="1:10" x14ac:dyDescent="0.25">
      <c r="A4" s="45" t="s">
        <v>283</v>
      </c>
      <c r="B4" s="45">
        <v>0</v>
      </c>
      <c r="C4" s="45">
        <v>0</v>
      </c>
      <c r="D4" s="45">
        <v>0</v>
      </c>
      <c r="E4" s="228">
        <v>0</v>
      </c>
    </row>
    <row r="5" spans="1:10" x14ac:dyDescent="0.25">
      <c r="A5" s="2" t="s">
        <v>285</v>
      </c>
      <c r="B5" s="2">
        <v>1</v>
      </c>
      <c r="C5" s="2">
        <v>41</v>
      </c>
      <c r="D5" s="2">
        <v>176</v>
      </c>
      <c r="E5" s="229"/>
      <c r="J5" s="7"/>
    </row>
    <row r="6" spans="1:10" x14ac:dyDescent="0.25">
      <c r="A6" s="2"/>
      <c r="B6" s="2"/>
      <c r="C6" s="2"/>
      <c r="D6" s="2"/>
      <c r="E6" s="229"/>
      <c r="J6" s="7"/>
    </row>
    <row r="7" spans="1:10" x14ac:dyDescent="0.25">
      <c r="A7" s="2"/>
      <c r="B7" s="2"/>
      <c r="C7" s="2"/>
      <c r="D7" s="2"/>
      <c r="E7" s="229"/>
      <c r="J7" s="7"/>
    </row>
    <row r="8" spans="1:10" x14ac:dyDescent="0.25">
      <c r="A8" s="2"/>
      <c r="B8" s="2"/>
      <c r="C8" s="2"/>
      <c r="D8" s="2"/>
      <c r="E8" s="229"/>
      <c r="J8" s="7"/>
    </row>
    <row r="9" spans="1:10" x14ac:dyDescent="0.25">
      <c r="A9" s="2"/>
      <c r="B9" s="2"/>
      <c r="C9" s="2"/>
      <c r="D9" s="2"/>
      <c r="E9" s="229"/>
      <c r="J9" s="7"/>
    </row>
    <row r="10" spans="1:10" x14ac:dyDescent="0.25">
      <c r="A10" s="36" t="s">
        <v>31</v>
      </c>
      <c r="B10" s="36">
        <f>SUM(B4:B9)</f>
        <v>1</v>
      </c>
      <c r="C10" s="36">
        <f>SUM(C4:C9)</f>
        <v>41</v>
      </c>
      <c r="D10" s="36">
        <f>SUM(D4:D9)</f>
        <v>176</v>
      </c>
      <c r="E10" s="235">
        <f>SUM(E4:E9)</f>
        <v>0</v>
      </c>
      <c r="J10" s="7"/>
    </row>
    <row r="11" spans="1:10" x14ac:dyDescent="0.25">
      <c r="J11" s="7"/>
    </row>
    <row r="12" spans="1:10" x14ac:dyDescent="0.25">
      <c r="J12" s="7"/>
    </row>
    <row r="13" spans="1:10" ht="19.5" thickBot="1" x14ac:dyDescent="0.35">
      <c r="A13" s="230" t="s">
        <v>263</v>
      </c>
      <c r="B13" s="233"/>
      <c r="C13" s="233"/>
      <c r="D13" s="233"/>
      <c r="E13" s="233"/>
      <c r="J13" s="7"/>
    </row>
    <row r="14" spans="1:10" ht="16.5" thickBot="1" x14ac:dyDescent="0.3">
      <c r="A14" s="78" t="s">
        <v>158</v>
      </c>
      <c r="B14" s="58" t="s">
        <v>182</v>
      </c>
      <c r="C14" s="58" t="s">
        <v>159</v>
      </c>
      <c r="D14" s="75" t="s">
        <v>183</v>
      </c>
      <c r="E14" s="234" t="s">
        <v>208</v>
      </c>
      <c r="J14" s="7"/>
    </row>
    <row r="15" spans="1:10" x14ac:dyDescent="0.25">
      <c r="A15" s="45" t="s">
        <v>283</v>
      </c>
      <c r="B15" s="45">
        <v>0</v>
      </c>
      <c r="C15" s="45">
        <v>0</v>
      </c>
      <c r="D15" s="45">
        <v>1</v>
      </c>
      <c r="E15" s="228">
        <v>1</v>
      </c>
      <c r="J15" s="7"/>
    </row>
    <row r="16" spans="1:10" x14ac:dyDescent="0.25">
      <c r="A16" s="2" t="s">
        <v>285</v>
      </c>
      <c r="B16" s="2">
        <v>0</v>
      </c>
      <c r="C16" s="2">
        <v>8</v>
      </c>
      <c r="D16" s="2">
        <v>178</v>
      </c>
      <c r="E16" s="229"/>
      <c r="J16" s="7"/>
    </row>
    <row r="17" spans="1:10" x14ac:dyDescent="0.25">
      <c r="A17" s="2"/>
      <c r="B17" s="2"/>
      <c r="C17" s="2"/>
      <c r="D17" s="2"/>
      <c r="E17" s="229"/>
      <c r="J17" s="7"/>
    </row>
    <row r="18" spans="1:10" x14ac:dyDescent="0.25">
      <c r="A18" s="2"/>
      <c r="B18" s="2"/>
      <c r="C18" s="2"/>
      <c r="D18" s="2"/>
      <c r="E18" s="229"/>
      <c r="J18" s="7"/>
    </row>
    <row r="19" spans="1:10" x14ac:dyDescent="0.25">
      <c r="A19" s="2"/>
      <c r="B19" s="2"/>
      <c r="C19" s="2"/>
      <c r="D19" s="2"/>
      <c r="E19" s="229"/>
      <c r="J19" s="7"/>
    </row>
    <row r="20" spans="1:10" x14ac:dyDescent="0.25">
      <c r="A20" s="2"/>
      <c r="B20" s="2"/>
      <c r="C20" s="2"/>
      <c r="D20" s="2"/>
      <c r="E20" s="229"/>
      <c r="J20" s="7"/>
    </row>
    <row r="21" spans="1:10" x14ac:dyDescent="0.25">
      <c r="A21" s="36" t="s">
        <v>31</v>
      </c>
      <c r="B21" s="36">
        <f>SUM(B15:B20)</f>
        <v>0</v>
      </c>
      <c r="C21" s="36">
        <f>SUM(C15:C20)</f>
        <v>8</v>
      </c>
      <c r="D21" s="36">
        <f>SUM(D15:D20)</f>
        <v>179</v>
      </c>
      <c r="E21" s="235">
        <f>SUM(E15:E20)</f>
        <v>1</v>
      </c>
      <c r="J21" s="7"/>
    </row>
    <row r="22" spans="1:10" x14ac:dyDescent="0.25">
      <c r="J22" s="7"/>
    </row>
    <row r="23" spans="1:10" x14ac:dyDescent="0.25">
      <c r="J23" s="7"/>
    </row>
    <row r="24" spans="1:10" x14ac:dyDescent="0.25">
      <c r="J24" s="7"/>
    </row>
    <row r="25" spans="1:10" x14ac:dyDescent="0.25">
      <c r="J25" s="7"/>
    </row>
    <row r="26" spans="1:10" x14ac:dyDescent="0.25">
      <c r="J26" s="7"/>
    </row>
    <row r="27" spans="1:10" x14ac:dyDescent="0.25">
      <c r="J27" s="8"/>
    </row>
  </sheetData>
  <mergeCells count="1">
    <mergeCell ref="A1:D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view="pageBreakPreview" zoomScaleNormal="130" zoomScaleSheetLayoutView="100" workbookViewId="0">
      <selection activeCell="F16" sqref="F16"/>
    </sheetView>
  </sheetViews>
  <sheetFormatPr defaultRowHeight="15.75" x14ac:dyDescent="0.25"/>
  <cols>
    <col min="1" max="1" width="19.375" customWidth="1"/>
    <col min="2" max="2" width="15.125" customWidth="1"/>
    <col min="3" max="3" width="19.875" customWidth="1"/>
    <col min="4" max="5" width="9.125" customWidth="1"/>
    <col min="6" max="6" width="9.5" customWidth="1"/>
    <col min="7" max="7" width="12" customWidth="1"/>
    <col min="8" max="8" width="12.875" customWidth="1"/>
    <col min="9" max="9" width="10.875" customWidth="1"/>
  </cols>
  <sheetData>
    <row r="1" spans="1:9" ht="45" customHeight="1" x14ac:dyDescent="0.3">
      <c r="A1" s="388" t="s">
        <v>270</v>
      </c>
      <c r="B1" s="388"/>
      <c r="C1" s="388"/>
      <c r="D1" s="388"/>
      <c r="E1" s="388"/>
      <c r="F1" s="388"/>
      <c r="G1" s="388"/>
      <c r="H1" s="388"/>
      <c r="I1" s="28"/>
    </row>
    <row r="2" spans="1:9" ht="94.5" x14ac:dyDescent="0.25">
      <c r="A2" s="48" t="s">
        <v>81</v>
      </c>
      <c r="B2" s="51" t="s">
        <v>39</v>
      </c>
      <c r="C2" s="51" t="s">
        <v>45</v>
      </c>
      <c r="D2" s="51" t="s">
        <v>160</v>
      </c>
      <c r="E2" s="51" t="s">
        <v>161</v>
      </c>
      <c r="F2" s="51" t="s">
        <v>162</v>
      </c>
      <c r="G2" s="51" t="s">
        <v>163</v>
      </c>
      <c r="H2" s="52" t="s">
        <v>215</v>
      </c>
      <c r="I2" s="16"/>
    </row>
    <row r="3" spans="1:9" x14ac:dyDescent="0.25">
      <c r="A3" s="17" t="s">
        <v>1399</v>
      </c>
      <c r="B3" s="17" t="s">
        <v>1399</v>
      </c>
      <c r="C3" s="17" t="s">
        <v>1399</v>
      </c>
      <c r="D3" s="43" t="s">
        <v>1399</v>
      </c>
      <c r="E3" s="43" t="s">
        <v>1399</v>
      </c>
      <c r="F3" s="43" t="s">
        <v>1399</v>
      </c>
      <c r="G3" s="43" t="s">
        <v>1399</v>
      </c>
      <c r="H3" s="43" t="s">
        <v>1399</v>
      </c>
      <c r="I3" s="16"/>
    </row>
    <row r="4" spans="1:9" x14ac:dyDescent="0.25">
      <c r="A4" s="17" t="s">
        <v>1399</v>
      </c>
      <c r="B4" s="17" t="s">
        <v>1399</v>
      </c>
      <c r="C4" s="17" t="s">
        <v>1399</v>
      </c>
      <c r="D4" s="43" t="s">
        <v>1399</v>
      </c>
      <c r="E4" s="43" t="s">
        <v>1399</v>
      </c>
      <c r="F4" s="43" t="s">
        <v>1399</v>
      </c>
      <c r="G4" s="43" t="s">
        <v>1399</v>
      </c>
      <c r="H4" s="43" t="s">
        <v>1399</v>
      </c>
      <c r="I4" s="16"/>
    </row>
    <row r="5" spans="1:9" x14ac:dyDescent="0.25">
      <c r="A5" s="17" t="s">
        <v>1399</v>
      </c>
      <c r="B5" s="17" t="s">
        <v>1399</v>
      </c>
      <c r="C5" s="17" t="s">
        <v>1399</v>
      </c>
      <c r="D5" s="43" t="s">
        <v>1399</v>
      </c>
      <c r="E5" s="43" t="s">
        <v>1399</v>
      </c>
      <c r="F5" s="43" t="s">
        <v>1399</v>
      </c>
      <c r="G5" s="43" t="s">
        <v>1399</v>
      </c>
      <c r="H5" s="43" t="s">
        <v>1399</v>
      </c>
      <c r="I5" s="16"/>
    </row>
    <row r="6" spans="1:9" x14ac:dyDescent="0.25">
      <c r="A6" s="17" t="s">
        <v>1399</v>
      </c>
      <c r="B6" s="17" t="s">
        <v>1399</v>
      </c>
      <c r="C6" s="17" t="s">
        <v>1399</v>
      </c>
      <c r="D6" s="43" t="s">
        <v>1399</v>
      </c>
      <c r="E6" s="43" t="s">
        <v>1399</v>
      </c>
      <c r="F6" s="43" t="s">
        <v>1399</v>
      </c>
      <c r="G6" s="43" t="s">
        <v>1399</v>
      </c>
      <c r="H6" s="43" t="s">
        <v>1399</v>
      </c>
      <c r="I6" s="16"/>
    </row>
    <row r="7" spans="1:9" x14ac:dyDescent="0.25">
      <c r="A7" s="17" t="s">
        <v>1399</v>
      </c>
      <c r="B7" s="17" t="s">
        <v>1399</v>
      </c>
      <c r="C7" s="17" t="s">
        <v>1399</v>
      </c>
      <c r="D7" s="43" t="s">
        <v>1399</v>
      </c>
      <c r="E7" s="43" t="s">
        <v>1399</v>
      </c>
      <c r="F7" s="43" t="s">
        <v>1399</v>
      </c>
      <c r="G7" s="43" t="s">
        <v>1399</v>
      </c>
      <c r="H7" s="43" t="s">
        <v>1399</v>
      </c>
      <c r="I7" s="16"/>
    </row>
    <row r="8" spans="1:9" x14ac:dyDescent="0.25">
      <c r="A8" s="17" t="s">
        <v>1399</v>
      </c>
      <c r="B8" s="17" t="s">
        <v>1399</v>
      </c>
      <c r="C8" s="17" t="s">
        <v>1399</v>
      </c>
      <c r="D8" s="43" t="s">
        <v>1399</v>
      </c>
      <c r="E8" s="43" t="s">
        <v>1399</v>
      </c>
      <c r="F8" s="43" t="s">
        <v>1399</v>
      </c>
      <c r="G8" s="43" t="s">
        <v>1399</v>
      </c>
      <c r="H8" s="43" t="s">
        <v>1399</v>
      </c>
    </row>
    <row r="9" spans="1:9" x14ac:dyDescent="0.25">
      <c r="H9" s="12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view="pageBreakPreview" zoomScaleNormal="100" zoomScaleSheetLayoutView="100" workbookViewId="0">
      <selection activeCell="F15" sqref="F15"/>
    </sheetView>
  </sheetViews>
  <sheetFormatPr defaultRowHeight="15.75" x14ac:dyDescent="0.25"/>
  <cols>
    <col min="1" max="1" width="31.5" customWidth="1"/>
    <col min="2" max="2" width="48.125" customWidth="1"/>
  </cols>
  <sheetData>
    <row r="1" spans="1:2" ht="50.25" customHeight="1" thickBot="1" x14ac:dyDescent="0.3">
      <c r="A1" s="418" t="s">
        <v>271</v>
      </c>
      <c r="B1" s="418"/>
    </row>
    <row r="2" spans="1:2" s="1" customFormat="1" ht="16.5" thickBot="1" x14ac:dyDescent="0.3">
      <c r="A2" s="78" t="s">
        <v>81</v>
      </c>
      <c r="B2" s="60" t="s">
        <v>164</v>
      </c>
    </row>
    <row r="3" spans="1:2" x14ac:dyDescent="0.25">
      <c r="A3" s="116" t="s">
        <v>321</v>
      </c>
      <c r="B3" s="117" t="s">
        <v>293</v>
      </c>
    </row>
    <row r="4" spans="1:2" x14ac:dyDescent="0.25">
      <c r="A4" s="116" t="s">
        <v>321</v>
      </c>
      <c r="B4" s="117" t="s">
        <v>1393</v>
      </c>
    </row>
    <row r="5" spans="1:2" x14ac:dyDescent="0.25">
      <c r="A5" s="116" t="s">
        <v>321</v>
      </c>
      <c r="B5" s="117" t="s">
        <v>1392</v>
      </c>
    </row>
    <row r="6" spans="1:2" x14ac:dyDescent="0.25">
      <c r="A6" s="116" t="s">
        <v>324</v>
      </c>
      <c r="B6" s="117" t="s">
        <v>1394</v>
      </c>
    </row>
    <row r="7" spans="1:2" x14ac:dyDescent="0.25">
      <c r="A7" s="116" t="s">
        <v>323</v>
      </c>
      <c r="B7" s="117" t="s">
        <v>1384</v>
      </c>
    </row>
    <row r="8" spans="1:2" x14ac:dyDescent="0.25">
      <c r="A8" s="116" t="s">
        <v>323</v>
      </c>
      <c r="B8" s="117" t="s">
        <v>1395</v>
      </c>
    </row>
    <row r="9" spans="1:2" x14ac:dyDescent="0.25">
      <c r="A9" s="116" t="s">
        <v>323</v>
      </c>
      <c r="B9" s="117" t="s">
        <v>1389</v>
      </c>
    </row>
    <row r="10" spans="1:2" x14ac:dyDescent="0.25">
      <c r="A10" s="461" t="s">
        <v>323</v>
      </c>
      <c r="B10" s="462" t="s">
        <v>1386</v>
      </c>
    </row>
    <row r="11" spans="1:2" x14ac:dyDescent="0.25">
      <c r="A11" s="461" t="s">
        <v>323</v>
      </c>
      <c r="B11" s="462" t="s">
        <v>1379</v>
      </c>
    </row>
    <row r="12" spans="1:2" x14ac:dyDescent="0.25">
      <c r="A12" s="461" t="s">
        <v>323</v>
      </c>
      <c r="B12" s="462" t="s">
        <v>1396</v>
      </c>
    </row>
    <row r="13" spans="1:2" x14ac:dyDescent="0.25">
      <c r="A13" s="461" t="s">
        <v>323</v>
      </c>
      <c r="B13" s="462" t="s">
        <v>1382</v>
      </c>
    </row>
    <row r="14" spans="1:2" x14ac:dyDescent="0.25">
      <c r="A14" s="461" t="s">
        <v>325</v>
      </c>
      <c r="B14" s="462" t="s">
        <v>1397</v>
      </c>
    </row>
    <row r="15" spans="1:2" ht="16.5" thickBot="1" x14ac:dyDescent="0.3">
      <c r="A15" s="463" t="s">
        <v>325</v>
      </c>
      <c r="B15" s="464" t="s">
        <v>1398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Normal="100" zoomScaleSheetLayoutView="100" workbookViewId="0">
      <selection activeCell="D10" sqref="D10"/>
    </sheetView>
  </sheetViews>
  <sheetFormatPr defaultRowHeight="15.75" x14ac:dyDescent="0.25"/>
  <cols>
    <col min="1" max="1" width="25.375" customWidth="1"/>
    <col min="2" max="2" width="26.375" customWidth="1"/>
    <col min="3" max="3" width="34.75" customWidth="1"/>
    <col min="4" max="4" width="30.75" customWidth="1"/>
  </cols>
  <sheetData>
    <row r="1" spans="1:3" ht="78.75" customHeight="1" x14ac:dyDescent="0.25">
      <c r="A1" s="418" t="s">
        <v>272</v>
      </c>
      <c r="B1" s="418"/>
      <c r="C1" s="418"/>
    </row>
    <row r="2" spans="1:3" ht="31.5" x14ac:dyDescent="0.25">
      <c r="A2" s="79" t="s">
        <v>81</v>
      </c>
      <c r="B2" s="60" t="s">
        <v>164</v>
      </c>
      <c r="C2" s="61" t="s">
        <v>165</v>
      </c>
    </row>
    <row r="3" spans="1:3" x14ac:dyDescent="0.25">
      <c r="A3" s="17" t="s">
        <v>1399</v>
      </c>
      <c r="B3" s="17" t="s">
        <v>1399</v>
      </c>
      <c r="C3" s="17" t="s">
        <v>1399</v>
      </c>
    </row>
    <row r="4" spans="1:3" x14ac:dyDescent="0.25">
      <c r="A4" s="17" t="s">
        <v>1399</v>
      </c>
      <c r="B4" s="17" t="s">
        <v>1399</v>
      </c>
      <c r="C4" s="17" t="s">
        <v>1399</v>
      </c>
    </row>
    <row r="5" spans="1:3" x14ac:dyDescent="0.25">
      <c r="A5" s="17" t="s">
        <v>1399</v>
      </c>
      <c r="B5" s="17" t="s">
        <v>1399</v>
      </c>
      <c r="C5" s="17" t="s">
        <v>1399</v>
      </c>
    </row>
    <row r="6" spans="1:3" x14ac:dyDescent="0.25">
      <c r="A6" s="17" t="s">
        <v>1399</v>
      </c>
      <c r="B6" s="17" t="s">
        <v>1399</v>
      </c>
      <c r="C6" s="17" t="s">
        <v>1399</v>
      </c>
    </row>
    <row r="7" spans="1:3" x14ac:dyDescent="0.25">
      <c r="A7" s="17" t="s">
        <v>1399</v>
      </c>
      <c r="B7" s="17" t="s">
        <v>1399</v>
      </c>
      <c r="C7" s="17" t="s">
        <v>1399</v>
      </c>
    </row>
    <row r="8" spans="1:3" x14ac:dyDescent="0.25">
      <c r="A8" s="17" t="s">
        <v>1399</v>
      </c>
      <c r="B8" s="17" t="s">
        <v>1399</v>
      </c>
      <c r="C8" s="17" t="s">
        <v>1399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4"/>
  <sheetViews>
    <sheetView view="pageBreakPreview" zoomScaleNormal="100" zoomScaleSheetLayoutView="100" workbookViewId="0">
      <selection activeCell="H20" sqref="H20"/>
    </sheetView>
  </sheetViews>
  <sheetFormatPr defaultRowHeight="15.75" x14ac:dyDescent="0.25"/>
  <cols>
    <col min="1" max="1" width="5.25" customWidth="1"/>
    <col min="2" max="2" width="6.625" customWidth="1"/>
    <col min="3" max="3" width="18.25" customWidth="1"/>
    <col min="4" max="4" width="6" customWidth="1"/>
    <col min="5" max="5" width="5.25" customWidth="1"/>
    <col min="6" max="6" width="24.375" customWidth="1"/>
    <col min="7" max="7" width="32.125" customWidth="1"/>
    <col min="8" max="8" width="40.5" customWidth="1"/>
    <col min="9" max="9" width="14.625" customWidth="1"/>
    <col min="10" max="10" width="10.5" customWidth="1"/>
    <col min="11" max="11" width="14.75" customWidth="1"/>
    <col min="12" max="12" width="10.5" customWidth="1"/>
  </cols>
  <sheetData>
    <row r="1" spans="1:12" ht="20.25" x14ac:dyDescent="0.3">
      <c r="A1" s="388" t="s">
        <v>273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</row>
    <row r="2" spans="1:12" ht="138" customHeight="1" thickBot="1" x14ac:dyDescent="0.3">
      <c r="A2" s="90" t="s">
        <v>166</v>
      </c>
      <c r="B2" s="91" t="s">
        <v>81</v>
      </c>
      <c r="C2" s="91" t="s">
        <v>167</v>
      </c>
      <c r="D2" s="91" t="s">
        <v>168</v>
      </c>
      <c r="E2" s="91" t="s">
        <v>169</v>
      </c>
      <c r="F2" s="91" t="s">
        <v>170</v>
      </c>
      <c r="G2" s="91" t="s">
        <v>171</v>
      </c>
      <c r="H2" s="91" t="s">
        <v>172</v>
      </c>
      <c r="I2" s="91" t="s">
        <v>173</v>
      </c>
      <c r="J2" s="91" t="s">
        <v>174</v>
      </c>
      <c r="K2" s="91" t="s">
        <v>175</v>
      </c>
      <c r="L2" s="92" t="s">
        <v>176</v>
      </c>
    </row>
    <row r="3" spans="1:12" ht="39" customHeight="1" x14ac:dyDescent="0.25">
      <c r="A3" s="2">
        <v>1</v>
      </c>
      <c r="B3" s="11" t="s">
        <v>277</v>
      </c>
      <c r="C3" s="313" t="s">
        <v>671</v>
      </c>
      <c r="D3" s="11" t="s">
        <v>672</v>
      </c>
      <c r="E3" s="11" t="s">
        <v>673</v>
      </c>
      <c r="F3" s="313" t="s">
        <v>888</v>
      </c>
      <c r="G3" s="313" t="s">
        <v>889</v>
      </c>
      <c r="H3" s="313" t="s">
        <v>890</v>
      </c>
      <c r="I3" s="11" t="s">
        <v>891</v>
      </c>
      <c r="J3" s="323">
        <v>24901</v>
      </c>
      <c r="K3" s="2"/>
      <c r="L3" s="2"/>
    </row>
    <row r="4" spans="1:12" ht="33" customHeight="1" x14ac:dyDescent="0.25">
      <c r="A4" s="2">
        <v>2</v>
      </c>
      <c r="B4" s="11" t="s">
        <v>277</v>
      </c>
      <c r="C4" s="313" t="s">
        <v>671</v>
      </c>
      <c r="D4" s="11" t="s">
        <v>672</v>
      </c>
      <c r="E4" s="11" t="s">
        <v>673</v>
      </c>
      <c r="F4" s="312" t="s">
        <v>892</v>
      </c>
      <c r="G4" s="313" t="s">
        <v>893</v>
      </c>
      <c r="H4" s="313" t="s">
        <v>894</v>
      </c>
      <c r="I4" s="11" t="s">
        <v>895</v>
      </c>
      <c r="J4" s="2">
        <v>0</v>
      </c>
      <c r="K4" s="2"/>
      <c r="L4" s="2"/>
    </row>
    <row r="5" spans="1:12" ht="51.75" customHeight="1" x14ac:dyDescent="0.25">
      <c r="A5" s="2">
        <v>3</v>
      </c>
      <c r="B5" s="11" t="s">
        <v>277</v>
      </c>
      <c r="C5" s="313" t="s">
        <v>671</v>
      </c>
      <c r="D5" s="11" t="s">
        <v>672</v>
      </c>
      <c r="E5" s="11" t="s">
        <v>673</v>
      </c>
      <c r="F5" s="312" t="s">
        <v>896</v>
      </c>
      <c r="G5" s="313" t="s">
        <v>897</v>
      </c>
      <c r="H5" s="313" t="s">
        <v>898</v>
      </c>
      <c r="I5" s="11" t="s">
        <v>899</v>
      </c>
      <c r="J5" s="11">
        <v>0</v>
      </c>
      <c r="K5" s="2"/>
      <c r="L5" s="2"/>
    </row>
    <row r="6" spans="1:12" ht="24" customHeight="1" x14ac:dyDescent="0.25">
      <c r="A6" s="2">
        <v>4</v>
      </c>
      <c r="B6" s="11" t="s">
        <v>277</v>
      </c>
      <c r="C6" s="313" t="s">
        <v>671</v>
      </c>
      <c r="D6" s="11" t="s">
        <v>672</v>
      </c>
      <c r="E6" s="11" t="s">
        <v>673</v>
      </c>
      <c r="F6" s="312" t="s">
        <v>900</v>
      </c>
      <c r="G6" s="313" t="s">
        <v>901</v>
      </c>
      <c r="H6" s="313" t="s">
        <v>902</v>
      </c>
      <c r="I6" s="11" t="s">
        <v>903</v>
      </c>
      <c r="J6" s="11">
        <v>0</v>
      </c>
      <c r="K6" s="11"/>
      <c r="L6" s="11"/>
    </row>
    <row r="7" spans="1:12" ht="26.25" customHeight="1" x14ac:dyDescent="0.25">
      <c r="A7" s="2">
        <v>5</v>
      </c>
      <c r="B7" s="11" t="s">
        <v>277</v>
      </c>
      <c r="C7" s="313" t="s">
        <v>671</v>
      </c>
      <c r="D7" s="11" t="s">
        <v>672</v>
      </c>
      <c r="E7" s="11" t="s">
        <v>673</v>
      </c>
      <c r="F7" s="181" t="s">
        <v>904</v>
      </c>
      <c r="G7" s="313" t="s">
        <v>905</v>
      </c>
      <c r="H7" s="330" t="s">
        <v>906</v>
      </c>
      <c r="I7" s="11" t="s">
        <v>907</v>
      </c>
      <c r="J7" s="315">
        <v>4601</v>
      </c>
      <c r="K7" s="11"/>
      <c r="L7" s="11"/>
    </row>
    <row r="8" spans="1:12" ht="27.75" customHeight="1" x14ac:dyDescent="0.25">
      <c r="A8" s="2">
        <v>6</v>
      </c>
      <c r="B8" s="11" t="s">
        <v>277</v>
      </c>
      <c r="C8" s="313" t="s">
        <v>671</v>
      </c>
      <c r="D8" s="11" t="s">
        <v>672</v>
      </c>
      <c r="E8" s="11" t="s">
        <v>673</v>
      </c>
      <c r="F8" s="321" t="s">
        <v>908</v>
      </c>
      <c r="G8" s="313" t="s">
        <v>909</v>
      </c>
      <c r="H8" s="330" t="s">
        <v>910</v>
      </c>
      <c r="I8" s="11" t="s">
        <v>911</v>
      </c>
      <c r="J8" s="315">
        <v>18209</v>
      </c>
      <c r="K8" s="11"/>
      <c r="L8" s="11"/>
    </row>
    <row r="9" spans="1:12" ht="35.25" customHeight="1" x14ac:dyDescent="0.25">
      <c r="A9" s="2">
        <v>7</v>
      </c>
      <c r="B9" s="11" t="s">
        <v>277</v>
      </c>
      <c r="C9" s="313" t="s">
        <v>671</v>
      </c>
      <c r="D9" s="11" t="s">
        <v>672</v>
      </c>
      <c r="E9" s="11" t="s">
        <v>673</v>
      </c>
      <c r="F9" s="312" t="s">
        <v>912</v>
      </c>
      <c r="G9" s="313" t="s">
        <v>893</v>
      </c>
      <c r="H9" s="330" t="s">
        <v>913</v>
      </c>
      <c r="I9" s="11" t="s">
        <v>914</v>
      </c>
      <c r="J9" s="315">
        <v>7000</v>
      </c>
      <c r="K9" s="11"/>
      <c r="L9" s="11"/>
    </row>
    <row r="10" spans="1:12" ht="34.5" customHeight="1" x14ac:dyDescent="0.25">
      <c r="A10" s="2">
        <v>8</v>
      </c>
      <c r="B10" s="11" t="s">
        <v>279</v>
      </c>
      <c r="C10" s="313" t="s">
        <v>671</v>
      </c>
      <c r="D10" s="11" t="s">
        <v>672</v>
      </c>
      <c r="E10" s="11" t="s">
        <v>673</v>
      </c>
      <c r="F10" s="313" t="s">
        <v>915</v>
      </c>
      <c r="G10" s="313" t="s">
        <v>916</v>
      </c>
      <c r="H10" s="313" t="s">
        <v>917</v>
      </c>
      <c r="I10" s="11" t="s">
        <v>918</v>
      </c>
      <c r="J10" s="323">
        <v>5763</v>
      </c>
      <c r="K10" s="2"/>
      <c r="L10" s="2"/>
    </row>
    <row r="11" spans="1:12" ht="36" customHeight="1" x14ac:dyDescent="0.25">
      <c r="A11" s="2">
        <v>9</v>
      </c>
      <c r="B11" s="11" t="s">
        <v>279</v>
      </c>
      <c r="C11" s="313" t="s">
        <v>671</v>
      </c>
      <c r="D11" s="11" t="s">
        <v>672</v>
      </c>
      <c r="E11" s="11" t="s">
        <v>673</v>
      </c>
      <c r="F11" s="331" t="s">
        <v>919</v>
      </c>
      <c r="G11" s="313" t="s">
        <v>704</v>
      </c>
      <c r="H11" s="324" t="s">
        <v>920</v>
      </c>
      <c r="I11" s="332" t="s">
        <v>921</v>
      </c>
      <c r="J11" s="333">
        <v>29108</v>
      </c>
      <c r="K11" s="2"/>
      <c r="L11" s="2"/>
    </row>
    <row r="12" spans="1:12" ht="31.5" customHeight="1" x14ac:dyDescent="0.25">
      <c r="A12" s="2">
        <v>10</v>
      </c>
      <c r="B12" s="11" t="s">
        <v>283</v>
      </c>
      <c r="C12" s="313" t="s">
        <v>671</v>
      </c>
      <c r="D12" s="11" t="s">
        <v>672</v>
      </c>
      <c r="E12" s="11" t="s">
        <v>673</v>
      </c>
      <c r="F12" s="313" t="s">
        <v>922</v>
      </c>
      <c r="G12" s="313" t="s">
        <v>923</v>
      </c>
      <c r="H12" s="313" t="s">
        <v>924</v>
      </c>
      <c r="I12" s="11" t="s">
        <v>891</v>
      </c>
      <c r="J12" s="323">
        <v>7108</v>
      </c>
      <c r="K12" s="2"/>
      <c r="L12" s="2"/>
    </row>
    <row r="13" spans="1:12" ht="33" customHeight="1" x14ac:dyDescent="0.25">
      <c r="A13" s="2">
        <v>11</v>
      </c>
      <c r="B13" s="11" t="s">
        <v>283</v>
      </c>
      <c r="C13" s="313" t="s">
        <v>671</v>
      </c>
      <c r="D13" s="11" t="s">
        <v>672</v>
      </c>
      <c r="E13" s="11" t="s">
        <v>673</v>
      </c>
      <c r="F13" s="313" t="s">
        <v>925</v>
      </c>
      <c r="G13" s="313" t="s">
        <v>926</v>
      </c>
      <c r="H13" s="313" t="s">
        <v>927</v>
      </c>
      <c r="I13" s="11" t="s">
        <v>891</v>
      </c>
      <c r="J13" s="323">
        <v>2888</v>
      </c>
      <c r="K13" s="2"/>
      <c r="L13" s="2"/>
    </row>
    <row r="14" spans="1:12" ht="53.25" customHeight="1" x14ac:dyDescent="0.25">
      <c r="A14" s="2">
        <v>12</v>
      </c>
      <c r="B14" s="11" t="s">
        <v>283</v>
      </c>
      <c r="C14" s="313" t="s">
        <v>671</v>
      </c>
      <c r="D14" s="11" t="s">
        <v>672</v>
      </c>
      <c r="E14" s="11" t="s">
        <v>673</v>
      </c>
      <c r="F14" s="313" t="s">
        <v>928</v>
      </c>
      <c r="G14" s="313" t="s">
        <v>929</v>
      </c>
      <c r="H14" s="313" t="s">
        <v>930</v>
      </c>
      <c r="I14" s="11" t="s">
        <v>891</v>
      </c>
      <c r="J14" s="323">
        <v>3771</v>
      </c>
      <c r="K14" s="2"/>
      <c r="L14" s="2"/>
    </row>
    <row r="15" spans="1:12" ht="29.25" customHeight="1" x14ac:dyDescent="0.25">
      <c r="A15" s="2">
        <v>13</v>
      </c>
      <c r="B15" s="11" t="s">
        <v>283</v>
      </c>
      <c r="C15" s="313" t="s">
        <v>671</v>
      </c>
      <c r="D15" s="11" t="s">
        <v>672</v>
      </c>
      <c r="E15" s="11" t="s">
        <v>673</v>
      </c>
      <c r="F15" s="313" t="s">
        <v>931</v>
      </c>
      <c r="G15" s="313" t="s">
        <v>932</v>
      </c>
      <c r="H15" s="313" t="s">
        <v>933</v>
      </c>
      <c r="I15" s="11" t="s">
        <v>934</v>
      </c>
      <c r="J15" s="323">
        <v>12080</v>
      </c>
      <c r="K15" s="2"/>
      <c r="L15" s="2"/>
    </row>
    <row r="16" spans="1:12" ht="50.25" customHeight="1" x14ac:dyDescent="0.25">
      <c r="A16" s="2">
        <v>14</v>
      </c>
      <c r="B16" s="11" t="s">
        <v>283</v>
      </c>
      <c r="C16" s="313" t="s">
        <v>671</v>
      </c>
      <c r="D16" s="11" t="s">
        <v>672</v>
      </c>
      <c r="E16" s="11" t="s">
        <v>673</v>
      </c>
      <c r="F16" s="313" t="s">
        <v>935</v>
      </c>
      <c r="G16" s="313" t="s">
        <v>936</v>
      </c>
      <c r="H16" s="313" t="s">
        <v>1374</v>
      </c>
      <c r="I16" s="11" t="s">
        <v>937</v>
      </c>
      <c r="J16" s="323">
        <v>2161</v>
      </c>
      <c r="K16" s="2"/>
      <c r="L16" s="2"/>
    </row>
    <row r="17" spans="1:12" ht="39.75" customHeight="1" x14ac:dyDescent="0.25">
      <c r="A17" s="2">
        <v>15</v>
      </c>
      <c r="B17" s="11" t="s">
        <v>283</v>
      </c>
      <c r="C17" s="313" t="s">
        <v>671</v>
      </c>
      <c r="D17" s="11" t="s">
        <v>672</v>
      </c>
      <c r="E17" s="11" t="s">
        <v>673</v>
      </c>
      <c r="F17" s="313" t="s">
        <v>938</v>
      </c>
      <c r="G17" s="313" t="s">
        <v>939</v>
      </c>
      <c r="H17" s="313" t="s">
        <v>940</v>
      </c>
      <c r="I17" s="11" t="s">
        <v>941</v>
      </c>
      <c r="J17" s="323">
        <v>2884</v>
      </c>
      <c r="K17" s="2"/>
      <c r="L17" s="2"/>
    </row>
    <row r="18" spans="1:12" ht="35.25" customHeight="1" x14ac:dyDescent="0.25">
      <c r="A18" s="2">
        <v>16</v>
      </c>
      <c r="B18" s="11" t="s">
        <v>283</v>
      </c>
      <c r="C18" s="313" t="s">
        <v>671</v>
      </c>
      <c r="D18" s="11" t="s">
        <v>672</v>
      </c>
      <c r="E18" s="11" t="s">
        <v>673</v>
      </c>
      <c r="F18" s="313" t="s">
        <v>942</v>
      </c>
      <c r="G18" s="313" t="s">
        <v>943</v>
      </c>
      <c r="H18" s="313" t="s">
        <v>944</v>
      </c>
      <c r="I18" s="11" t="s">
        <v>918</v>
      </c>
      <c r="J18" s="323">
        <v>9603</v>
      </c>
      <c r="K18" s="2"/>
      <c r="L18" s="2"/>
    </row>
    <row r="19" spans="1:12" ht="30.75" customHeight="1" x14ac:dyDescent="0.25">
      <c r="A19" s="2">
        <v>17</v>
      </c>
      <c r="B19" s="11" t="s">
        <v>283</v>
      </c>
      <c r="C19" s="313" t="s">
        <v>671</v>
      </c>
      <c r="D19" s="11" t="s">
        <v>672</v>
      </c>
      <c r="E19" s="11" t="s">
        <v>673</v>
      </c>
      <c r="F19" s="313" t="s">
        <v>945</v>
      </c>
      <c r="G19" s="313" t="s">
        <v>946</v>
      </c>
      <c r="H19" s="313" t="s">
        <v>947</v>
      </c>
      <c r="I19" s="334" t="s">
        <v>918</v>
      </c>
      <c r="J19" s="323">
        <v>51531</v>
      </c>
      <c r="K19" s="2"/>
      <c r="L19" s="2"/>
    </row>
    <row r="20" spans="1:12" ht="37.5" customHeight="1" x14ac:dyDescent="0.25">
      <c r="A20" s="2">
        <v>18</v>
      </c>
      <c r="B20" s="11" t="s">
        <v>283</v>
      </c>
      <c r="C20" s="313" t="s">
        <v>671</v>
      </c>
      <c r="D20" s="11" t="s">
        <v>672</v>
      </c>
      <c r="E20" s="11" t="s">
        <v>673</v>
      </c>
      <c r="F20" s="312" t="s">
        <v>948</v>
      </c>
      <c r="G20" s="313" t="s">
        <v>743</v>
      </c>
      <c r="H20" s="313" t="s">
        <v>949</v>
      </c>
      <c r="I20" s="334" t="s">
        <v>899</v>
      </c>
      <c r="J20" s="323">
        <v>14424</v>
      </c>
      <c r="K20" s="2"/>
      <c r="L20" s="2"/>
    </row>
    <row r="21" spans="1:12" ht="30.75" customHeight="1" x14ac:dyDescent="0.25">
      <c r="A21" s="2">
        <v>19</v>
      </c>
      <c r="B21" s="11" t="s">
        <v>283</v>
      </c>
      <c r="C21" s="313" t="s">
        <v>671</v>
      </c>
      <c r="D21" s="11" t="s">
        <v>672</v>
      </c>
      <c r="E21" s="11" t="s">
        <v>673</v>
      </c>
      <c r="F21" s="312" t="s">
        <v>950</v>
      </c>
      <c r="G21" s="313" t="s">
        <v>939</v>
      </c>
      <c r="H21" s="313" t="s">
        <v>951</v>
      </c>
      <c r="I21" s="334" t="s">
        <v>952</v>
      </c>
      <c r="J21" s="2">
        <v>0</v>
      </c>
      <c r="K21" s="2"/>
      <c r="L21" s="2"/>
    </row>
    <row r="22" spans="1:12" ht="35.25" customHeight="1" x14ac:dyDescent="0.25">
      <c r="A22" s="2">
        <v>20</v>
      </c>
      <c r="B22" s="11" t="s">
        <v>283</v>
      </c>
      <c r="C22" s="313" t="s">
        <v>671</v>
      </c>
      <c r="D22" s="11" t="s">
        <v>672</v>
      </c>
      <c r="E22" s="11" t="s">
        <v>673</v>
      </c>
      <c r="F22" s="312" t="s">
        <v>953</v>
      </c>
      <c r="G22" s="313" t="s">
        <v>954</v>
      </c>
      <c r="H22" s="313" t="s">
        <v>955</v>
      </c>
      <c r="I22" s="334" t="s">
        <v>956</v>
      </c>
      <c r="J22" s="2">
        <v>0</v>
      </c>
      <c r="K22" s="2"/>
      <c r="L22" s="2"/>
    </row>
    <row r="23" spans="1:12" ht="35.25" customHeight="1" x14ac:dyDescent="0.25">
      <c r="A23" s="2">
        <v>21</v>
      </c>
      <c r="B23" s="11" t="s">
        <v>283</v>
      </c>
      <c r="C23" s="313" t="s">
        <v>671</v>
      </c>
      <c r="D23" s="11" t="s">
        <v>672</v>
      </c>
      <c r="E23" s="11" t="s">
        <v>673</v>
      </c>
      <c r="F23" s="312" t="s">
        <v>957</v>
      </c>
      <c r="G23" s="313" t="s">
        <v>958</v>
      </c>
      <c r="H23" s="313" t="s">
        <v>959</v>
      </c>
      <c r="I23" s="334" t="s">
        <v>899</v>
      </c>
      <c r="J23" s="2">
        <v>0</v>
      </c>
      <c r="K23" s="2"/>
      <c r="L23" s="2"/>
    </row>
    <row r="24" spans="1:12" ht="61.5" customHeight="1" x14ac:dyDescent="0.25">
      <c r="A24" s="2">
        <v>22</v>
      </c>
      <c r="B24" s="11" t="s">
        <v>283</v>
      </c>
      <c r="C24" s="313" t="s">
        <v>671</v>
      </c>
      <c r="D24" s="11" t="s">
        <v>672</v>
      </c>
      <c r="E24" s="11" t="s">
        <v>673</v>
      </c>
      <c r="F24" s="312" t="s">
        <v>960</v>
      </c>
      <c r="G24" s="313" t="s">
        <v>961</v>
      </c>
      <c r="H24" s="313" t="s">
        <v>962</v>
      </c>
      <c r="I24" s="334" t="s">
        <v>895</v>
      </c>
      <c r="J24" s="2">
        <v>0</v>
      </c>
      <c r="K24" s="2"/>
      <c r="L24" s="2"/>
    </row>
    <row r="25" spans="1:12" ht="33" customHeight="1" x14ac:dyDescent="0.25">
      <c r="A25" s="2">
        <v>23</v>
      </c>
      <c r="B25" s="11" t="s">
        <v>283</v>
      </c>
      <c r="C25" s="313" t="s">
        <v>671</v>
      </c>
      <c r="D25" s="11" t="s">
        <v>672</v>
      </c>
      <c r="E25" s="11" t="s">
        <v>673</v>
      </c>
      <c r="F25" s="312" t="s">
        <v>963</v>
      </c>
      <c r="G25" s="313" t="s">
        <v>964</v>
      </c>
      <c r="H25" s="313" t="s">
        <v>965</v>
      </c>
      <c r="I25" s="334" t="s">
        <v>956</v>
      </c>
      <c r="J25" s="2">
        <v>0</v>
      </c>
      <c r="K25" s="2"/>
      <c r="L25" s="2"/>
    </row>
    <row r="26" spans="1:12" ht="64.5" customHeight="1" x14ac:dyDescent="0.25">
      <c r="A26" s="2">
        <v>24</v>
      </c>
      <c r="B26" s="11" t="s">
        <v>283</v>
      </c>
      <c r="C26" s="313" t="s">
        <v>671</v>
      </c>
      <c r="D26" s="11" t="s">
        <v>672</v>
      </c>
      <c r="E26" s="11" t="s">
        <v>673</v>
      </c>
      <c r="F26" s="312" t="s">
        <v>966</v>
      </c>
      <c r="G26" s="313" t="s">
        <v>967</v>
      </c>
      <c r="H26" s="313" t="s">
        <v>968</v>
      </c>
      <c r="I26" s="11" t="s">
        <v>899</v>
      </c>
      <c r="J26" s="11">
        <v>0</v>
      </c>
      <c r="K26" s="2"/>
      <c r="L26" s="2"/>
    </row>
    <row r="27" spans="1:12" ht="37.5" customHeight="1" x14ac:dyDescent="0.25">
      <c r="A27" s="2">
        <v>25</v>
      </c>
      <c r="B27" s="11" t="s">
        <v>283</v>
      </c>
      <c r="C27" s="313" t="s">
        <v>671</v>
      </c>
      <c r="D27" s="11" t="s">
        <v>672</v>
      </c>
      <c r="E27" s="11" t="s">
        <v>673</v>
      </c>
      <c r="F27" s="335" t="s">
        <v>969</v>
      </c>
      <c r="G27" s="313" t="s">
        <v>939</v>
      </c>
      <c r="H27" s="313" t="s">
        <v>970</v>
      </c>
      <c r="I27" s="11" t="s">
        <v>971</v>
      </c>
      <c r="J27" s="315">
        <v>5556</v>
      </c>
      <c r="K27" s="2"/>
      <c r="L27" s="2"/>
    </row>
    <row r="28" spans="1:12" ht="33.75" customHeight="1" x14ac:dyDescent="0.25">
      <c r="A28" s="2">
        <v>26</v>
      </c>
      <c r="B28" s="11" t="s">
        <v>283</v>
      </c>
      <c r="C28" s="313" t="s">
        <v>671</v>
      </c>
      <c r="D28" s="11" t="s">
        <v>672</v>
      </c>
      <c r="E28" s="11" t="s">
        <v>673</v>
      </c>
      <c r="F28" s="321" t="s">
        <v>972</v>
      </c>
      <c r="G28" s="313" t="s">
        <v>735</v>
      </c>
      <c r="H28" s="313" t="s">
        <v>973</v>
      </c>
      <c r="I28" s="11" t="s">
        <v>974</v>
      </c>
      <c r="J28" s="315">
        <v>16357</v>
      </c>
      <c r="K28" s="2"/>
      <c r="L28" s="2"/>
    </row>
    <row r="29" spans="1:12" ht="47.25" customHeight="1" x14ac:dyDescent="0.25">
      <c r="A29" s="2">
        <v>27</v>
      </c>
      <c r="B29" s="11" t="s">
        <v>283</v>
      </c>
      <c r="C29" s="313" t="s">
        <v>671</v>
      </c>
      <c r="D29" s="11" t="s">
        <v>672</v>
      </c>
      <c r="E29" s="11" t="s">
        <v>673</v>
      </c>
      <c r="F29" s="321" t="s">
        <v>975</v>
      </c>
      <c r="G29" s="313" t="s">
        <v>976</v>
      </c>
      <c r="H29" s="313" t="s">
        <v>977</v>
      </c>
      <c r="I29" s="11" t="s">
        <v>974</v>
      </c>
      <c r="J29" s="315">
        <v>3062</v>
      </c>
      <c r="K29" s="2"/>
      <c r="L29" s="2"/>
    </row>
    <row r="30" spans="1:12" ht="51" customHeight="1" x14ac:dyDescent="0.25">
      <c r="A30" s="2">
        <v>28</v>
      </c>
      <c r="B30" s="11" t="s">
        <v>283</v>
      </c>
      <c r="C30" s="313" t="s">
        <v>671</v>
      </c>
      <c r="D30" s="11" t="s">
        <v>672</v>
      </c>
      <c r="E30" s="11" t="s">
        <v>673</v>
      </c>
      <c r="F30" s="321" t="s">
        <v>978</v>
      </c>
      <c r="G30" s="313" t="s">
        <v>979</v>
      </c>
      <c r="H30" s="313" t="s">
        <v>980</v>
      </c>
      <c r="I30" s="11" t="s">
        <v>974</v>
      </c>
      <c r="J30" s="315">
        <v>5176</v>
      </c>
      <c r="K30" s="2"/>
      <c r="L30" s="2"/>
    </row>
    <row r="31" spans="1:12" ht="32.25" customHeight="1" x14ac:dyDescent="0.25">
      <c r="A31" s="2">
        <v>29</v>
      </c>
      <c r="B31" s="11" t="s">
        <v>285</v>
      </c>
      <c r="C31" s="313" t="s">
        <v>671</v>
      </c>
      <c r="D31" s="11" t="s">
        <v>672</v>
      </c>
      <c r="E31" s="11" t="s">
        <v>673</v>
      </c>
      <c r="F31" s="314" t="s">
        <v>981</v>
      </c>
      <c r="G31" s="336" t="s">
        <v>982</v>
      </c>
      <c r="H31" s="313" t="s">
        <v>983</v>
      </c>
      <c r="I31" s="11" t="s">
        <v>956</v>
      </c>
      <c r="J31" s="337">
        <v>4960</v>
      </c>
      <c r="K31" s="2"/>
      <c r="L31" s="2"/>
    </row>
    <row r="32" spans="1:12" ht="31.5" customHeight="1" x14ac:dyDescent="0.25">
      <c r="A32" s="2">
        <v>30</v>
      </c>
      <c r="B32" s="11" t="s">
        <v>277</v>
      </c>
      <c r="C32" s="313" t="s">
        <v>984</v>
      </c>
      <c r="D32" s="11" t="s">
        <v>672</v>
      </c>
      <c r="E32" s="11" t="s">
        <v>673</v>
      </c>
      <c r="F32" s="313" t="s">
        <v>985</v>
      </c>
      <c r="G32" s="313" t="s">
        <v>986</v>
      </c>
      <c r="H32" s="313" t="s">
        <v>987</v>
      </c>
      <c r="I32" s="334" t="s">
        <v>988</v>
      </c>
      <c r="J32" s="323">
        <v>9022</v>
      </c>
      <c r="K32" s="2"/>
      <c r="L32" s="2"/>
    </row>
    <row r="33" spans="1:12" ht="36.75" customHeight="1" x14ac:dyDescent="0.25">
      <c r="A33" s="2">
        <v>31</v>
      </c>
      <c r="B33" s="11" t="s">
        <v>277</v>
      </c>
      <c r="C33" s="313" t="s">
        <v>984</v>
      </c>
      <c r="D33" s="11" t="s">
        <v>672</v>
      </c>
      <c r="E33" s="11" t="s">
        <v>673</v>
      </c>
      <c r="F33" s="313" t="s">
        <v>989</v>
      </c>
      <c r="G33" s="313" t="s">
        <v>990</v>
      </c>
      <c r="H33" s="313" t="s">
        <v>991</v>
      </c>
      <c r="I33" s="334" t="s">
        <v>992</v>
      </c>
      <c r="J33" s="323">
        <v>6335</v>
      </c>
      <c r="K33" s="2"/>
      <c r="L33" s="2"/>
    </row>
    <row r="34" spans="1:12" ht="46.5" customHeight="1" x14ac:dyDescent="0.25">
      <c r="A34" s="2">
        <v>32</v>
      </c>
      <c r="B34" s="11" t="s">
        <v>277</v>
      </c>
      <c r="C34" s="313" t="s">
        <v>984</v>
      </c>
      <c r="D34" s="11" t="s">
        <v>672</v>
      </c>
      <c r="E34" s="11" t="s">
        <v>673</v>
      </c>
      <c r="F34" s="313" t="s">
        <v>993</v>
      </c>
      <c r="G34" s="313" t="s">
        <v>994</v>
      </c>
      <c r="H34" s="313" t="s">
        <v>995</v>
      </c>
      <c r="I34" s="334" t="s">
        <v>988</v>
      </c>
      <c r="J34" s="323">
        <v>15496</v>
      </c>
      <c r="K34" s="2"/>
      <c r="L34" s="2"/>
    </row>
    <row r="35" spans="1:12" ht="51.75" customHeight="1" x14ac:dyDescent="0.25">
      <c r="A35" s="2">
        <v>33</v>
      </c>
      <c r="B35" s="11" t="s">
        <v>277</v>
      </c>
      <c r="C35" s="313" t="s">
        <v>984</v>
      </c>
      <c r="D35" s="11" t="s">
        <v>672</v>
      </c>
      <c r="E35" s="11" t="s">
        <v>673</v>
      </c>
      <c r="F35" s="313" t="s">
        <v>996</v>
      </c>
      <c r="G35" s="313" t="s">
        <v>997</v>
      </c>
      <c r="H35" s="313" t="s">
        <v>998</v>
      </c>
      <c r="I35" s="334" t="s">
        <v>999</v>
      </c>
      <c r="J35" s="323">
        <v>2239</v>
      </c>
      <c r="K35" s="2"/>
      <c r="L35" s="2"/>
    </row>
    <row r="36" spans="1:12" ht="51" customHeight="1" x14ac:dyDescent="0.25">
      <c r="A36" s="2">
        <v>34</v>
      </c>
      <c r="B36" s="11" t="s">
        <v>277</v>
      </c>
      <c r="C36" s="313" t="s">
        <v>984</v>
      </c>
      <c r="D36" s="11" t="s">
        <v>672</v>
      </c>
      <c r="E36" s="11" t="s">
        <v>673</v>
      </c>
      <c r="F36" s="313" t="s">
        <v>1000</v>
      </c>
      <c r="G36" s="313" t="s">
        <v>1001</v>
      </c>
      <c r="H36" s="313" t="s">
        <v>1002</v>
      </c>
      <c r="I36" s="334" t="s">
        <v>999</v>
      </c>
      <c r="J36" s="323">
        <v>11248</v>
      </c>
      <c r="K36" s="2"/>
      <c r="L36" s="2"/>
    </row>
    <row r="37" spans="1:12" ht="33" customHeight="1" x14ac:dyDescent="0.25">
      <c r="A37" s="2">
        <v>35</v>
      </c>
      <c r="B37" s="11" t="s">
        <v>277</v>
      </c>
      <c r="C37" s="313" t="s">
        <v>984</v>
      </c>
      <c r="D37" s="11" t="s">
        <v>672</v>
      </c>
      <c r="E37" s="11" t="s">
        <v>673</v>
      </c>
      <c r="F37" s="313" t="s">
        <v>1003</v>
      </c>
      <c r="G37" s="313" t="s">
        <v>694</v>
      </c>
      <c r="H37" s="313" t="s">
        <v>1004</v>
      </c>
      <c r="I37" s="334" t="s">
        <v>1005</v>
      </c>
      <c r="J37" s="323">
        <v>5484</v>
      </c>
      <c r="K37" s="2"/>
      <c r="L37" s="2"/>
    </row>
    <row r="38" spans="1:12" ht="29.25" customHeight="1" x14ac:dyDescent="0.25">
      <c r="A38" s="2">
        <v>36</v>
      </c>
      <c r="B38" s="11" t="s">
        <v>277</v>
      </c>
      <c r="C38" s="313" t="s">
        <v>984</v>
      </c>
      <c r="D38" s="11" t="s">
        <v>672</v>
      </c>
      <c r="E38" s="11" t="s">
        <v>673</v>
      </c>
      <c r="F38" s="313" t="s">
        <v>1006</v>
      </c>
      <c r="G38" s="313" t="s">
        <v>1007</v>
      </c>
      <c r="H38" s="313" t="s">
        <v>1008</v>
      </c>
      <c r="I38" s="334" t="s">
        <v>1005</v>
      </c>
      <c r="J38" s="323">
        <v>5900</v>
      </c>
      <c r="K38" s="2"/>
      <c r="L38" s="2"/>
    </row>
    <row r="39" spans="1:12" ht="30" customHeight="1" x14ac:dyDescent="0.25">
      <c r="A39" s="2">
        <v>37</v>
      </c>
      <c r="B39" s="11" t="s">
        <v>277</v>
      </c>
      <c r="C39" s="313" t="s">
        <v>984</v>
      </c>
      <c r="D39" s="11" t="s">
        <v>672</v>
      </c>
      <c r="E39" s="11" t="s">
        <v>673</v>
      </c>
      <c r="F39" s="321" t="s">
        <v>1009</v>
      </c>
      <c r="G39" s="313" t="s">
        <v>675</v>
      </c>
      <c r="H39" s="313" t="s">
        <v>1010</v>
      </c>
      <c r="I39" s="334" t="s">
        <v>1011</v>
      </c>
      <c r="J39" s="323">
        <v>13863</v>
      </c>
      <c r="K39" s="2"/>
      <c r="L39" s="2"/>
    </row>
    <row r="40" spans="1:12" ht="48" customHeight="1" x14ac:dyDescent="0.25">
      <c r="A40" s="2">
        <v>38</v>
      </c>
      <c r="B40" s="11" t="s">
        <v>277</v>
      </c>
      <c r="C40" s="313" t="s">
        <v>984</v>
      </c>
      <c r="D40" s="11" t="s">
        <v>672</v>
      </c>
      <c r="E40" s="11" t="s">
        <v>673</v>
      </c>
      <c r="F40" s="321" t="s">
        <v>1012</v>
      </c>
      <c r="G40" s="313" t="s">
        <v>1013</v>
      </c>
      <c r="H40" s="313" t="s">
        <v>1014</v>
      </c>
      <c r="I40" s="334" t="s">
        <v>1011</v>
      </c>
      <c r="J40" s="323">
        <v>16617</v>
      </c>
      <c r="K40" s="2"/>
      <c r="L40" s="2"/>
    </row>
    <row r="41" spans="1:12" ht="69.75" customHeight="1" x14ac:dyDescent="0.25">
      <c r="A41" s="2">
        <v>39</v>
      </c>
      <c r="B41" s="11" t="s">
        <v>277</v>
      </c>
      <c r="C41" s="313" t="s">
        <v>984</v>
      </c>
      <c r="D41" s="11" t="s">
        <v>672</v>
      </c>
      <c r="E41" s="11" t="s">
        <v>673</v>
      </c>
      <c r="F41" s="321" t="s">
        <v>1015</v>
      </c>
      <c r="G41" s="313" t="s">
        <v>893</v>
      </c>
      <c r="H41" s="313" t="s">
        <v>1016</v>
      </c>
      <c r="I41" s="334" t="s">
        <v>1011</v>
      </c>
      <c r="J41" s="323">
        <v>7896</v>
      </c>
      <c r="K41" s="2"/>
      <c r="L41" s="2"/>
    </row>
    <row r="42" spans="1:12" ht="36" customHeight="1" x14ac:dyDescent="0.25">
      <c r="A42" s="2">
        <v>40</v>
      </c>
      <c r="B42" s="11" t="s">
        <v>277</v>
      </c>
      <c r="C42" s="313" t="s">
        <v>984</v>
      </c>
      <c r="D42" s="11" t="s">
        <v>672</v>
      </c>
      <c r="E42" s="11" t="s">
        <v>673</v>
      </c>
      <c r="F42" s="321" t="s">
        <v>1017</v>
      </c>
      <c r="G42" s="313" t="s">
        <v>897</v>
      </c>
      <c r="H42" s="313" t="s">
        <v>1018</v>
      </c>
      <c r="I42" s="334" t="s">
        <v>1011</v>
      </c>
      <c r="J42" s="323">
        <v>19337</v>
      </c>
      <c r="K42" s="2"/>
      <c r="L42" s="2"/>
    </row>
    <row r="43" spans="1:12" ht="37.5" customHeight="1" x14ac:dyDescent="0.25">
      <c r="A43" s="2">
        <v>41</v>
      </c>
      <c r="B43" s="11" t="s">
        <v>277</v>
      </c>
      <c r="C43" s="313" t="s">
        <v>984</v>
      </c>
      <c r="D43" s="11" t="s">
        <v>672</v>
      </c>
      <c r="E43" s="11" t="s">
        <v>673</v>
      </c>
      <c r="F43" s="321" t="s">
        <v>1019</v>
      </c>
      <c r="G43" s="313" t="s">
        <v>909</v>
      </c>
      <c r="H43" s="313" t="s">
        <v>1020</v>
      </c>
      <c r="I43" s="334" t="s">
        <v>1011</v>
      </c>
      <c r="J43" s="323">
        <v>7539</v>
      </c>
      <c r="K43" s="2"/>
      <c r="L43" s="2"/>
    </row>
    <row r="44" spans="1:12" ht="39.75" customHeight="1" x14ac:dyDescent="0.25">
      <c r="A44" s="2">
        <v>42</v>
      </c>
      <c r="B44" s="11" t="s">
        <v>277</v>
      </c>
      <c r="C44" s="313" t="s">
        <v>984</v>
      </c>
      <c r="D44" s="11" t="s">
        <v>672</v>
      </c>
      <c r="E44" s="11" t="s">
        <v>673</v>
      </c>
      <c r="F44" s="321" t="s">
        <v>1021</v>
      </c>
      <c r="G44" s="313" t="s">
        <v>1022</v>
      </c>
      <c r="H44" s="313" t="s">
        <v>1023</v>
      </c>
      <c r="I44" s="11" t="s">
        <v>1024</v>
      </c>
      <c r="J44" s="315">
        <v>10984</v>
      </c>
      <c r="K44" s="2"/>
      <c r="L44" s="2"/>
    </row>
    <row r="45" spans="1:12" ht="35.25" customHeight="1" x14ac:dyDescent="0.25">
      <c r="A45" s="2">
        <v>43</v>
      </c>
      <c r="B45" s="11" t="s">
        <v>277</v>
      </c>
      <c r="C45" s="313" t="s">
        <v>984</v>
      </c>
      <c r="D45" s="11" t="s">
        <v>672</v>
      </c>
      <c r="E45" s="11" t="s">
        <v>673</v>
      </c>
      <c r="F45" s="321" t="s">
        <v>1025</v>
      </c>
      <c r="G45" s="313" t="s">
        <v>1026</v>
      </c>
      <c r="H45" s="313" t="s">
        <v>1027</v>
      </c>
      <c r="I45" s="11" t="s">
        <v>1024</v>
      </c>
      <c r="J45" s="315">
        <v>7380</v>
      </c>
      <c r="K45" s="2"/>
      <c r="L45" s="2"/>
    </row>
    <row r="46" spans="1:12" ht="50.25" customHeight="1" x14ac:dyDescent="0.25">
      <c r="A46" s="2">
        <v>44</v>
      </c>
      <c r="B46" s="11" t="s">
        <v>277</v>
      </c>
      <c r="C46" s="313" t="s">
        <v>984</v>
      </c>
      <c r="D46" s="11" t="s">
        <v>672</v>
      </c>
      <c r="E46" s="11" t="s">
        <v>673</v>
      </c>
      <c r="F46" s="321" t="s">
        <v>1028</v>
      </c>
      <c r="G46" s="11" t="s">
        <v>1029</v>
      </c>
      <c r="H46" s="313" t="s">
        <v>1030</v>
      </c>
      <c r="I46" s="11" t="s">
        <v>1024</v>
      </c>
      <c r="J46" s="315">
        <v>16722</v>
      </c>
      <c r="K46" s="2"/>
      <c r="L46" s="2"/>
    </row>
    <row r="47" spans="1:12" ht="64.5" customHeight="1" x14ac:dyDescent="0.25">
      <c r="A47" s="2">
        <v>45</v>
      </c>
      <c r="B47" s="11" t="s">
        <v>277</v>
      </c>
      <c r="C47" s="313" t="s">
        <v>984</v>
      </c>
      <c r="D47" s="11" t="s">
        <v>672</v>
      </c>
      <c r="E47" s="11" t="s">
        <v>673</v>
      </c>
      <c r="F47" s="321" t="s">
        <v>1031</v>
      </c>
      <c r="G47" s="313" t="s">
        <v>1032</v>
      </c>
      <c r="H47" s="313" t="s">
        <v>1033</v>
      </c>
      <c r="I47" s="11" t="s">
        <v>1034</v>
      </c>
      <c r="J47" s="315">
        <v>4683</v>
      </c>
      <c r="K47" s="2"/>
      <c r="L47" s="2"/>
    </row>
    <row r="48" spans="1:12" ht="45.75" customHeight="1" x14ac:dyDescent="0.25">
      <c r="A48" s="2">
        <v>46</v>
      </c>
      <c r="B48" s="11" t="s">
        <v>277</v>
      </c>
      <c r="C48" s="313" t="s">
        <v>984</v>
      </c>
      <c r="D48" s="11" t="s">
        <v>672</v>
      </c>
      <c r="E48" s="11" t="s">
        <v>673</v>
      </c>
      <c r="F48" s="321" t="s">
        <v>1035</v>
      </c>
      <c r="G48" s="11" t="s">
        <v>1036</v>
      </c>
      <c r="H48" s="313" t="s">
        <v>1037</v>
      </c>
      <c r="I48" s="11" t="s">
        <v>1038</v>
      </c>
      <c r="J48" s="315">
        <v>7809</v>
      </c>
      <c r="K48" s="2"/>
      <c r="L48" s="2"/>
    </row>
    <row r="49" spans="1:12" ht="33.75" customHeight="1" x14ac:dyDescent="0.25">
      <c r="A49" s="2">
        <v>47</v>
      </c>
      <c r="B49" s="11" t="s">
        <v>277</v>
      </c>
      <c r="C49" s="313" t="s">
        <v>984</v>
      </c>
      <c r="D49" s="11" t="s">
        <v>672</v>
      </c>
      <c r="E49" s="11" t="s">
        <v>673</v>
      </c>
      <c r="F49" s="321" t="s">
        <v>1039</v>
      </c>
      <c r="G49" s="313" t="s">
        <v>1040</v>
      </c>
      <c r="H49" s="313" t="s">
        <v>1041</v>
      </c>
      <c r="I49" s="11" t="s">
        <v>1024</v>
      </c>
      <c r="J49" s="315">
        <v>11858</v>
      </c>
      <c r="K49" s="2"/>
      <c r="L49" s="2"/>
    </row>
    <row r="50" spans="1:12" ht="45" customHeight="1" x14ac:dyDescent="0.25">
      <c r="A50" s="2">
        <v>48</v>
      </c>
      <c r="B50" s="11" t="s">
        <v>277</v>
      </c>
      <c r="C50" s="313" t="s">
        <v>984</v>
      </c>
      <c r="D50" s="11" t="s">
        <v>672</v>
      </c>
      <c r="E50" s="11" t="s">
        <v>673</v>
      </c>
      <c r="F50" s="321" t="s">
        <v>1042</v>
      </c>
      <c r="G50" s="313" t="s">
        <v>1043</v>
      </c>
      <c r="H50" s="313" t="s">
        <v>1044</v>
      </c>
      <c r="I50" s="11" t="s">
        <v>1024</v>
      </c>
      <c r="J50" s="315">
        <v>3974</v>
      </c>
      <c r="K50" s="2"/>
      <c r="L50" s="2"/>
    </row>
    <row r="51" spans="1:12" ht="33" customHeight="1" x14ac:dyDescent="0.25">
      <c r="A51" s="2">
        <v>49</v>
      </c>
      <c r="B51" s="11" t="s">
        <v>277</v>
      </c>
      <c r="C51" s="313" t="s">
        <v>984</v>
      </c>
      <c r="D51" s="11" t="s">
        <v>672</v>
      </c>
      <c r="E51" s="11" t="s">
        <v>673</v>
      </c>
      <c r="F51" s="321" t="s">
        <v>1045</v>
      </c>
      <c r="G51" s="313" t="s">
        <v>1046</v>
      </c>
      <c r="H51" s="313" t="s">
        <v>1047</v>
      </c>
      <c r="I51" s="11" t="s">
        <v>1038</v>
      </c>
      <c r="J51" s="315">
        <v>5137</v>
      </c>
      <c r="K51" s="2"/>
      <c r="L51" s="2"/>
    </row>
    <row r="52" spans="1:12" ht="35.25" customHeight="1" x14ac:dyDescent="0.25">
      <c r="A52" s="2">
        <v>50</v>
      </c>
      <c r="B52" s="11" t="s">
        <v>279</v>
      </c>
      <c r="C52" s="313" t="s">
        <v>984</v>
      </c>
      <c r="D52" s="11" t="s">
        <v>672</v>
      </c>
      <c r="E52" s="11" t="s">
        <v>673</v>
      </c>
      <c r="F52" s="313" t="s">
        <v>1048</v>
      </c>
      <c r="G52" s="313" t="s">
        <v>1049</v>
      </c>
      <c r="H52" s="313" t="s">
        <v>1050</v>
      </c>
      <c r="I52" s="334" t="s">
        <v>1005</v>
      </c>
      <c r="J52" s="323">
        <v>6284</v>
      </c>
      <c r="K52" s="2"/>
      <c r="L52" s="2"/>
    </row>
    <row r="53" spans="1:12" ht="47.25" customHeight="1" x14ac:dyDescent="0.25">
      <c r="A53" s="2">
        <v>51</v>
      </c>
      <c r="B53" s="11" t="s">
        <v>279</v>
      </c>
      <c r="C53" s="313" t="s">
        <v>984</v>
      </c>
      <c r="D53" s="11" t="s">
        <v>672</v>
      </c>
      <c r="E53" s="11" t="s">
        <v>673</v>
      </c>
      <c r="F53" s="320" t="s">
        <v>1051</v>
      </c>
      <c r="G53" s="325" t="s">
        <v>1052</v>
      </c>
      <c r="H53" s="325" t="s">
        <v>1053</v>
      </c>
      <c r="I53" s="12" t="s">
        <v>1054</v>
      </c>
      <c r="J53" s="338">
        <v>3559</v>
      </c>
      <c r="K53" s="2"/>
      <c r="L53" s="2"/>
    </row>
    <row r="54" spans="1:12" ht="48" customHeight="1" x14ac:dyDescent="0.25">
      <c r="A54" s="2">
        <v>52</v>
      </c>
      <c r="B54" s="11" t="s">
        <v>279</v>
      </c>
      <c r="C54" s="313" t="s">
        <v>984</v>
      </c>
      <c r="D54" s="11" t="s">
        <v>672</v>
      </c>
      <c r="E54" s="11" t="s">
        <v>673</v>
      </c>
      <c r="F54" s="11" t="s">
        <v>1055</v>
      </c>
      <c r="G54" s="313" t="s">
        <v>1056</v>
      </c>
      <c r="H54" s="313" t="s">
        <v>1057</v>
      </c>
      <c r="I54" s="11" t="s">
        <v>914</v>
      </c>
      <c r="J54" s="315">
        <v>8570</v>
      </c>
      <c r="K54" s="2"/>
      <c r="L54" s="2"/>
    </row>
    <row r="55" spans="1:12" ht="53.25" customHeight="1" x14ac:dyDescent="0.25">
      <c r="A55" s="2">
        <v>53</v>
      </c>
      <c r="B55" s="11" t="s">
        <v>281</v>
      </c>
      <c r="C55" s="313" t="s">
        <v>984</v>
      </c>
      <c r="D55" s="11" t="s">
        <v>672</v>
      </c>
      <c r="E55" s="11" t="s">
        <v>673</v>
      </c>
      <c r="F55" s="320" t="s">
        <v>1058</v>
      </c>
      <c r="G55" s="313" t="s">
        <v>1059</v>
      </c>
      <c r="H55" s="313" t="s">
        <v>1060</v>
      </c>
      <c r="I55" s="11" t="s">
        <v>1061</v>
      </c>
      <c r="J55" s="315">
        <v>10831</v>
      </c>
      <c r="K55" s="2"/>
      <c r="L55" s="2"/>
    </row>
    <row r="56" spans="1:12" ht="27.75" customHeight="1" x14ac:dyDescent="0.25">
      <c r="A56" s="2">
        <v>54</v>
      </c>
      <c r="B56" s="316" t="s">
        <v>283</v>
      </c>
      <c r="C56" s="313" t="s">
        <v>984</v>
      </c>
      <c r="D56" s="339" t="s">
        <v>672</v>
      </c>
      <c r="E56" s="339" t="s">
        <v>673</v>
      </c>
      <c r="F56" s="313" t="s">
        <v>1062</v>
      </c>
      <c r="G56" s="313" t="s">
        <v>1063</v>
      </c>
      <c r="H56" s="313" t="s">
        <v>1064</v>
      </c>
      <c r="I56" s="316" t="s">
        <v>1065</v>
      </c>
      <c r="J56" s="315">
        <v>6112</v>
      </c>
      <c r="K56" s="2"/>
      <c r="L56" s="2"/>
    </row>
    <row r="57" spans="1:12" ht="66" customHeight="1" x14ac:dyDescent="0.25">
      <c r="A57" s="2">
        <v>55</v>
      </c>
      <c r="B57" s="316" t="s">
        <v>283</v>
      </c>
      <c r="C57" s="313" t="s">
        <v>984</v>
      </c>
      <c r="D57" s="339" t="s">
        <v>672</v>
      </c>
      <c r="E57" s="339" t="s">
        <v>673</v>
      </c>
      <c r="F57" s="313" t="s">
        <v>1066</v>
      </c>
      <c r="G57" s="313" t="s">
        <v>1067</v>
      </c>
      <c r="H57" s="313" t="s">
        <v>1068</v>
      </c>
      <c r="I57" s="316" t="s">
        <v>1065</v>
      </c>
      <c r="J57" s="11">
        <v>0</v>
      </c>
      <c r="K57" s="2"/>
      <c r="L57" s="2"/>
    </row>
    <row r="58" spans="1:12" ht="53.25" customHeight="1" x14ac:dyDescent="0.25">
      <c r="A58" s="2">
        <v>56</v>
      </c>
      <c r="B58" s="316" t="s">
        <v>283</v>
      </c>
      <c r="C58" s="313" t="s">
        <v>984</v>
      </c>
      <c r="D58" s="339" t="s">
        <v>672</v>
      </c>
      <c r="E58" s="316" t="s">
        <v>673</v>
      </c>
      <c r="F58" s="313" t="s">
        <v>1069</v>
      </c>
      <c r="G58" s="313" t="s">
        <v>923</v>
      </c>
      <c r="H58" s="313" t="s">
        <v>1070</v>
      </c>
      <c r="I58" s="316" t="s">
        <v>999</v>
      </c>
      <c r="J58" s="315">
        <v>5261</v>
      </c>
      <c r="K58" s="2"/>
      <c r="L58" s="2"/>
    </row>
    <row r="59" spans="1:12" ht="52.5" customHeight="1" x14ac:dyDescent="0.25">
      <c r="A59" s="2">
        <v>57</v>
      </c>
      <c r="B59" s="316" t="s">
        <v>283</v>
      </c>
      <c r="C59" s="313" t="s">
        <v>984</v>
      </c>
      <c r="D59" s="339" t="s">
        <v>672</v>
      </c>
      <c r="E59" s="316" t="s">
        <v>673</v>
      </c>
      <c r="F59" s="313" t="s">
        <v>1071</v>
      </c>
      <c r="G59" s="313" t="s">
        <v>954</v>
      </c>
      <c r="H59" s="313" t="s">
        <v>1072</v>
      </c>
      <c r="I59" s="316" t="s">
        <v>999</v>
      </c>
      <c r="J59" s="2">
        <v>810</v>
      </c>
      <c r="K59" s="2"/>
      <c r="L59" s="2"/>
    </row>
    <row r="60" spans="1:12" ht="49.5" customHeight="1" x14ac:dyDescent="0.25">
      <c r="A60" s="2">
        <v>58</v>
      </c>
      <c r="B60" s="316" t="s">
        <v>283</v>
      </c>
      <c r="C60" s="313" t="s">
        <v>984</v>
      </c>
      <c r="D60" s="339" t="s">
        <v>672</v>
      </c>
      <c r="E60" s="316" t="s">
        <v>673</v>
      </c>
      <c r="F60" s="313" t="s">
        <v>1073</v>
      </c>
      <c r="G60" s="313" t="s">
        <v>1074</v>
      </c>
      <c r="H60" s="313" t="s">
        <v>1075</v>
      </c>
      <c r="I60" s="316" t="s">
        <v>999</v>
      </c>
      <c r="J60" s="323">
        <v>5427</v>
      </c>
      <c r="K60" s="2"/>
      <c r="L60" s="2"/>
    </row>
    <row r="61" spans="1:12" ht="48" customHeight="1" x14ac:dyDescent="0.25">
      <c r="A61" s="2">
        <v>59</v>
      </c>
      <c r="B61" s="316" t="s">
        <v>283</v>
      </c>
      <c r="C61" s="313" t="s">
        <v>984</v>
      </c>
      <c r="D61" s="339" t="s">
        <v>672</v>
      </c>
      <c r="E61" s="316" t="s">
        <v>673</v>
      </c>
      <c r="F61" s="313" t="s">
        <v>1076</v>
      </c>
      <c r="G61" s="313" t="s">
        <v>819</v>
      </c>
      <c r="H61" s="313" t="s">
        <v>1077</v>
      </c>
      <c r="I61" s="316" t="s">
        <v>999</v>
      </c>
      <c r="J61" s="340">
        <v>6278</v>
      </c>
      <c r="K61" s="2"/>
      <c r="L61" s="2"/>
    </row>
    <row r="62" spans="1:12" ht="30.75" customHeight="1" x14ac:dyDescent="0.25">
      <c r="A62" s="2">
        <v>60</v>
      </c>
      <c r="B62" s="316" t="s">
        <v>283</v>
      </c>
      <c r="C62" s="313" t="s">
        <v>984</v>
      </c>
      <c r="D62" s="339" t="s">
        <v>672</v>
      </c>
      <c r="E62" s="316" t="s">
        <v>673</v>
      </c>
      <c r="F62" s="313" t="s">
        <v>1078</v>
      </c>
      <c r="G62" s="313" t="s">
        <v>1079</v>
      </c>
      <c r="H62" s="313" t="s">
        <v>1080</v>
      </c>
      <c r="I62" s="341" t="s">
        <v>1005</v>
      </c>
      <c r="J62" s="323">
        <v>4045</v>
      </c>
      <c r="K62" s="2"/>
      <c r="L62" s="2"/>
    </row>
    <row r="63" spans="1:12" ht="32.25" customHeight="1" x14ac:dyDescent="0.25">
      <c r="A63" s="2">
        <v>61</v>
      </c>
      <c r="B63" s="316" t="s">
        <v>283</v>
      </c>
      <c r="C63" s="313" t="s">
        <v>984</v>
      </c>
      <c r="D63" s="339" t="s">
        <v>672</v>
      </c>
      <c r="E63" s="316" t="s">
        <v>673</v>
      </c>
      <c r="F63" s="313" t="s">
        <v>1081</v>
      </c>
      <c r="G63" s="313" t="s">
        <v>1082</v>
      </c>
      <c r="H63" s="313" t="s">
        <v>1083</v>
      </c>
      <c r="I63" s="341" t="s">
        <v>999</v>
      </c>
      <c r="J63" s="323">
        <v>1000</v>
      </c>
      <c r="K63" s="2"/>
      <c r="L63" s="2"/>
    </row>
    <row r="64" spans="1:12" ht="35.25" customHeight="1" x14ac:dyDescent="0.25">
      <c r="A64" s="2">
        <v>62</v>
      </c>
      <c r="B64" s="316" t="s">
        <v>283</v>
      </c>
      <c r="C64" s="313" t="s">
        <v>984</v>
      </c>
      <c r="D64" s="339" t="s">
        <v>672</v>
      </c>
      <c r="E64" s="316" t="s">
        <v>673</v>
      </c>
      <c r="F64" s="313" t="s">
        <v>1084</v>
      </c>
      <c r="G64" s="313" t="s">
        <v>1085</v>
      </c>
      <c r="H64" s="313" t="s">
        <v>1086</v>
      </c>
      <c r="I64" s="341" t="s">
        <v>1005</v>
      </c>
      <c r="J64" s="323">
        <v>2309</v>
      </c>
      <c r="K64" s="2"/>
      <c r="L64" s="2"/>
    </row>
    <row r="65" spans="1:12" ht="54" customHeight="1" x14ac:dyDescent="0.25">
      <c r="A65" s="2">
        <v>63</v>
      </c>
      <c r="B65" s="316" t="s">
        <v>283</v>
      </c>
      <c r="C65" s="313" t="s">
        <v>984</v>
      </c>
      <c r="D65" s="339" t="s">
        <v>672</v>
      </c>
      <c r="E65" s="316" t="s">
        <v>673</v>
      </c>
      <c r="F65" s="321" t="s">
        <v>1087</v>
      </c>
      <c r="G65" s="313" t="s">
        <v>822</v>
      </c>
      <c r="H65" s="313" t="s">
        <v>1088</v>
      </c>
      <c r="I65" s="11" t="s">
        <v>1089</v>
      </c>
      <c r="J65" s="315">
        <v>3692</v>
      </c>
      <c r="K65" s="2"/>
      <c r="L65" s="2"/>
    </row>
    <row r="66" spans="1:12" ht="35.25" customHeight="1" x14ac:dyDescent="0.25">
      <c r="A66" s="2">
        <v>64</v>
      </c>
      <c r="B66" s="316" t="s">
        <v>283</v>
      </c>
      <c r="C66" s="313" t="s">
        <v>984</v>
      </c>
      <c r="D66" s="339" t="s">
        <v>672</v>
      </c>
      <c r="E66" s="316" t="s">
        <v>673</v>
      </c>
      <c r="F66" s="321" t="s">
        <v>1090</v>
      </c>
      <c r="G66" s="313" t="s">
        <v>1091</v>
      </c>
      <c r="H66" s="313" t="s">
        <v>1092</v>
      </c>
      <c r="I66" s="11" t="s">
        <v>1093</v>
      </c>
      <c r="J66" s="315">
        <v>3591</v>
      </c>
      <c r="K66" s="2"/>
      <c r="L66" s="2"/>
    </row>
    <row r="67" spans="1:12" ht="47.25" customHeight="1" x14ac:dyDescent="0.25">
      <c r="A67" s="2">
        <v>65</v>
      </c>
      <c r="B67" s="316" t="s">
        <v>283</v>
      </c>
      <c r="C67" s="313" t="s">
        <v>984</v>
      </c>
      <c r="D67" s="339" t="s">
        <v>672</v>
      </c>
      <c r="E67" s="316" t="s">
        <v>673</v>
      </c>
      <c r="F67" s="321" t="s">
        <v>1094</v>
      </c>
      <c r="G67" s="313" t="s">
        <v>936</v>
      </c>
      <c r="H67" s="313" t="s">
        <v>1095</v>
      </c>
      <c r="I67" s="11" t="s">
        <v>1096</v>
      </c>
      <c r="J67" s="11">
        <v>600</v>
      </c>
      <c r="K67" s="2"/>
      <c r="L67" s="2"/>
    </row>
    <row r="68" spans="1:12" ht="37.5" customHeight="1" x14ac:dyDescent="0.25">
      <c r="A68" s="2">
        <v>66</v>
      </c>
      <c r="B68" s="316" t="s">
        <v>283</v>
      </c>
      <c r="C68" s="313" t="s">
        <v>984</v>
      </c>
      <c r="D68" s="339" t="s">
        <v>672</v>
      </c>
      <c r="E68" s="316" t="s">
        <v>673</v>
      </c>
      <c r="F68" s="321" t="s">
        <v>1097</v>
      </c>
      <c r="G68" s="11" t="s">
        <v>1375</v>
      </c>
      <c r="H68" s="313" t="s">
        <v>1098</v>
      </c>
      <c r="I68" s="11" t="s">
        <v>1099</v>
      </c>
      <c r="J68" s="315">
        <v>8201</v>
      </c>
      <c r="K68" s="2"/>
      <c r="L68" s="2"/>
    </row>
    <row r="69" spans="1:12" ht="62.25" customHeight="1" x14ac:dyDescent="0.25">
      <c r="A69" s="2">
        <v>67</v>
      </c>
      <c r="B69" s="316" t="s">
        <v>283</v>
      </c>
      <c r="C69" s="313" t="s">
        <v>984</v>
      </c>
      <c r="D69" s="339" t="s">
        <v>672</v>
      </c>
      <c r="E69" s="316" t="s">
        <v>673</v>
      </c>
      <c r="F69" s="321" t="s">
        <v>1100</v>
      </c>
      <c r="G69" s="313" t="s">
        <v>1101</v>
      </c>
      <c r="H69" s="313" t="s">
        <v>1102</v>
      </c>
      <c r="I69" s="11" t="s">
        <v>1099</v>
      </c>
      <c r="J69" s="315">
        <v>5665</v>
      </c>
      <c r="K69" s="2"/>
      <c r="L69" s="2"/>
    </row>
    <row r="70" spans="1:12" ht="35.25" customHeight="1" x14ac:dyDescent="0.25">
      <c r="A70" s="2">
        <v>68</v>
      </c>
      <c r="B70" s="316" t="s">
        <v>283</v>
      </c>
      <c r="C70" s="313" t="s">
        <v>984</v>
      </c>
      <c r="D70" s="339" t="s">
        <v>672</v>
      </c>
      <c r="E70" s="316" t="s">
        <v>673</v>
      </c>
      <c r="F70" s="321" t="s">
        <v>1103</v>
      </c>
      <c r="G70" s="313" t="s">
        <v>1104</v>
      </c>
      <c r="H70" s="313" t="s">
        <v>1105</v>
      </c>
      <c r="I70" s="11" t="s">
        <v>1099</v>
      </c>
      <c r="J70" s="315">
        <v>4042</v>
      </c>
      <c r="K70" s="2"/>
      <c r="L70" s="2"/>
    </row>
    <row r="71" spans="1:12" ht="33.75" customHeight="1" x14ac:dyDescent="0.25">
      <c r="A71" s="2">
        <v>69</v>
      </c>
      <c r="B71" s="316" t="s">
        <v>283</v>
      </c>
      <c r="C71" s="313" t="s">
        <v>984</v>
      </c>
      <c r="D71" s="339" t="s">
        <v>672</v>
      </c>
      <c r="E71" s="316" t="s">
        <v>673</v>
      </c>
      <c r="F71" s="321" t="s">
        <v>1106</v>
      </c>
      <c r="G71" s="313" t="s">
        <v>1107</v>
      </c>
      <c r="H71" s="313" t="s">
        <v>1108</v>
      </c>
      <c r="I71" s="11" t="s">
        <v>1099</v>
      </c>
      <c r="J71" s="315">
        <v>4071</v>
      </c>
      <c r="K71" s="2"/>
      <c r="L71" s="2"/>
    </row>
    <row r="72" spans="1:12" ht="37.5" customHeight="1" x14ac:dyDescent="0.25">
      <c r="A72" s="2">
        <v>70</v>
      </c>
      <c r="B72" s="316" t="s">
        <v>283</v>
      </c>
      <c r="C72" s="313" t="s">
        <v>984</v>
      </c>
      <c r="D72" s="339" t="s">
        <v>672</v>
      </c>
      <c r="E72" s="316" t="s">
        <v>673</v>
      </c>
      <c r="F72" s="321" t="s">
        <v>1109</v>
      </c>
      <c r="G72" s="313" t="s">
        <v>1110</v>
      </c>
      <c r="H72" s="313" t="s">
        <v>1111</v>
      </c>
      <c r="I72" s="11" t="s">
        <v>1112</v>
      </c>
      <c r="J72" s="315">
        <v>5820</v>
      </c>
      <c r="K72" s="2"/>
      <c r="L72" s="2"/>
    </row>
    <row r="73" spans="1:12" ht="51.75" customHeight="1" x14ac:dyDescent="0.25">
      <c r="A73" s="2">
        <v>71</v>
      </c>
      <c r="B73" s="316" t="s">
        <v>285</v>
      </c>
      <c r="C73" s="313" t="s">
        <v>984</v>
      </c>
      <c r="D73" s="339" t="s">
        <v>672</v>
      </c>
      <c r="E73" s="316" t="s">
        <v>673</v>
      </c>
      <c r="F73" s="313" t="s">
        <v>1113</v>
      </c>
      <c r="G73" s="313" t="s">
        <v>1114</v>
      </c>
      <c r="H73" s="313" t="s">
        <v>1115</v>
      </c>
      <c r="I73" s="341" t="s">
        <v>1005</v>
      </c>
      <c r="J73" s="323">
        <v>7298</v>
      </c>
      <c r="K73" s="2"/>
      <c r="L73" s="2"/>
    </row>
    <row r="74" spans="1:12" ht="39" customHeight="1" x14ac:dyDescent="0.25">
      <c r="A74" s="2">
        <v>72</v>
      </c>
      <c r="B74" s="316" t="s">
        <v>285</v>
      </c>
      <c r="C74" s="313" t="s">
        <v>984</v>
      </c>
      <c r="D74" s="339" t="s">
        <v>672</v>
      </c>
      <c r="E74" s="316" t="s">
        <v>673</v>
      </c>
      <c r="F74" s="313" t="s">
        <v>1116</v>
      </c>
      <c r="G74" s="313" t="s">
        <v>1117</v>
      </c>
      <c r="H74" s="313" t="s">
        <v>1118</v>
      </c>
      <c r="I74" s="341" t="s">
        <v>1005</v>
      </c>
      <c r="J74" s="323">
        <v>4260</v>
      </c>
      <c r="K74" s="2"/>
      <c r="L74" s="2"/>
    </row>
    <row r="75" spans="1:12" ht="34.5" customHeight="1" x14ac:dyDescent="0.25">
      <c r="A75" s="2">
        <v>73</v>
      </c>
      <c r="B75" s="316" t="s">
        <v>285</v>
      </c>
      <c r="C75" s="313" t="s">
        <v>984</v>
      </c>
      <c r="D75" s="339" t="s">
        <v>672</v>
      </c>
      <c r="E75" s="316" t="s">
        <v>673</v>
      </c>
      <c r="F75" s="313" t="s">
        <v>1119</v>
      </c>
      <c r="G75" s="313" t="s">
        <v>1120</v>
      </c>
      <c r="H75" s="313" t="s">
        <v>1121</v>
      </c>
      <c r="I75" s="341" t="s">
        <v>1005</v>
      </c>
      <c r="J75" s="323">
        <v>8567</v>
      </c>
      <c r="K75" s="2"/>
      <c r="L75" s="2"/>
    </row>
    <row r="76" spans="1:12" ht="35.25" customHeight="1" x14ac:dyDescent="0.25">
      <c r="A76" s="2">
        <v>74</v>
      </c>
      <c r="B76" s="316" t="s">
        <v>285</v>
      </c>
      <c r="C76" s="313" t="s">
        <v>984</v>
      </c>
      <c r="D76" s="339" t="s">
        <v>672</v>
      </c>
      <c r="E76" s="316" t="s">
        <v>673</v>
      </c>
      <c r="F76" s="321" t="s">
        <v>1122</v>
      </c>
      <c r="G76" s="313" t="s">
        <v>1123</v>
      </c>
      <c r="H76" s="313" t="s">
        <v>1124</v>
      </c>
      <c r="I76" s="11" t="s">
        <v>1125</v>
      </c>
      <c r="J76" s="323">
        <v>5516</v>
      </c>
      <c r="K76" s="2"/>
      <c r="L76" s="2"/>
    </row>
    <row r="77" spans="1:12" ht="33" customHeight="1" x14ac:dyDescent="0.25">
      <c r="A77" s="2">
        <v>75</v>
      </c>
      <c r="B77" s="316" t="s">
        <v>285</v>
      </c>
      <c r="C77" s="313" t="s">
        <v>984</v>
      </c>
      <c r="D77" s="339" t="s">
        <v>672</v>
      </c>
      <c r="E77" s="316" t="s">
        <v>673</v>
      </c>
      <c r="F77" s="321" t="s">
        <v>1126</v>
      </c>
      <c r="G77" s="313" t="s">
        <v>1127</v>
      </c>
      <c r="H77" s="313" t="s">
        <v>1128</v>
      </c>
      <c r="I77" s="11" t="s">
        <v>1054</v>
      </c>
      <c r="J77" s="323">
        <v>14108</v>
      </c>
      <c r="K77" s="2"/>
      <c r="L77" s="2"/>
    </row>
    <row r="78" spans="1:12" ht="36" customHeight="1" x14ac:dyDescent="0.25">
      <c r="A78" s="2">
        <v>76</v>
      </c>
      <c r="B78" s="316" t="s">
        <v>285</v>
      </c>
      <c r="C78" s="313" t="s">
        <v>984</v>
      </c>
      <c r="D78" s="339" t="s">
        <v>672</v>
      </c>
      <c r="E78" s="316" t="s">
        <v>673</v>
      </c>
      <c r="F78" s="11" t="s">
        <v>1129</v>
      </c>
      <c r="G78" s="313" t="s">
        <v>1130</v>
      </c>
      <c r="H78" s="313" t="s">
        <v>1131</v>
      </c>
      <c r="I78" s="11" t="s">
        <v>1034</v>
      </c>
      <c r="J78" s="323">
        <v>2966</v>
      </c>
      <c r="K78" s="2"/>
      <c r="L78" s="2"/>
    </row>
    <row r="79" spans="1:12" ht="30.75" customHeight="1" x14ac:dyDescent="0.25">
      <c r="A79" s="2">
        <v>77</v>
      </c>
      <c r="B79" s="316" t="s">
        <v>285</v>
      </c>
      <c r="C79" s="313" t="s">
        <v>984</v>
      </c>
      <c r="D79" s="339" t="s">
        <v>672</v>
      </c>
      <c r="E79" s="316" t="s">
        <v>673</v>
      </c>
      <c r="F79" s="11" t="s">
        <v>1132</v>
      </c>
      <c r="G79" s="318" t="s">
        <v>1133</v>
      </c>
      <c r="H79" s="313" t="s">
        <v>1134</v>
      </c>
      <c r="I79" s="11" t="s">
        <v>1034</v>
      </c>
      <c r="J79" s="323">
        <v>3457</v>
      </c>
      <c r="K79" s="2"/>
      <c r="L79" s="2"/>
    </row>
    <row r="80" spans="1:12" ht="57" customHeight="1" x14ac:dyDescent="0.25">
      <c r="A80" s="2">
        <v>78</v>
      </c>
      <c r="B80" s="316" t="s">
        <v>285</v>
      </c>
      <c r="C80" s="313" t="s">
        <v>984</v>
      </c>
      <c r="D80" s="339" t="s">
        <v>672</v>
      </c>
      <c r="E80" s="316" t="s">
        <v>673</v>
      </c>
      <c r="F80" s="11" t="s">
        <v>1135</v>
      </c>
      <c r="G80" s="332" t="s">
        <v>1136</v>
      </c>
      <c r="H80" s="342" t="s">
        <v>1137</v>
      </c>
      <c r="I80" s="11" t="s">
        <v>1034</v>
      </c>
      <c r="J80" s="323">
        <v>2285</v>
      </c>
      <c r="K80" s="2"/>
      <c r="L80" s="2"/>
    </row>
    <row r="81" spans="1:12" ht="31.5" customHeight="1" x14ac:dyDescent="0.25">
      <c r="A81" s="2">
        <v>79</v>
      </c>
      <c r="B81" s="316" t="s">
        <v>277</v>
      </c>
      <c r="C81" s="313" t="s">
        <v>1138</v>
      </c>
      <c r="D81" s="339" t="s">
        <v>672</v>
      </c>
      <c r="E81" s="339" t="s">
        <v>673</v>
      </c>
      <c r="F81" s="313" t="s">
        <v>1139</v>
      </c>
      <c r="G81" s="313" t="s">
        <v>1140</v>
      </c>
      <c r="H81" s="313" t="s">
        <v>1141</v>
      </c>
      <c r="I81" s="341" t="s">
        <v>1142</v>
      </c>
      <c r="J81" s="323">
        <v>14113</v>
      </c>
      <c r="K81" s="2"/>
      <c r="L81" s="2"/>
    </row>
    <row r="82" spans="1:12" ht="48.75" customHeight="1" x14ac:dyDescent="0.25">
      <c r="A82" s="2">
        <v>80</v>
      </c>
      <c r="B82" s="316" t="s">
        <v>277</v>
      </c>
      <c r="C82" s="313" t="s">
        <v>1138</v>
      </c>
      <c r="D82" s="339" t="s">
        <v>672</v>
      </c>
      <c r="E82" s="339" t="s">
        <v>673</v>
      </c>
      <c r="F82" s="313" t="s">
        <v>1143</v>
      </c>
      <c r="G82" s="313" t="s">
        <v>1144</v>
      </c>
      <c r="H82" s="313" t="s">
        <v>1145</v>
      </c>
      <c r="I82" s="341" t="s">
        <v>1005</v>
      </c>
      <c r="J82" s="323">
        <v>10879</v>
      </c>
      <c r="K82" s="2"/>
      <c r="L82" s="2"/>
    </row>
    <row r="83" spans="1:12" ht="45" customHeight="1" x14ac:dyDescent="0.25">
      <c r="A83" s="2">
        <v>81</v>
      </c>
      <c r="B83" s="316" t="s">
        <v>277</v>
      </c>
      <c r="C83" s="313" t="s">
        <v>1138</v>
      </c>
      <c r="D83" s="339" t="s">
        <v>672</v>
      </c>
      <c r="E83" s="339" t="s">
        <v>673</v>
      </c>
      <c r="F83" s="313" t="s">
        <v>1146</v>
      </c>
      <c r="G83" s="313" t="s">
        <v>1147</v>
      </c>
      <c r="H83" s="313" t="s">
        <v>1148</v>
      </c>
      <c r="I83" s="341" t="s">
        <v>1005</v>
      </c>
      <c r="J83" s="323">
        <v>6084</v>
      </c>
      <c r="K83" s="2"/>
      <c r="L83" s="2"/>
    </row>
    <row r="84" spans="1:12" ht="45.75" customHeight="1" x14ac:dyDescent="0.25">
      <c r="A84" s="2">
        <v>82</v>
      </c>
      <c r="B84" s="316" t="s">
        <v>277</v>
      </c>
      <c r="C84" s="313" t="s">
        <v>1138</v>
      </c>
      <c r="D84" s="339" t="s">
        <v>672</v>
      </c>
      <c r="E84" s="339" t="s">
        <v>673</v>
      </c>
      <c r="F84" s="313" t="s">
        <v>1149</v>
      </c>
      <c r="G84" s="313" t="s">
        <v>1150</v>
      </c>
      <c r="H84" s="313" t="s">
        <v>1151</v>
      </c>
      <c r="I84" s="341" t="s">
        <v>1005</v>
      </c>
      <c r="J84" s="323">
        <v>8979</v>
      </c>
      <c r="K84" s="2"/>
      <c r="L84" s="2"/>
    </row>
    <row r="85" spans="1:12" ht="35.25" customHeight="1" x14ac:dyDescent="0.25">
      <c r="A85" s="2">
        <v>83</v>
      </c>
      <c r="B85" s="316" t="s">
        <v>277</v>
      </c>
      <c r="C85" s="313" t="s">
        <v>1138</v>
      </c>
      <c r="D85" s="339" t="s">
        <v>672</v>
      </c>
      <c r="E85" s="339" t="s">
        <v>673</v>
      </c>
      <c r="F85" s="313" t="s">
        <v>1152</v>
      </c>
      <c r="G85" s="313" t="s">
        <v>1153</v>
      </c>
      <c r="H85" s="313" t="s">
        <v>1154</v>
      </c>
      <c r="I85" s="341" t="s">
        <v>1005</v>
      </c>
      <c r="J85" s="323">
        <v>9555</v>
      </c>
      <c r="K85" s="2"/>
      <c r="L85" s="2"/>
    </row>
    <row r="86" spans="1:12" ht="34.5" customHeight="1" x14ac:dyDescent="0.25">
      <c r="A86" s="2">
        <v>84</v>
      </c>
      <c r="B86" s="316" t="s">
        <v>277</v>
      </c>
      <c r="C86" s="313" t="s">
        <v>1138</v>
      </c>
      <c r="D86" s="339" t="s">
        <v>672</v>
      </c>
      <c r="E86" s="339" t="s">
        <v>673</v>
      </c>
      <c r="F86" s="312" t="s">
        <v>1155</v>
      </c>
      <c r="G86" s="313" t="s">
        <v>1156</v>
      </c>
      <c r="H86" s="313" t="s">
        <v>1157</v>
      </c>
      <c r="I86" s="334" t="s">
        <v>1158</v>
      </c>
      <c r="J86" s="323">
        <v>4353</v>
      </c>
      <c r="K86" s="2"/>
      <c r="L86" s="2"/>
    </row>
    <row r="87" spans="1:12" ht="38.25" customHeight="1" x14ac:dyDescent="0.25">
      <c r="A87" s="2">
        <v>85</v>
      </c>
      <c r="B87" s="316" t="s">
        <v>277</v>
      </c>
      <c r="C87" s="313" t="s">
        <v>1138</v>
      </c>
      <c r="D87" s="339" t="s">
        <v>672</v>
      </c>
      <c r="E87" s="339" t="s">
        <v>673</v>
      </c>
      <c r="F87" s="312" t="s">
        <v>1159</v>
      </c>
      <c r="G87" s="313" t="s">
        <v>1160</v>
      </c>
      <c r="H87" s="313" t="s">
        <v>1161</v>
      </c>
      <c r="I87" s="334" t="s">
        <v>1054</v>
      </c>
      <c r="J87" s="323">
        <v>7403</v>
      </c>
      <c r="K87" s="2"/>
      <c r="L87" s="2"/>
    </row>
    <row r="88" spans="1:12" ht="32.25" customHeight="1" x14ac:dyDescent="0.25">
      <c r="A88" s="2">
        <v>86</v>
      </c>
      <c r="B88" s="316" t="s">
        <v>277</v>
      </c>
      <c r="C88" s="313" t="s">
        <v>1138</v>
      </c>
      <c r="D88" s="339" t="s">
        <v>672</v>
      </c>
      <c r="E88" s="339" t="s">
        <v>673</v>
      </c>
      <c r="F88" s="312" t="s">
        <v>1162</v>
      </c>
      <c r="G88" s="313" t="s">
        <v>1163</v>
      </c>
      <c r="H88" s="313" t="s">
        <v>1164</v>
      </c>
      <c r="I88" s="334" t="s">
        <v>1158</v>
      </c>
      <c r="J88" s="323">
        <v>14769</v>
      </c>
      <c r="K88" s="2"/>
      <c r="L88" s="2"/>
    </row>
    <row r="89" spans="1:12" ht="34.5" customHeight="1" x14ac:dyDescent="0.25">
      <c r="A89" s="2">
        <v>87</v>
      </c>
      <c r="B89" s="316" t="s">
        <v>277</v>
      </c>
      <c r="C89" s="313" t="s">
        <v>1138</v>
      </c>
      <c r="D89" s="339" t="s">
        <v>672</v>
      </c>
      <c r="E89" s="339" t="s">
        <v>673</v>
      </c>
      <c r="F89" s="312" t="s">
        <v>1165</v>
      </c>
      <c r="G89" s="313" t="s">
        <v>1043</v>
      </c>
      <c r="H89" s="313" t="s">
        <v>1166</v>
      </c>
      <c r="I89" s="11" t="s">
        <v>1158</v>
      </c>
      <c r="J89" s="323">
        <v>3398</v>
      </c>
      <c r="K89" s="2"/>
      <c r="L89" s="2"/>
    </row>
    <row r="90" spans="1:12" ht="33" customHeight="1" x14ac:dyDescent="0.25">
      <c r="A90" s="2">
        <v>88</v>
      </c>
      <c r="B90" s="316" t="s">
        <v>277</v>
      </c>
      <c r="C90" s="313" t="s">
        <v>1138</v>
      </c>
      <c r="D90" s="339" t="s">
        <v>672</v>
      </c>
      <c r="E90" s="339" t="s">
        <v>673</v>
      </c>
      <c r="F90" s="321" t="s">
        <v>1167</v>
      </c>
      <c r="G90" s="313" t="s">
        <v>1168</v>
      </c>
      <c r="H90" s="313" t="s">
        <v>1169</v>
      </c>
      <c r="I90" s="11" t="s">
        <v>1038</v>
      </c>
      <c r="J90" s="323">
        <v>14539</v>
      </c>
      <c r="K90" s="2"/>
      <c r="L90" s="2"/>
    </row>
    <row r="91" spans="1:12" ht="37.5" customHeight="1" x14ac:dyDescent="0.25">
      <c r="A91" s="2">
        <v>89</v>
      </c>
      <c r="B91" s="316" t="s">
        <v>277</v>
      </c>
      <c r="C91" s="313" t="s">
        <v>1138</v>
      </c>
      <c r="D91" s="339" t="s">
        <v>672</v>
      </c>
      <c r="E91" s="339" t="s">
        <v>673</v>
      </c>
      <c r="F91" s="321" t="s">
        <v>1170</v>
      </c>
      <c r="G91" s="313" t="s">
        <v>1171</v>
      </c>
      <c r="H91" s="313" t="s">
        <v>1172</v>
      </c>
      <c r="I91" s="11" t="s">
        <v>1038</v>
      </c>
      <c r="J91" s="323">
        <v>7235</v>
      </c>
      <c r="K91" s="2"/>
      <c r="L91" s="2"/>
    </row>
    <row r="92" spans="1:12" ht="66" customHeight="1" x14ac:dyDescent="0.25">
      <c r="A92" s="2">
        <v>90</v>
      </c>
      <c r="B92" s="316" t="s">
        <v>277</v>
      </c>
      <c r="C92" s="313" t="s">
        <v>1138</v>
      </c>
      <c r="D92" s="339" t="s">
        <v>672</v>
      </c>
      <c r="E92" s="339" t="s">
        <v>673</v>
      </c>
      <c r="F92" s="321" t="s">
        <v>1173</v>
      </c>
      <c r="G92" s="313" t="s">
        <v>986</v>
      </c>
      <c r="H92" s="313" t="s">
        <v>1174</v>
      </c>
      <c r="I92" s="11" t="s">
        <v>1038</v>
      </c>
      <c r="J92" s="323">
        <v>6571</v>
      </c>
      <c r="K92" s="2"/>
      <c r="L92" s="2"/>
    </row>
    <row r="93" spans="1:12" ht="37.5" customHeight="1" x14ac:dyDescent="0.25">
      <c r="A93" s="2">
        <v>91</v>
      </c>
      <c r="B93" s="316" t="s">
        <v>277</v>
      </c>
      <c r="C93" s="313" t="s">
        <v>1138</v>
      </c>
      <c r="D93" s="339" t="s">
        <v>672</v>
      </c>
      <c r="E93" s="339" t="s">
        <v>673</v>
      </c>
      <c r="F93" s="321" t="s">
        <v>1175</v>
      </c>
      <c r="G93" s="313" t="s">
        <v>1176</v>
      </c>
      <c r="H93" s="313" t="s">
        <v>1177</v>
      </c>
      <c r="I93" s="11" t="s">
        <v>1038</v>
      </c>
      <c r="J93" s="323">
        <v>6823</v>
      </c>
      <c r="K93" s="2"/>
      <c r="L93" s="2"/>
    </row>
    <row r="94" spans="1:12" ht="48.75" customHeight="1" x14ac:dyDescent="0.25">
      <c r="A94" s="2">
        <v>92</v>
      </c>
      <c r="B94" s="316" t="s">
        <v>277</v>
      </c>
      <c r="C94" s="313" t="s">
        <v>1138</v>
      </c>
      <c r="D94" s="339" t="s">
        <v>672</v>
      </c>
      <c r="E94" s="339" t="s">
        <v>673</v>
      </c>
      <c r="F94" s="321" t="s">
        <v>1178</v>
      </c>
      <c r="G94" s="11" t="s">
        <v>1179</v>
      </c>
      <c r="H94" s="313" t="s">
        <v>1180</v>
      </c>
      <c r="I94" s="11" t="s">
        <v>1038</v>
      </c>
      <c r="J94" s="323">
        <v>6868</v>
      </c>
      <c r="K94" s="2"/>
      <c r="L94" s="2"/>
    </row>
    <row r="95" spans="1:12" ht="34.5" customHeight="1" x14ac:dyDescent="0.25">
      <c r="A95" s="2">
        <v>93</v>
      </c>
      <c r="B95" s="316" t="s">
        <v>277</v>
      </c>
      <c r="C95" s="313" t="s">
        <v>1138</v>
      </c>
      <c r="D95" s="339" t="s">
        <v>672</v>
      </c>
      <c r="E95" s="339" t="s">
        <v>673</v>
      </c>
      <c r="F95" s="321" t="s">
        <v>1181</v>
      </c>
      <c r="G95" s="11" t="s">
        <v>901</v>
      </c>
      <c r="H95" s="313" t="s">
        <v>1182</v>
      </c>
      <c r="I95" s="11" t="s">
        <v>1038</v>
      </c>
      <c r="J95" s="323">
        <v>6304</v>
      </c>
      <c r="K95" s="2"/>
      <c r="L95" s="2"/>
    </row>
    <row r="96" spans="1:12" ht="23.25" customHeight="1" x14ac:dyDescent="0.25">
      <c r="A96" s="2">
        <v>94</v>
      </c>
      <c r="B96" s="316" t="s">
        <v>277</v>
      </c>
      <c r="C96" s="313" t="s">
        <v>1138</v>
      </c>
      <c r="D96" s="339" t="s">
        <v>672</v>
      </c>
      <c r="E96" s="339" t="s">
        <v>673</v>
      </c>
      <c r="F96" s="321" t="s">
        <v>1183</v>
      </c>
      <c r="G96" s="313" t="s">
        <v>1184</v>
      </c>
      <c r="H96" s="313" t="s">
        <v>1185</v>
      </c>
      <c r="I96" s="11" t="s">
        <v>1038</v>
      </c>
      <c r="J96" s="323">
        <v>10123</v>
      </c>
      <c r="K96" s="2"/>
      <c r="L96" s="2"/>
    </row>
    <row r="97" spans="1:12" ht="24.75" customHeight="1" x14ac:dyDescent="0.25">
      <c r="A97" s="2">
        <v>95</v>
      </c>
      <c r="B97" s="316" t="s">
        <v>279</v>
      </c>
      <c r="C97" s="313" t="s">
        <v>1138</v>
      </c>
      <c r="D97" s="339" t="s">
        <v>672</v>
      </c>
      <c r="E97" s="339" t="s">
        <v>673</v>
      </c>
      <c r="F97" s="312" t="s">
        <v>1186</v>
      </c>
      <c r="G97" s="313" t="s">
        <v>1187</v>
      </c>
      <c r="H97" s="313" t="s">
        <v>1188</v>
      </c>
      <c r="I97" s="334" t="s">
        <v>1142</v>
      </c>
      <c r="J97" s="323">
        <v>7043</v>
      </c>
      <c r="K97" s="2"/>
      <c r="L97" s="2"/>
    </row>
    <row r="98" spans="1:12" ht="63.75" customHeight="1" x14ac:dyDescent="0.25">
      <c r="A98" s="2">
        <v>96</v>
      </c>
      <c r="B98" s="316" t="s">
        <v>281</v>
      </c>
      <c r="C98" s="313" t="s">
        <v>1138</v>
      </c>
      <c r="D98" s="339" t="s">
        <v>672</v>
      </c>
      <c r="E98" s="339" t="s">
        <v>673</v>
      </c>
      <c r="F98" s="312" t="s">
        <v>1189</v>
      </c>
      <c r="G98" s="313" t="s">
        <v>1190</v>
      </c>
      <c r="H98" s="313" t="s">
        <v>1191</v>
      </c>
      <c r="I98" s="334" t="s">
        <v>1192</v>
      </c>
      <c r="J98" s="323">
        <v>6019</v>
      </c>
      <c r="K98" s="2"/>
      <c r="L98" s="2"/>
    </row>
    <row r="99" spans="1:12" ht="38.25" customHeight="1" x14ac:dyDescent="0.25">
      <c r="A99" s="2">
        <v>97</v>
      </c>
      <c r="B99" s="316" t="s">
        <v>281</v>
      </c>
      <c r="C99" s="313" t="s">
        <v>1138</v>
      </c>
      <c r="D99" s="339" t="s">
        <v>672</v>
      </c>
      <c r="E99" s="339" t="s">
        <v>673</v>
      </c>
      <c r="F99" s="312" t="s">
        <v>1193</v>
      </c>
      <c r="G99" s="313" t="s">
        <v>1194</v>
      </c>
      <c r="H99" s="313" t="s">
        <v>1195</v>
      </c>
      <c r="I99" s="334" t="s">
        <v>1192</v>
      </c>
      <c r="J99" s="315">
        <v>1043</v>
      </c>
      <c r="K99" s="2"/>
      <c r="L99" s="2"/>
    </row>
    <row r="100" spans="1:12" ht="51.75" customHeight="1" x14ac:dyDescent="0.25">
      <c r="A100" s="2">
        <v>98</v>
      </c>
      <c r="B100" s="316" t="s">
        <v>281</v>
      </c>
      <c r="C100" s="313" t="s">
        <v>1138</v>
      </c>
      <c r="D100" s="339" t="s">
        <v>672</v>
      </c>
      <c r="E100" s="339" t="s">
        <v>673</v>
      </c>
      <c r="F100" s="320" t="s">
        <v>1196</v>
      </c>
      <c r="G100" s="313" t="s">
        <v>1197</v>
      </c>
      <c r="H100" s="313" t="s">
        <v>1198</v>
      </c>
      <c r="I100" s="11" t="s">
        <v>1199</v>
      </c>
      <c r="J100" s="315">
        <v>6009</v>
      </c>
      <c r="K100" s="2"/>
      <c r="L100" s="2"/>
    </row>
    <row r="101" spans="1:12" ht="48.75" customHeight="1" x14ac:dyDescent="0.25">
      <c r="A101" s="2">
        <v>99</v>
      </c>
      <c r="B101" s="316" t="s">
        <v>283</v>
      </c>
      <c r="C101" s="313" t="s">
        <v>1138</v>
      </c>
      <c r="D101" s="339" t="s">
        <v>672</v>
      </c>
      <c r="E101" s="316" t="s">
        <v>673</v>
      </c>
      <c r="F101" s="313" t="s">
        <v>1200</v>
      </c>
      <c r="G101" s="313" t="s">
        <v>1201</v>
      </c>
      <c r="H101" s="313" t="s">
        <v>1202</v>
      </c>
      <c r="I101" s="341" t="s">
        <v>1005</v>
      </c>
      <c r="J101" s="323">
        <v>3124</v>
      </c>
      <c r="K101" s="2"/>
      <c r="L101" s="2"/>
    </row>
    <row r="102" spans="1:12" ht="36" customHeight="1" x14ac:dyDescent="0.25">
      <c r="A102" s="2">
        <v>100</v>
      </c>
      <c r="B102" s="316" t="s">
        <v>283</v>
      </c>
      <c r="C102" s="313" t="s">
        <v>1138</v>
      </c>
      <c r="D102" s="339" t="s">
        <v>672</v>
      </c>
      <c r="E102" s="316" t="s">
        <v>673</v>
      </c>
      <c r="F102" s="313" t="s">
        <v>1203</v>
      </c>
      <c r="G102" s="313" t="s">
        <v>815</v>
      </c>
      <c r="H102" s="313" t="s">
        <v>1204</v>
      </c>
      <c r="I102" s="341" t="s">
        <v>1005</v>
      </c>
      <c r="J102" s="323">
        <v>10803</v>
      </c>
      <c r="K102" s="2"/>
      <c r="L102" s="2"/>
    </row>
    <row r="103" spans="1:12" ht="50.25" customHeight="1" x14ac:dyDescent="0.25">
      <c r="A103" s="2">
        <v>101</v>
      </c>
      <c r="B103" s="316" t="s">
        <v>283</v>
      </c>
      <c r="C103" s="313" t="s">
        <v>1138</v>
      </c>
      <c r="D103" s="339" t="s">
        <v>672</v>
      </c>
      <c r="E103" s="316" t="s">
        <v>673</v>
      </c>
      <c r="F103" s="312" t="s">
        <v>1205</v>
      </c>
      <c r="G103" s="313" t="s">
        <v>743</v>
      </c>
      <c r="H103" s="313" t="s">
        <v>1206</v>
      </c>
      <c r="I103" s="334" t="s">
        <v>1093</v>
      </c>
      <c r="J103" s="323">
        <v>1982</v>
      </c>
      <c r="K103" s="2"/>
      <c r="L103" s="2"/>
    </row>
    <row r="104" spans="1:12" ht="32.25" customHeight="1" x14ac:dyDescent="0.25">
      <c r="A104" s="2">
        <v>102</v>
      </c>
      <c r="B104" s="316" t="s">
        <v>283</v>
      </c>
      <c r="C104" s="313" t="s">
        <v>1138</v>
      </c>
      <c r="D104" s="339" t="s">
        <v>672</v>
      </c>
      <c r="E104" s="316" t="s">
        <v>673</v>
      </c>
      <c r="F104" s="312" t="s">
        <v>1207</v>
      </c>
      <c r="G104" s="313" t="s">
        <v>1208</v>
      </c>
      <c r="H104" s="313" t="s">
        <v>1209</v>
      </c>
      <c r="I104" s="334" t="s">
        <v>1210</v>
      </c>
      <c r="J104" s="323">
        <v>2523</v>
      </c>
      <c r="K104" s="2"/>
      <c r="L104" s="2"/>
    </row>
    <row r="105" spans="1:12" ht="61.5" customHeight="1" x14ac:dyDescent="0.25">
      <c r="A105" s="2">
        <v>103</v>
      </c>
      <c r="B105" s="316" t="s">
        <v>283</v>
      </c>
      <c r="C105" s="313" t="s">
        <v>1138</v>
      </c>
      <c r="D105" s="339" t="s">
        <v>672</v>
      </c>
      <c r="E105" s="316" t="s">
        <v>673</v>
      </c>
      <c r="F105" s="312" t="s">
        <v>1211</v>
      </c>
      <c r="G105" s="313" t="s">
        <v>1212</v>
      </c>
      <c r="H105" s="313" t="s">
        <v>1213</v>
      </c>
      <c r="I105" s="334" t="s">
        <v>1210</v>
      </c>
      <c r="J105" s="323">
        <v>5678</v>
      </c>
      <c r="K105" s="2"/>
      <c r="L105" s="2"/>
    </row>
    <row r="106" spans="1:12" ht="48" customHeight="1" x14ac:dyDescent="0.25">
      <c r="A106" s="2">
        <v>104</v>
      </c>
      <c r="B106" s="316" t="s">
        <v>283</v>
      </c>
      <c r="C106" s="313" t="s">
        <v>1138</v>
      </c>
      <c r="D106" s="339" t="s">
        <v>672</v>
      </c>
      <c r="E106" s="316" t="s">
        <v>673</v>
      </c>
      <c r="F106" s="312" t="s">
        <v>1214</v>
      </c>
      <c r="G106" s="313" t="s">
        <v>1079</v>
      </c>
      <c r="H106" s="313" t="s">
        <v>1215</v>
      </c>
      <c r="I106" s="334" t="s">
        <v>1210</v>
      </c>
      <c r="J106" s="323">
        <v>5058</v>
      </c>
      <c r="K106" s="2"/>
      <c r="L106" s="2"/>
    </row>
    <row r="107" spans="1:12" ht="54.75" customHeight="1" x14ac:dyDescent="0.25">
      <c r="A107" s="2">
        <v>105</v>
      </c>
      <c r="B107" s="316" t="s">
        <v>283</v>
      </c>
      <c r="C107" s="313" t="s">
        <v>1138</v>
      </c>
      <c r="D107" s="339" t="s">
        <v>672</v>
      </c>
      <c r="E107" s="316" t="s">
        <v>673</v>
      </c>
      <c r="F107" s="312" t="s">
        <v>1216</v>
      </c>
      <c r="G107" s="313" t="s">
        <v>979</v>
      </c>
      <c r="H107" s="313" t="s">
        <v>1217</v>
      </c>
      <c r="I107" s="334" t="s">
        <v>1210</v>
      </c>
      <c r="J107" s="323">
        <v>12778</v>
      </c>
      <c r="K107" s="2"/>
      <c r="L107" s="2"/>
    </row>
    <row r="108" spans="1:12" ht="48.75" customHeight="1" x14ac:dyDescent="0.25">
      <c r="A108" s="2">
        <v>106</v>
      </c>
      <c r="B108" s="316" t="s">
        <v>283</v>
      </c>
      <c r="C108" s="313" t="s">
        <v>1138</v>
      </c>
      <c r="D108" s="339" t="s">
        <v>672</v>
      </c>
      <c r="E108" s="316" t="s">
        <v>673</v>
      </c>
      <c r="F108" s="312" t="s">
        <v>1218</v>
      </c>
      <c r="G108" s="313" t="s">
        <v>1219</v>
      </c>
      <c r="H108" s="313" t="s">
        <v>1220</v>
      </c>
      <c r="I108" s="334" t="s">
        <v>1210</v>
      </c>
      <c r="J108" s="323">
        <v>5499</v>
      </c>
      <c r="K108" s="2"/>
      <c r="L108" s="2"/>
    </row>
    <row r="109" spans="1:12" ht="48.75" customHeight="1" x14ac:dyDescent="0.25">
      <c r="A109" s="2">
        <v>107</v>
      </c>
      <c r="B109" s="316" t="s">
        <v>283</v>
      </c>
      <c r="C109" s="313" t="s">
        <v>1138</v>
      </c>
      <c r="D109" s="339" t="s">
        <v>672</v>
      </c>
      <c r="E109" s="316" t="s">
        <v>673</v>
      </c>
      <c r="F109" s="312" t="s">
        <v>1221</v>
      </c>
      <c r="G109" s="11" t="s">
        <v>862</v>
      </c>
      <c r="H109" s="313" t="s">
        <v>1222</v>
      </c>
      <c r="I109" s="334" t="s">
        <v>1210</v>
      </c>
      <c r="J109" s="323">
        <v>7246</v>
      </c>
      <c r="K109" s="2"/>
      <c r="L109" s="2"/>
    </row>
    <row r="110" spans="1:12" ht="59.25" customHeight="1" x14ac:dyDescent="0.25">
      <c r="A110" s="2">
        <v>108</v>
      </c>
      <c r="B110" s="316" t="s">
        <v>283</v>
      </c>
      <c r="C110" s="313" t="s">
        <v>1138</v>
      </c>
      <c r="D110" s="339" t="s">
        <v>672</v>
      </c>
      <c r="E110" s="316" t="s">
        <v>673</v>
      </c>
      <c r="F110" s="321" t="s">
        <v>1223</v>
      </c>
      <c r="G110" s="313" t="s">
        <v>1224</v>
      </c>
      <c r="H110" s="313" t="s">
        <v>1225</v>
      </c>
      <c r="I110" s="11" t="s">
        <v>1226</v>
      </c>
      <c r="J110" s="323">
        <v>3342</v>
      </c>
      <c r="K110" s="2"/>
      <c r="L110" s="2"/>
    </row>
    <row r="111" spans="1:12" ht="48" customHeight="1" x14ac:dyDescent="0.25">
      <c r="A111" s="2">
        <v>109</v>
      </c>
      <c r="B111" s="316" t="s">
        <v>283</v>
      </c>
      <c r="C111" s="313" t="s">
        <v>1138</v>
      </c>
      <c r="D111" s="339" t="s">
        <v>672</v>
      </c>
      <c r="E111" s="316" t="s">
        <v>673</v>
      </c>
      <c r="F111" s="321" t="s">
        <v>1227</v>
      </c>
      <c r="G111" s="313" t="s">
        <v>1228</v>
      </c>
      <c r="H111" s="313" t="s">
        <v>1229</v>
      </c>
      <c r="I111" s="11" t="s">
        <v>1099</v>
      </c>
      <c r="J111" s="323">
        <v>5855</v>
      </c>
      <c r="K111" s="2"/>
      <c r="L111" s="2"/>
    </row>
    <row r="112" spans="1:12" ht="33.75" customHeight="1" x14ac:dyDescent="0.25">
      <c r="A112" s="2">
        <v>110</v>
      </c>
      <c r="B112" s="316" t="s">
        <v>283</v>
      </c>
      <c r="C112" s="313" t="s">
        <v>1138</v>
      </c>
      <c r="D112" s="339" t="s">
        <v>672</v>
      </c>
      <c r="E112" s="316" t="s">
        <v>673</v>
      </c>
      <c r="F112" s="321" t="s">
        <v>1230</v>
      </c>
      <c r="G112" s="313" t="s">
        <v>1231</v>
      </c>
      <c r="H112" s="313" t="s">
        <v>1232</v>
      </c>
      <c r="I112" s="11" t="s">
        <v>1099</v>
      </c>
      <c r="J112" s="323">
        <v>8664</v>
      </c>
      <c r="K112" s="2"/>
      <c r="L112" s="2"/>
    </row>
    <row r="113" spans="1:12" ht="73.5" customHeight="1" x14ac:dyDescent="0.25">
      <c r="A113" s="2">
        <v>111</v>
      </c>
      <c r="B113" s="316" t="s">
        <v>283</v>
      </c>
      <c r="C113" s="313" t="s">
        <v>1138</v>
      </c>
      <c r="D113" s="339" t="s">
        <v>672</v>
      </c>
      <c r="E113" s="316" t="s">
        <v>673</v>
      </c>
      <c r="F113" s="321" t="s">
        <v>1233</v>
      </c>
      <c r="G113" s="313" t="s">
        <v>1234</v>
      </c>
      <c r="H113" s="313" t="s">
        <v>1235</v>
      </c>
      <c r="I113" s="11" t="s">
        <v>1099</v>
      </c>
      <c r="J113" s="323">
        <v>3367</v>
      </c>
      <c r="K113" s="2"/>
      <c r="L113" s="2"/>
    </row>
    <row r="114" spans="1:12" ht="32.25" customHeight="1" x14ac:dyDescent="0.25">
      <c r="A114" s="2">
        <v>112</v>
      </c>
      <c r="B114" s="316" t="s">
        <v>283</v>
      </c>
      <c r="C114" s="313" t="s">
        <v>1138</v>
      </c>
      <c r="D114" s="339" t="s">
        <v>672</v>
      </c>
      <c r="E114" s="316" t="s">
        <v>673</v>
      </c>
      <c r="F114" s="321" t="s">
        <v>1236</v>
      </c>
      <c r="G114" s="313" t="s">
        <v>1237</v>
      </c>
      <c r="H114" s="313"/>
      <c r="I114" s="11" t="s">
        <v>1099</v>
      </c>
      <c r="J114" s="323">
        <v>5764</v>
      </c>
      <c r="K114" s="2"/>
      <c r="L114" s="2"/>
    </row>
    <row r="115" spans="1:12" ht="36.75" customHeight="1" x14ac:dyDescent="0.25">
      <c r="A115" s="2">
        <v>113</v>
      </c>
      <c r="B115" s="316" t="s">
        <v>285</v>
      </c>
      <c r="C115" s="313" t="s">
        <v>1138</v>
      </c>
      <c r="D115" s="316" t="s">
        <v>672</v>
      </c>
      <c r="E115" s="316" t="s">
        <v>673</v>
      </c>
      <c r="F115" s="313" t="s">
        <v>1238</v>
      </c>
      <c r="G115" s="313" t="s">
        <v>1239</v>
      </c>
      <c r="H115" s="313" t="s">
        <v>1240</v>
      </c>
      <c r="I115" s="341" t="s">
        <v>1241</v>
      </c>
      <c r="J115" s="323">
        <v>4119</v>
      </c>
      <c r="K115" s="2"/>
      <c r="L115" s="2"/>
    </row>
    <row r="116" spans="1:12" ht="38.25" customHeight="1" x14ac:dyDescent="0.25">
      <c r="A116" s="2">
        <v>114</v>
      </c>
      <c r="B116" s="316" t="s">
        <v>285</v>
      </c>
      <c r="C116" s="313" t="s">
        <v>1138</v>
      </c>
      <c r="D116" s="316" t="s">
        <v>672</v>
      </c>
      <c r="E116" s="316" t="s">
        <v>673</v>
      </c>
      <c r="F116" s="313" t="s">
        <v>1242</v>
      </c>
      <c r="G116" s="313" t="s">
        <v>1243</v>
      </c>
      <c r="H116" s="313" t="s">
        <v>1244</v>
      </c>
      <c r="I116" s="341" t="s">
        <v>1005</v>
      </c>
      <c r="J116" s="323">
        <v>6401</v>
      </c>
      <c r="K116" s="2"/>
      <c r="L116" s="2"/>
    </row>
    <row r="117" spans="1:12" ht="36" customHeight="1" x14ac:dyDescent="0.25">
      <c r="A117" s="2">
        <v>115</v>
      </c>
      <c r="B117" s="316" t="s">
        <v>285</v>
      </c>
      <c r="C117" s="313" t="s">
        <v>1138</v>
      </c>
      <c r="D117" s="316" t="s">
        <v>672</v>
      </c>
      <c r="E117" s="316" t="s">
        <v>673</v>
      </c>
      <c r="F117" s="313" t="s">
        <v>1245</v>
      </c>
      <c r="G117" s="313" t="s">
        <v>1246</v>
      </c>
      <c r="H117" s="313" t="s">
        <v>1247</v>
      </c>
      <c r="I117" s="341" t="s">
        <v>1005</v>
      </c>
      <c r="J117" s="323">
        <v>7723</v>
      </c>
      <c r="K117" s="2"/>
      <c r="L117" s="2"/>
    </row>
    <row r="118" spans="1:12" ht="35.25" customHeight="1" x14ac:dyDescent="0.25">
      <c r="A118" s="2">
        <v>116</v>
      </c>
      <c r="B118" s="316" t="s">
        <v>285</v>
      </c>
      <c r="C118" s="313" t="s">
        <v>1138</v>
      </c>
      <c r="D118" s="316" t="s">
        <v>672</v>
      </c>
      <c r="E118" s="316" t="s">
        <v>673</v>
      </c>
      <c r="F118" s="312" t="s">
        <v>1248</v>
      </c>
      <c r="G118" s="313" t="s">
        <v>1249</v>
      </c>
      <c r="H118" s="313" t="s">
        <v>1250</v>
      </c>
      <c r="I118" s="334" t="s">
        <v>1054</v>
      </c>
      <c r="J118" s="323">
        <v>4874</v>
      </c>
      <c r="K118" s="2"/>
      <c r="L118" s="2"/>
    </row>
    <row r="119" spans="1:12" ht="37.5" customHeight="1" x14ac:dyDescent="0.25">
      <c r="A119" s="2">
        <v>117</v>
      </c>
      <c r="B119" s="316" t="s">
        <v>285</v>
      </c>
      <c r="C119" s="313" t="s">
        <v>1138</v>
      </c>
      <c r="D119" s="316" t="s">
        <v>672</v>
      </c>
      <c r="E119" s="316" t="s">
        <v>673</v>
      </c>
      <c r="F119" s="312" t="s">
        <v>1251</v>
      </c>
      <c r="G119" s="313" t="s">
        <v>1114</v>
      </c>
      <c r="H119" s="313" t="s">
        <v>1252</v>
      </c>
      <c r="I119" s="334" t="s">
        <v>1158</v>
      </c>
      <c r="J119" s="323">
        <v>6598</v>
      </c>
      <c r="K119" s="2"/>
      <c r="L119" s="2"/>
    </row>
    <row r="120" spans="1:12" ht="46.5" customHeight="1" x14ac:dyDescent="0.25">
      <c r="A120" s="2">
        <v>118</v>
      </c>
      <c r="B120" s="316" t="s">
        <v>285</v>
      </c>
      <c r="C120" s="313" t="s">
        <v>1138</v>
      </c>
      <c r="D120" s="316" t="s">
        <v>672</v>
      </c>
      <c r="E120" s="316" t="s">
        <v>673</v>
      </c>
      <c r="F120" s="312" t="s">
        <v>1253</v>
      </c>
      <c r="G120" s="313" t="s">
        <v>1254</v>
      </c>
      <c r="H120" s="313" t="s">
        <v>1255</v>
      </c>
      <c r="I120" s="334" t="s">
        <v>1054</v>
      </c>
      <c r="J120" s="323">
        <v>6851</v>
      </c>
      <c r="K120" s="2"/>
      <c r="L120" s="2"/>
    </row>
    <row r="121" spans="1:12" ht="52.5" customHeight="1" x14ac:dyDescent="0.25">
      <c r="A121" s="2">
        <v>119</v>
      </c>
      <c r="B121" s="316" t="s">
        <v>285</v>
      </c>
      <c r="C121" s="313" t="s">
        <v>1138</v>
      </c>
      <c r="D121" s="316" t="s">
        <v>672</v>
      </c>
      <c r="E121" s="316" t="s">
        <v>673</v>
      </c>
      <c r="F121" s="11" t="s">
        <v>1256</v>
      </c>
      <c r="G121" s="313" t="s">
        <v>1257</v>
      </c>
      <c r="H121" s="318" t="s">
        <v>1258</v>
      </c>
      <c r="I121" s="332" t="s">
        <v>1259</v>
      </c>
      <c r="J121" s="315">
        <v>4539</v>
      </c>
      <c r="K121" s="2"/>
      <c r="L121" s="2"/>
    </row>
    <row r="122" spans="1:12" ht="36.75" customHeight="1" x14ac:dyDescent="0.25">
      <c r="A122" s="2">
        <v>120</v>
      </c>
      <c r="B122" s="316" t="s">
        <v>277</v>
      </c>
      <c r="C122" s="318" t="s">
        <v>1260</v>
      </c>
      <c r="D122" s="316" t="s">
        <v>672</v>
      </c>
      <c r="E122" s="316" t="s">
        <v>673</v>
      </c>
      <c r="F122" s="312" t="s">
        <v>1261</v>
      </c>
      <c r="G122" s="313" t="s">
        <v>1262</v>
      </c>
      <c r="H122" s="313" t="s">
        <v>1263</v>
      </c>
      <c r="I122" s="11" t="s">
        <v>1264</v>
      </c>
      <c r="J122" s="315">
        <v>2000</v>
      </c>
      <c r="K122" s="2"/>
      <c r="L122" s="2"/>
    </row>
    <row r="123" spans="1:12" ht="28.5" customHeight="1" x14ac:dyDescent="0.25">
      <c r="A123" s="2">
        <v>121</v>
      </c>
      <c r="B123" s="316" t="s">
        <v>277</v>
      </c>
      <c r="C123" s="318" t="s">
        <v>1265</v>
      </c>
      <c r="D123" s="316" t="s">
        <v>672</v>
      </c>
      <c r="E123" s="316" t="s">
        <v>673</v>
      </c>
      <c r="F123" s="312" t="s">
        <v>1266</v>
      </c>
      <c r="G123" s="313" t="s">
        <v>1267</v>
      </c>
      <c r="H123" s="313" t="s">
        <v>1268</v>
      </c>
      <c r="I123" s="11" t="s">
        <v>1269</v>
      </c>
      <c r="J123" s="315">
        <v>4878</v>
      </c>
      <c r="K123" s="2"/>
      <c r="L123" s="2"/>
    </row>
    <row r="124" spans="1:12" ht="31.5" x14ac:dyDescent="0.25">
      <c r="A124" s="2">
        <v>122</v>
      </c>
      <c r="B124" s="316" t="s">
        <v>277</v>
      </c>
      <c r="C124" s="318" t="s">
        <v>1265</v>
      </c>
      <c r="D124" s="316" t="s">
        <v>672</v>
      </c>
      <c r="E124" s="316" t="s">
        <v>673</v>
      </c>
      <c r="F124" s="312" t="s">
        <v>1270</v>
      </c>
      <c r="G124" s="313" t="s">
        <v>1267</v>
      </c>
      <c r="H124" s="11" t="s">
        <v>1271</v>
      </c>
      <c r="I124" s="11" t="s">
        <v>1272</v>
      </c>
      <c r="J124" s="315">
        <v>5461</v>
      </c>
      <c r="K124" s="2"/>
      <c r="L124" s="2"/>
    </row>
    <row r="125" spans="1:12" ht="34.5" customHeight="1" x14ac:dyDescent="0.25">
      <c r="A125" s="2">
        <v>123</v>
      </c>
      <c r="B125" s="316" t="s">
        <v>277</v>
      </c>
      <c r="C125" s="313" t="s">
        <v>1273</v>
      </c>
      <c r="D125" s="316" t="s">
        <v>672</v>
      </c>
      <c r="E125" s="316" t="s">
        <v>673</v>
      </c>
      <c r="F125" s="312" t="s">
        <v>1274</v>
      </c>
      <c r="G125" s="313" t="s">
        <v>1275</v>
      </c>
      <c r="H125" s="313" t="s">
        <v>1276</v>
      </c>
      <c r="I125" s="11" t="s">
        <v>1277</v>
      </c>
      <c r="J125" s="315">
        <v>7805</v>
      </c>
      <c r="K125" s="2"/>
      <c r="L125" s="2"/>
    </row>
    <row r="126" spans="1:12" ht="48.75" customHeight="1" x14ac:dyDescent="0.25">
      <c r="A126" s="2">
        <v>124</v>
      </c>
      <c r="B126" s="316" t="s">
        <v>277</v>
      </c>
      <c r="C126" s="318" t="s">
        <v>1278</v>
      </c>
      <c r="D126" s="316" t="s">
        <v>672</v>
      </c>
      <c r="E126" s="316" t="s">
        <v>673</v>
      </c>
      <c r="F126" s="312" t="s">
        <v>1279</v>
      </c>
      <c r="G126" s="313" t="s">
        <v>1267</v>
      </c>
      <c r="H126" s="11" t="s">
        <v>1280</v>
      </c>
      <c r="I126" s="11" t="s">
        <v>1281</v>
      </c>
      <c r="J126" s="315">
        <v>2800</v>
      </c>
      <c r="K126" s="2"/>
      <c r="L126" s="2"/>
    </row>
    <row r="127" spans="1:12" ht="34.5" customHeight="1" x14ac:dyDescent="0.25">
      <c r="A127" s="2">
        <v>125</v>
      </c>
      <c r="B127" s="316" t="s">
        <v>285</v>
      </c>
      <c r="C127" s="318" t="s">
        <v>1282</v>
      </c>
      <c r="D127" s="316" t="s">
        <v>672</v>
      </c>
      <c r="E127" s="316" t="s">
        <v>673</v>
      </c>
      <c r="F127" s="312" t="s">
        <v>1283</v>
      </c>
      <c r="G127" s="313" t="s">
        <v>1284</v>
      </c>
      <c r="H127" s="313" t="s">
        <v>1285</v>
      </c>
      <c r="I127" s="334" t="s">
        <v>1286</v>
      </c>
      <c r="J127" s="323">
        <v>1220</v>
      </c>
      <c r="K127" s="2"/>
      <c r="L127" s="2"/>
    </row>
    <row r="128" spans="1:12" ht="33" customHeight="1" x14ac:dyDescent="0.25">
      <c r="A128" s="2">
        <v>126</v>
      </c>
      <c r="B128" s="11" t="s">
        <v>277</v>
      </c>
      <c r="C128" s="313" t="s">
        <v>1287</v>
      </c>
      <c r="D128" s="316" t="s">
        <v>672</v>
      </c>
      <c r="E128" s="316" t="s">
        <v>673</v>
      </c>
      <c r="F128" s="312" t="s">
        <v>1288</v>
      </c>
      <c r="G128" s="313" t="s">
        <v>986</v>
      </c>
      <c r="H128" s="313" t="s">
        <v>1289</v>
      </c>
      <c r="I128" s="334" t="s">
        <v>681</v>
      </c>
      <c r="J128" s="323">
        <v>1050939</v>
      </c>
      <c r="K128" s="2"/>
      <c r="L128" s="2"/>
    </row>
    <row r="129" spans="1:12" x14ac:dyDescent="0.25">
      <c r="A129" s="2">
        <v>127</v>
      </c>
      <c r="B129" s="11" t="s">
        <v>277</v>
      </c>
      <c r="C129" s="313" t="s">
        <v>1287</v>
      </c>
      <c r="D129" s="316" t="s">
        <v>672</v>
      </c>
      <c r="E129" s="316" t="s">
        <v>673</v>
      </c>
      <c r="F129" s="312" t="s">
        <v>1290</v>
      </c>
      <c r="G129" s="313" t="s">
        <v>1291</v>
      </c>
      <c r="H129" s="11" t="s">
        <v>1292</v>
      </c>
      <c r="I129" s="334" t="s">
        <v>1293</v>
      </c>
      <c r="J129" s="323">
        <v>18293</v>
      </c>
      <c r="K129" s="2"/>
      <c r="L129" s="2"/>
    </row>
    <row r="130" spans="1:12" ht="69.75" customHeight="1" x14ac:dyDescent="0.25">
      <c r="A130" s="2">
        <v>128</v>
      </c>
      <c r="B130" s="11" t="s">
        <v>277</v>
      </c>
      <c r="C130" s="313" t="s">
        <v>1287</v>
      </c>
      <c r="D130" s="316" t="s">
        <v>672</v>
      </c>
      <c r="E130" s="316" t="s">
        <v>673</v>
      </c>
      <c r="F130" s="312" t="s">
        <v>1294</v>
      </c>
      <c r="G130" s="313" t="s">
        <v>1295</v>
      </c>
      <c r="H130" s="313" t="s">
        <v>1296</v>
      </c>
      <c r="I130" s="11" t="s">
        <v>681</v>
      </c>
      <c r="J130" s="315">
        <v>79097</v>
      </c>
      <c r="K130" s="2"/>
      <c r="L130" s="2"/>
    </row>
    <row r="131" spans="1:12" ht="51" customHeight="1" x14ac:dyDescent="0.25">
      <c r="A131" s="2">
        <v>129</v>
      </c>
      <c r="B131" s="11" t="s">
        <v>277</v>
      </c>
      <c r="C131" s="313" t="s">
        <v>1287</v>
      </c>
      <c r="D131" s="316" t="s">
        <v>672</v>
      </c>
      <c r="E131" s="316" t="s">
        <v>673</v>
      </c>
      <c r="F131" s="313" t="s">
        <v>1297</v>
      </c>
      <c r="G131" s="11" t="s">
        <v>1298</v>
      </c>
      <c r="H131" s="313" t="s">
        <v>1299</v>
      </c>
      <c r="I131" s="11" t="s">
        <v>1300</v>
      </c>
      <c r="J131" s="315">
        <v>86512</v>
      </c>
      <c r="K131" s="2"/>
      <c r="L131" s="2"/>
    </row>
    <row r="132" spans="1:12" ht="38.25" customHeight="1" x14ac:dyDescent="0.25">
      <c r="A132" s="2">
        <v>130</v>
      </c>
      <c r="B132" s="11" t="s">
        <v>277</v>
      </c>
      <c r="C132" s="313" t="s">
        <v>1287</v>
      </c>
      <c r="D132" s="316" t="s">
        <v>672</v>
      </c>
      <c r="E132" s="316" t="s">
        <v>673</v>
      </c>
      <c r="F132" s="312" t="s">
        <v>1301</v>
      </c>
      <c r="G132" s="313" t="s">
        <v>1302</v>
      </c>
      <c r="H132" s="313" t="s">
        <v>1303</v>
      </c>
      <c r="I132" s="11" t="s">
        <v>1304</v>
      </c>
      <c r="J132" s="315">
        <v>36791</v>
      </c>
      <c r="K132" s="2"/>
      <c r="L132" s="2"/>
    </row>
    <row r="133" spans="1:12" ht="49.5" customHeight="1" x14ac:dyDescent="0.25">
      <c r="A133" s="2">
        <v>131</v>
      </c>
      <c r="B133" s="11" t="s">
        <v>277</v>
      </c>
      <c r="C133" s="313" t="s">
        <v>1287</v>
      </c>
      <c r="D133" s="316" t="s">
        <v>672</v>
      </c>
      <c r="E133" s="316" t="s">
        <v>673</v>
      </c>
      <c r="F133" s="312" t="s">
        <v>1305</v>
      </c>
      <c r="G133" s="313" t="s">
        <v>1306</v>
      </c>
      <c r="H133" s="313" t="s">
        <v>1307</v>
      </c>
      <c r="I133" s="11" t="s">
        <v>681</v>
      </c>
      <c r="J133" s="315">
        <v>194880</v>
      </c>
      <c r="K133" s="2"/>
      <c r="L133" s="2"/>
    </row>
    <row r="134" spans="1:12" ht="37.5" customHeight="1" x14ac:dyDescent="0.25">
      <c r="A134" s="2">
        <v>132</v>
      </c>
      <c r="B134" s="11" t="s">
        <v>283</v>
      </c>
      <c r="C134" s="313" t="s">
        <v>1287</v>
      </c>
      <c r="D134" s="316" t="s">
        <v>672</v>
      </c>
      <c r="E134" s="316" t="s">
        <v>673</v>
      </c>
      <c r="F134" s="312" t="s">
        <v>1308</v>
      </c>
      <c r="G134" s="313" t="s">
        <v>1309</v>
      </c>
      <c r="H134" s="313" t="s">
        <v>1310</v>
      </c>
      <c r="I134" s="334" t="s">
        <v>1311</v>
      </c>
      <c r="J134" s="323">
        <v>126930</v>
      </c>
      <c r="K134" s="2"/>
      <c r="L134" s="2"/>
    </row>
    <row r="135" spans="1:12" ht="50.25" customHeight="1" x14ac:dyDescent="0.25">
      <c r="A135" s="2">
        <v>133</v>
      </c>
      <c r="B135" s="11" t="s">
        <v>283</v>
      </c>
      <c r="C135" s="313" t="s">
        <v>1287</v>
      </c>
      <c r="D135" s="316" t="s">
        <v>672</v>
      </c>
      <c r="E135" s="316" t="s">
        <v>673</v>
      </c>
      <c r="F135" s="312" t="s">
        <v>1312</v>
      </c>
      <c r="G135" s="313" t="s">
        <v>1313</v>
      </c>
      <c r="H135" s="313" t="s">
        <v>1314</v>
      </c>
      <c r="I135" s="11" t="s">
        <v>1293</v>
      </c>
      <c r="J135" s="323">
        <v>96403</v>
      </c>
      <c r="K135" s="2"/>
      <c r="L135" s="2"/>
    </row>
    <row r="136" spans="1:12" ht="34.5" customHeight="1" x14ac:dyDescent="0.25">
      <c r="A136" s="2">
        <v>134</v>
      </c>
      <c r="B136" s="11" t="s">
        <v>283</v>
      </c>
      <c r="C136" s="313" t="s">
        <v>1287</v>
      </c>
      <c r="D136" s="316" t="s">
        <v>672</v>
      </c>
      <c r="E136" s="316" t="s">
        <v>673</v>
      </c>
      <c r="F136" s="312" t="s">
        <v>1315</v>
      </c>
      <c r="G136" s="313" t="s">
        <v>1231</v>
      </c>
      <c r="H136" s="313" t="s">
        <v>1316</v>
      </c>
      <c r="I136" s="11" t="s">
        <v>1293</v>
      </c>
      <c r="J136" s="323">
        <v>61795</v>
      </c>
      <c r="K136" s="2"/>
      <c r="L136" s="2"/>
    </row>
    <row r="137" spans="1:12" ht="46.5" customHeight="1" x14ac:dyDescent="0.25">
      <c r="A137" s="2">
        <v>135</v>
      </c>
      <c r="B137" s="11" t="s">
        <v>283</v>
      </c>
      <c r="C137" s="313" t="s">
        <v>1287</v>
      </c>
      <c r="D137" s="316" t="s">
        <v>672</v>
      </c>
      <c r="E137" s="316" t="s">
        <v>673</v>
      </c>
      <c r="F137" s="312" t="s">
        <v>1317</v>
      </c>
      <c r="G137" s="11" t="s">
        <v>1318</v>
      </c>
      <c r="H137" s="313" t="s">
        <v>1319</v>
      </c>
      <c r="I137" s="11" t="s">
        <v>1293</v>
      </c>
      <c r="J137" s="323">
        <v>95266</v>
      </c>
      <c r="K137" s="2"/>
      <c r="L137" s="2"/>
    </row>
    <row r="138" spans="1:12" ht="36" customHeight="1" x14ac:dyDescent="0.25">
      <c r="A138" s="2">
        <v>136</v>
      </c>
      <c r="B138" s="11" t="s">
        <v>283</v>
      </c>
      <c r="C138" s="313" t="s">
        <v>1287</v>
      </c>
      <c r="D138" s="316" t="s">
        <v>672</v>
      </c>
      <c r="E138" s="316" t="s">
        <v>673</v>
      </c>
      <c r="F138" s="312" t="s">
        <v>1320</v>
      </c>
      <c r="G138" s="313" t="s">
        <v>964</v>
      </c>
      <c r="H138" s="313" t="s">
        <v>1321</v>
      </c>
      <c r="I138" s="11" t="s">
        <v>1293</v>
      </c>
      <c r="J138" s="323">
        <v>85701</v>
      </c>
      <c r="K138" s="2"/>
      <c r="L138" s="2"/>
    </row>
    <row r="139" spans="1:12" ht="36.75" customHeight="1" x14ac:dyDescent="0.25">
      <c r="A139" s="2">
        <v>137</v>
      </c>
      <c r="B139" s="11" t="s">
        <v>283</v>
      </c>
      <c r="C139" s="313" t="s">
        <v>1287</v>
      </c>
      <c r="D139" s="316" t="s">
        <v>672</v>
      </c>
      <c r="E139" s="316" t="s">
        <v>673</v>
      </c>
      <c r="F139" s="312" t="s">
        <v>1322</v>
      </c>
      <c r="G139" s="313" t="s">
        <v>1323</v>
      </c>
      <c r="H139" s="313" t="s">
        <v>1324</v>
      </c>
      <c r="I139" s="11" t="s">
        <v>1293</v>
      </c>
      <c r="J139" s="323">
        <v>107219</v>
      </c>
      <c r="K139" s="2"/>
      <c r="L139" s="2"/>
    </row>
    <row r="140" spans="1:12" ht="32.25" customHeight="1" x14ac:dyDescent="0.25">
      <c r="A140" s="2">
        <v>138</v>
      </c>
      <c r="B140" s="11" t="s">
        <v>283</v>
      </c>
      <c r="C140" s="313" t="s">
        <v>1287</v>
      </c>
      <c r="D140" s="316" t="s">
        <v>672</v>
      </c>
      <c r="E140" s="316" t="s">
        <v>673</v>
      </c>
      <c r="F140" s="312" t="s">
        <v>1325</v>
      </c>
      <c r="G140" s="11" t="s">
        <v>932</v>
      </c>
      <c r="H140" s="313" t="s">
        <v>1326</v>
      </c>
      <c r="I140" s="11" t="s">
        <v>1293</v>
      </c>
      <c r="J140" s="323">
        <v>91934</v>
      </c>
      <c r="K140" s="2"/>
      <c r="L140" s="2"/>
    </row>
    <row r="141" spans="1:12" ht="49.5" customHeight="1" x14ac:dyDescent="0.25">
      <c r="A141" s="2">
        <v>139</v>
      </c>
      <c r="B141" s="11" t="s">
        <v>277</v>
      </c>
      <c r="C141" s="316" t="s">
        <v>1327</v>
      </c>
      <c r="D141" s="316" t="s">
        <v>672</v>
      </c>
      <c r="E141" s="316" t="s">
        <v>778</v>
      </c>
      <c r="F141" s="11">
        <v>101081464</v>
      </c>
      <c r="G141" s="313" t="s">
        <v>1328</v>
      </c>
      <c r="H141" s="313" t="s">
        <v>1329</v>
      </c>
      <c r="I141" s="11" t="s">
        <v>1330</v>
      </c>
      <c r="J141" s="323">
        <v>67847</v>
      </c>
      <c r="K141" s="2"/>
      <c r="L141" s="2"/>
    </row>
    <row r="142" spans="1:12" ht="49.5" customHeight="1" x14ac:dyDescent="0.25">
      <c r="A142" s="2">
        <v>140</v>
      </c>
      <c r="B142" s="11" t="s">
        <v>277</v>
      </c>
      <c r="C142" s="313" t="s">
        <v>1331</v>
      </c>
      <c r="D142" s="316" t="s">
        <v>672</v>
      </c>
      <c r="E142" s="316" t="s">
        <v>778</v>
      </c>
      <c r="F142" s="11" t="s">
        <v>1332</v>
      </c>
      <c r="G142" s="313" t="s">
        <v>897</v>
      </c>
      <c r="H142" s="313" t="s">
        <v>1333</v>
      </c>
      <c r="I142" s="11" t="s">
        <v>1334</v>
      </c>
      <c r="J142" s="323">
        <v>41798</v>
      </c>
      <c r="K142" s="2"/>
      <c r="L142" s="2"/>
    </row>
    <row r="143" spans="1:12" ht="50.25" customHeight="1" x14ac:dyDescent="0.25">
      <c r="A143" s="2">
        <v>141</v>
      </c>
      <c r="B143" s="11" t="s">
        <v>277</v>
      </c>
      <c r="C143" s="313" t="s">
        <v>1335</v>
      </c>
      <c r="D143" s="316" t="s">
        <v>672</v>
      </c>
      <c r="E143" s="316" t="s">
        <v>778</v>
      </c>
      <c r="F143" s="11" t="s">
        <v>1336</v>
      </c>
      <c r="G143" s="313" t="s">
        <v>1328</v>
      </c>
      <c r="H143" s="313" t="s">
        <v>1337</v>
      </c>
      <c r="I143" s="11" t="s">
        <v>1338</v>
      </c>
      <c r="J143" s="323">
        <v>0</v>
      </c>
      <c r="K143" s="2"/>
      <c r="L143" s="2"/>
    </row>
    <row r="144" spans="1:12" ht="40.5" customHeight="1" x14ac:dyDescent="0.25">
      <c r="A144" s="2">
        <v>142</v>
      </c>
      <c r="B144" s="308" t="s">
        <v>277</v>
      </c>
      <c r="C144" s="309" t="s">
        <v>1339</v>
      </c>
      <c r="D144" s="308" t="s">
        <v>672</v>
      </c>
      <c r="E144" s="308" t="s">
        <v>778</v>
      </c>
      <c r="F144" s="312" t="s">
        <v>1340</v>
      </c>
      <c r="G144" s="309" t="s">
        <v>1032</v>
      </c>
      <c r="H144" s="313" t="s">
        <v>1341</v>
      </c>
      <c r="I144" s="11" t="s">
        <v>1342</v>
      </c>
      <c r="J144" s="323">
        <v>0</v>
      </c>
      <c r="K144" s="2"/>
      <c r="L144" s="2"/>
    </row>
    <row r="145" spans="1:12" ht="34.5" customHeight="1" x14ac:dyDescent="0.25">
      <c r="A145" s="2">
        <v>143</v>
      </c>
      <c r="B145" s="308" t="s">
        <v>277</v>
      </c>
      <c r="C145" s="309" t="s">
        <v>1339</v>
      </c>
      <c r="D145" s="308" t="s">
        <v>672</v>
      </c>
      <c r="E145" s="308" t="s">
        <v>778</v>
      </c>
      <c r="F145" s="312" t="s">
        <v>1343</v>
      </c>
      <c r="G145" s="313" t="s">
        <v>1344</v>
      </c>
      <c r="H145" s="313" t="s">
        <v>1345</v>
      </c>
      <c r="I145" s="11" t="s">
        <v>1346</v>
      </c>
      <c r="J145" s="323">
        <v>62063</v>
      </c>
      <c r="K145" s="2"/>
      <c r="L145" s="2"/>
    </row>
    <row r="146" spans="1:12" ht="43.5" customHeight="1" x14ac:dyDescent="0.25">
      <c r="A146" s="2">
        <v>144</v>
      </c>
      <c r="B146" s="308" t="s">
        <v>283</v>
      </c>
      <c r="C146" s="309" t="s">
        <v>1339</v>
      </c>
      <c r="D146" s="308" t="s">
        <v>672</v>
      </c>
      <c r="E146" s="308" t="s">
        <v>778</v>
      </c>
      <c r="F146" s="312" t="s">
        <v>1347</v>
      </c>
      <c r="G146" s="313" t="s">
        <v>1219</v>
      </c>
      <c r="H146" s="313" t="s">
        <v>1348</v>
      </c>
      <c r="I146" s="11" t="s">
        <v>1349</v>
      </c>
      <c r="J146" s="323">
        <v>10284</v>
      </c>
      <c r="K146" s="2"/>
      <c r="L146" s="2"/>
    </row>
    <row r="147" spans="1:12" ht="76.5" customHeight="1" x14ac:dyDescent="0.25">
      <c r="A147" s="2">
        <v>145</v>
      </c>
      <c r="B147" s="308" t="s">
        <v>283</v>
      </c>
      <c r="C147" s="309" t="s">
        <v>1350</v>
      </c>
      <c r="D147" s="308" t="s">
        <v>672</v>
      </c>
      <c r="E147" s="308" t="s">
        <v>778</v>
      </c>
      <c r="F147" s="321">
        <v>101038491</v>
      </c>
      <c r="G147" s="313" t="s">
        <v>1228</v>
      </c>
      <c r="H147" s="313" t="s">
        <v>1351</v>
      </c>
      <c r="I147" s="11" t="s">
        <v>1352</v>
      </c>
      <c r="J147" s="11">
        <v>0</v>
      </c>
      <c r="K147" s="2"/>
      <c r="L147" s="2"/>
    </row>
    <row r="148" spans="1:12" ht="51" customHeight="1" x14ac:dyDescent="0.25">
      <c r="A148" s="2">
        <v>146</v>
      </c>
      <c r="B148" s="308" t="s">
        <v>281</v>
      </c>
      <c r="C148" s="313" t="s">
        <v>1353</v>
      </c>
      <c r="D148" s="308" t="s">
        <v>672</v>
      </c>
      <c r="E148" s="308" t="s">
        <v>778</v>
      </c>
      <c r="F148" s="312" t="s">
        <v>1354</v>
      </c>
      <c r="G148" s="313" t="s">
        <v>709</v>
      </c>
      <c r="H148" s="313" t="s">
        <v>1355</v>
      </c>
      <c r="I148" s="11" t="s">
        <v>1356</v>
      </c>
      <c r="J148" s="315">
        <v>5682</v>
      </c>
      <c r="K148" s="2"/>
      <c r="L148" s="2"/>
    </row>
    <row r="149" spans="1:12" ht="39.75" customHeight="1" x14ac:dyDescent="0.25">
      <c r="A149" s="2">
        <v>147</v>
      </c>
      <c r="B149" s="308" t="s">
        <v>279</v>
      </c>
      <c r="C149" s="11" t="s">
        <v>1357</v>
      </c>
      <c r="D149" s="308" t="s">
        <v>672</v>
      </c>
      <c r="E149" s="308" t="s">
        <v>778</v>
      </c>
      <c r="F149" s="313" t="s">
        <v>1358</v>
      </c>
      <c r="G149" s="313" t="s">
        <v>1359</v>
      </c>
      <c r="H149" s="313" t="s">
        <v>1360</v>
      </c>
      <c r="I149" s="11" t="s">
        <v>1361</v>
      </c>
      <c r="J149" s="11">
        <v>0</v>
      </c>
      <c r="K149" s="2"/>
      <c r="L149" s="2"/>
    </row>
    <row r="150" spans="1:12" ht="40.5" customHeight="1" x14ac:dyDescent="0.25">
      <c r="A150" s="2">
        <v>148</v>
      </c>
      <c r="B150" s="308" t="s">
        <v>279</v>
      </c>
      <c r="C150" s="11" t="s">
        <v>1357</v>
      </c>
      <c r="D150" s="308" t="s">
        <v>672</v>
      </c>
      <c r="E150" s="308" t="s">
        <v>778</v>
      </c>
      <c r="F150" s="313" t="s">
        <v>1362</v>
      </c>
      <c r="G150" s="313" t="s">
        <v>1363</v>
      </c>
      <c r="H150" s="313" t="s">
        <v>1364</v>
      </c>
      <c r="I150" s="316" t="s">
        <v>1361</v>
      </c>
      <c r="J150" s="11">
        <v>0</v>
      </c>
      <c r="K150" s="2"/>
      <c r="L150" s="2"/>
    </row>
    <row r="151" spans="1:12" ht="64.5" customHeight="1" x14ac:dyDescent="0.25">
      <c r="A151" s="2">
        <v>149</v>
      </c>
      <c r="B151" s="11" t="s">
        <v>285</v>
      </c>
      <c r="C151" s="11" t="s">
        <v>1357</v>
      </c>
      <c r="D151" s="308" t="s">
        <v>672</v>
      </c>
      <c r="E151" s="308" t="s">
        <v>778</v>
      </c>
      <c r="F151" s="313" t="s">
        <v>1365</v>
      </c>
      <c r="G151" s="313" t="s">
        <v>1123</v>
      </c>
      <c r="H151" s="318" t="s">
        <v>1366</v>
      </c>
      <c r="I151" s="11" t="s">
        <v>1367</v>
      </c>
      <c r="J151" s="11">
        <v>0</v>
      </c>
      <c r="K151" s="2"/>
      <c r="L151" s="2"/>
    </row>
    <row r="152" spans="1:12" ht="45" customHeight="1" x14ac:dyDescent="0.25">
      <c r="A152" s="2">
        <v>150</v>
      </c>
      <c r="B152" s="11" t="s">
        <v>285</v>
      </c>
      <c r="C152" s="11" t="s">
        <v>1357</v>
      </c>
      <c r="D152" s="308" t="s">
        <v>672</v>
      </c>
      <c r="E152" s="308" t="s">
        <v>778</v>
      </c>
      <c r="F152" s="313" t="s">
        <v>1368</v>
      </c>
      <c r="G152" s="313" t="s">
        <v>835</v>
      </c>
      <c r="H152" s="313" t="s">
        <v>1369</v>
      </c>
      <c r="I152" s="11" t="s">
        <v>1370</v>
      </c>
      <c r="J152" s="11">
        <v>0</v>
      </c>
      <c r="K152" s="2"/>
      <c r="L152" s="2"/>
    </row>
    <row r="153" spans="1:12" ht="46.5" customHeight="1" x14ac:dyDescent="0.25">
      <c r="A153" s="2">
        <v>151</v>
      </c>
      <c r="B153" s="11" t="s">
        <v>285</v>
      </c>
      <c r="C153" s="11" t="s">
        <v>1357</v>
      </c>
      <c r="D153" s="308" t="s">
        <v>672</v>
      </c>
      <c r="E153" s="308" t="s">
        <v>778</v>
      </c>
      <c r="F153" s="313" t="s">
        <v>1371</v>
      </c>
      <c r="G153" s="313" t="s">
        <v>1249</v>
      </c>
      <c r="H153" s="318" t="s">
        <v>1372</v>
      </c>
      <c r="I153" s="11" t="s">
        <v>1373</v>
      </c>
      <c r="J153" s="11">
        <v>0</v>
      </c>
      <c r="K153" s="2"/>
      <c r="L153" s="2"/>
    </row>
    <row r="154" spans="1:12" x14ac:dyDescent="0.25">
      <c r="J154" s="326">
        <f>SUM(J3:J153)</f>
        <v>3189787</v>
      </c>
    </row>
  </sheetData>
  <mergeCells count="1">
    <mergeCell ref="A1:L1"/>
  </mergeCells>
  <hyperlinks>
    <hyperlink ref="F3" r:id="rId1" display="https://portal.ukf.sk/kvalita/index.php?r=projekty/projekty/view&amp;id=2482"/>
    <hyperlink ref="F16" r:id="rId2" display="https://portal.ukf.sk/kvalita/index.php?r=projekty/projekty/view&amp;id=2638"/>
    <hyperlink ref="F17" r:id="rId3" display="https://portal.ukf.sk/kvalita/index.php?r=projekty/projekty/view&amp;id=2602"/>
    <hyperlink ref="F32" r:id="rId4" display="https://portal.ukf.sk/kvalita/index.php?r=projekty/projekty/view&amp;id=2636"/>
    <hyperlink ref="F33" r:id="rId5" display="https://portal.ukf.sk/kvalita/index.php?r=projekty/projekty/view&amp;id=2637"/>
    <hyperlink ref="F34" r:id="rId6" display="https://portal.ukf.sk/kvalita/index.php?r=projekty/projekty/view&amp;id=2643"/>
    <hyperlink ref="F56" r:id="rId7" display="https://portal.ukf.sk/kvalita/index.php?r=projekty/projekty/view&amp;id=2530"/>
    <hyperlink ref="F57" r:id="rId8" display="https://portal.ukf.sk/kvalita/index.php?r=projekty/projekty/view&amp;id=2528"/>
    <hyperlink ref="F4" r:id="rId9" display="https://portal.ukf.sk/kvalita/index.php?r=projekty/projekty/view&amp;id=3000"/>
    <hyperlink ref="F5" r:id="rId10" display="https://portal.ukf.sk/kvalita/index.php?r=projekty/projekty/view&amp;id=2993"/>
    <hyperlink ref="F6" r:id="rId11" display="https://portal.ukf.sk/kvalita/index.php?r=projekty/projekty/view&amp;id=3002"/>
    <hyperlink ref="F20" r:id="rId12" display="https://portal.ukf.sk/kvalita/index.php?r=projekty/projekty/view&amp;id=2950"/>
    <hyperlink ref="F21" r:id="rId13" display="https://portal.ukf.sk/kvalita/index.php?r=projekty/projekty/view&amp;id=2991"/>
    <hyperlink ref="F22" r:id="rId14" display="https://portal.ukf.sk/kvalita/index.php?r=projekty/projekty/view&amp;id=2951"/>
    <hyperlink ref="F23" r:id="rId15" display="https://portal.ukf.sk/kvalita/index.php?r=projekty/projekty/view&amp;id=2947"/>
    <hyperlink ref="F24" r:id="rId16" display="https://portal.ukf.sk/kvalita/index.php?r=projekty/projekty/view&amp;id=2990"/>
    <hyperlink ref="F25" r:id="rId17" display="https://portal.ukf.sk/kvalita/index.php?r=projekty/projekty/view&amp;id=2949"/>
    <hyperlink ref="F26" r:id="rId18" display="https://portal.ukf.sk/kvalita/index.php?r=projekty/projekty/view&amp;id=2948"/>
    <hyperlink ref="F31" r:id="rId19" display="https://portal.ukf.sk/kvalita/index.php?r=projekty/projekty/view&amp;id=2997"/>
    <hyperlink ref="F39" r:id="rId20" display="https://portal.ukf.sk/kvalita/index.php?r=projekty/projekty/view&amp;id=2953"/>
    <hyperlink ref="F40" r:id="rId21" display="https://portal.ukf.sk/kvalita/index.php?r=projekty/projekty/view&amp;id=2961"/>
    <hyperlink ref="F41" r:id="rId22" display="https://portal.ukf.sk/kvalita/index.php?r=projekty/projekty/view&amp;id=2956"/>
    <hyperlink ref="F42" r:id="rId23" display="https://portal.ukf.sk/kvalita/index.php?r=projekty/projekty/view&amp;id=2992"/>
    <hyperlink ref="F43" r:id="rId24" display="https://portal.ukf.sk/kvalita/index.php?r=projekty/projekty/view&amp;id=2938"/>
    <hyperlink ref="F53" r:id="rId25" display="https://portal.ukf.sk/kvalita/index.php?r=projekty/projekty/view&amp;id=2927"/>
    <hyperlink ref="F65" r:id="rId26" display="https://portal.ukf.sk/kvalita/index.php?r=projekty/projekty/view&amp;id=2913"/>
    <hyperlink ref="F66" r:id="rId27" display="https://portal.ukf.sk/kvalita/index.php?r=projekty/projekty/view&amp;id=2914"/>
    <hyperlink ref="F76" r:id="rId28" display="https://portal.ukf.sk/kvalita/index.php?r=projekty/projekty/view&amp;id=2933"/>
    <hyperlink ref="F77" r:id="rId29" display="https://portal.ukf.sk/kvalita/index.php?r=projekty/projekty/view&amp;id=2939"/>
    <hyperlink ref="F86" r:id="rId30" display="https://portal.ukf.sk/kvalita/index.php?r=projekty/projekty/view&amp;id=2952"/>
    <hyperlink ref="F87" r:id="rId31" display="https://portal.ukf.sk/kvalita/index.php?r=projekty/projekty/view&amp;id=2945"/>
    <hyperlink ref="F88" r:id="rId32" display="https://portal.ukf.sk/kvalita/index.php?r=projekty/projekty/view&amp;id=2753"/>
    <hyperlink ref="F89" r:id="rId33" display="https://portal.ukf.sk/kvalita/index.php?r=projekty/projekty/view&amp;id=2954"/>
    <hyperlink ref="F97" r:id="rId34" display="https://portal.ukf.sk/kvalita/index.php?r=projekty/projekty/view&amp;id=2852"/>
    <hyperlink ref="F99" r:id="rId35" display="https://portal.ukf.sk/kvalita/index.php?r=projekty/projekty/view&amp;id=3019"/>
    <hyperlink ref="F103" r:id="rId36" display="https://portal.ukf.sk/kvalita/index.php?r=projekty/projekty/view&amp;id=2919"/>
    <hyperlink ref="F104" r:id="rId37" display="https://portal.ukf.sk/kvalita/index.php?r=projekty/projekty/view&amp;id=2922"/>
    <hyperlink ref="F105" r:id="rId38" display="https://portal.ukf.sk/kvalita/index.php?r=projekty/projekty/view&amp;id=2916"/>
    <hyperlink ref="F106" r:id="rId39" display="https://portal.ukf.sk/kvalita/index.php?r=projekty/projekty/view&amp;id=2917"/>
    <hyperlink ref="F107" r:id="rId40" display="https://portal.ukf.sk/kvalita/index.php?r=projekty/projekty/view&amp;id=2918"/>
    <hyperlink ref="F108" r:id="rId41" display="https://portal.ukf.sk/kvalita/index.php?r=projekty/projekty/view&amp;id=2915"/>
    <hyperlink ref="F109" r:id="rId42" display="https://portal.ukf.sk/kvalita/index.php?r=projekty/projekty/view&amp;id=2920"/>
    <hyperlink ref="F118" r:id="rId43" display="https://portal.ukf.sk/kvalita/index.php?r=projekty/projekty/view&amp;id=2936"/>
    <hyperlink ref="F119" r:id="rId44" display="https://portal.ukf.sk/kvalita/index.php?r=projekty/projekty/view&amp;id=2931"/>
    <hyperlink ref="F120" r:id="rId45" display="https://portal.ukf.sk/kvalita/index.php?r=projekty/projekty/view&amp;id=2937"/>
    <hyperlink ref="F128" r:id="rId46" display="https://portal.ukf.sk/kvalita/index.php?r=projekty/projekty/view&amp;id=3018"/>
    <hyperlink ref="F129" r:id="rId47" display="https://portal.ukf.sk/kvalita/index.php?r=projekty/projekty/view&amp;id=3026"/>
    <hyperlink ref="F134" r:id="rId48" display="https://portal.ukf.sk/kvalita/index.php?r=projekty/projekty/view&amp;id=2942"/>
    <hyperlink ref="F8" r:id="rId49" display="https://portal.ukf.sk/kvalita/index.php?r=projekty/projekty/view&amp;id=3199"/>
    <hyperlink ref="F9" r:id="rId50" display="https://portal.ukf.sk/kvalita/index.php?r=projekty/projekty/view&amp;id=3209"/>
    <hyperlink ref="F28" r:id="rId51" display="https://portal.ukf.sk/kvalita/index.php?r=projekty/projekty/view&amp;id=3188"/>
    <hyperlink ref="F29" r:id="rId52" display="https://portal.ukf.sk/kvalita/index.php?r=projekty/projekty/view&amp;id=3190"/>
    <hyperlink ref="F30" r:id="rId53" display="https://portal.ukf.sk/kvalita/index.php?r=projekty/projekty/view&amp;id=3189"/>
    <hyperlink ref="F44" r:id="rId54" display="https://portal.ukf.sk/kvalita/index.php?r=projekty/projekty/view&amp;id=3146"/>
    <hyperlink ref="F45" r:id="rId55" display="https://portal.ukf.sk/kvalita/index.php?r=projekty/projekty/view&amp;id=3150"/>
    <hyperlink ref="F46" r:id="rId56" display="https://portal.ukf.sk/kvalita/index.php?r=projekty/projekty/view&amp;id=3149"/>
    <hyperlink ref="F47" r:id="rId57" display="https://portal.ukf.sk/kvalita/index.php?r=projekty/projekty/view&amp;id=3061"/>
    <hyperlink ref="F48" r:id="rId58" display="https://portal.ukf.sk/kvalita/index.php?r=projekty/projekty/view&amp;id=3102"/>
    <hyperlink ref="F49" r:id="rId59" display="https://portal.ukf.sk/kvalita/index.php?r=projekty/projekty/view&amp;id=3154"/>
    <hyperlink ref="F50" r:id="rId60" display="https://portal.ukf.sk/kvalita/index.php?r=projekty/projekty/view&amp;id=3205"/>
    <hyperlink ref="F51" r:id="rId61" display="https://portal.ukf.sk/kvalita/index.php?r=projekty/projekty/view&amp;id=3152"/>
    <hyperlink ref="F55" r:id="rId62" display="https://portal.ukf.sk/kvalita/index.php?r=projekty/projekty/view&amp;id=3113"/>
    <hyperlink ref="F67" r:id="rId63" display="https://portal.ukf.sk/kvalita/index.php?r=projekty/projekty/view&amp;id=3132"/>
    <hyperlink ref="F68" r:id="rId64" display="https://portal.ukf.sk/kvalita/index.php?r=projekty/projekty/view&amp;id=3055"/>
    <hyperlink ref="F69" r:id="rId65" display="https://portal.ukf.sk/kvalita/index.php?r=projekty/projekty/view&amp;id=3054"/>
    <hyperlink ref="F70" r:id="rId66" display="https://portal.ukf.sk/kvalita/index.php?r=projekty/projekty/view&amp;id=3056"/>
    <hyperlink ref="F71" r:id="rId67" display="https://portal.ukf.sk/kvalita/index.php?r=projekty/projekty/view&amp;id=3057"/>
    <hyperlink ref="F72" r:id="rId68" display="https://portal.ukf.sk/kvalita/index.php?r=projekty/projekty/view&amp;id=3058"/>
    <hyperlink ref="F90" r:id="rId69" display="https://portal.ukf.sk/kvalita/index.php?r=projekty/projekty/view&amp;id=3153"/>
    <hyperlink ref="F91" r:id="rId70" display="https://portal.ukf.sk/kvalita/index.php?r=projekty/projekty/view&amp;id=3151"/>
    <hyperlink ref="F92" r:id="rId71" display="https://portal.ukf.sk/kvalita/index.php?r=projekty/projekty/view&amp;id=3147"/>
    <hyperlink ref="F93" r:id="rId72" display="https://portal.ukf.sk/kvalita/index.php?r=projekty/projekty/view&amp;id=3148"/>
    <hyperlink ref="F94" r:id="rId73" display="https://portal.ukf.sk/kvalita/index.php?r=projekty/projekty/view&amp;id=3118"/>
    <hyperlink ref="F95" r:id="rId74" display="https://portal.ukf.sk/kvalita/index.php?r=projekty/projekty/view&amp;id=3119"/>
    <hyperlink ref="F96" r:id="rId75" display="https://portal.ukf.sk/kvalita/index.php?r=projekty/projekty/view&amp;id=3127"/>
    <hyperlink ref="F100" r:id="rId76" display="https://portal.ukf.sk/kvalita/index.php?r=projekty/projekty/view&amp;id=3105"/>
    <hyperlink ref="F110" r:id="rId77" display="https://portal.ukf.sk/kvalita/index.php?r=projekty/projekty/view&amp;id=3053"/>
    <hyperlink ref="F111" r:id="rId78" display="https://portal.ukf.sk/kvalita/index.php?r=projekty/projekty/view&amp;id=3049"/>
    <hyperlink ref="F112" r:id="rId79" display="https://portal.ukf.sk/kvalita/index.php?r=projekty/projekty/view&amp;id=3051"/>
    <hyperlink ref="F113" r:id="rId80" display="https://portal.ukf.sk/kvalita/index.php?r=projekty/projekty/view&amp;id=3052"/>
    <hyperlink ref="F114" r:id="rId81" display="https://portal.ukf.sk/kvalita/index.php?r=projekty/projekty/view&amp;id=3050"/>
    <hyperlink ref="F130" r:id="rId82" display="https://portal.ukf.sk/kvalita/index.php?r=projekty/projekty/view&amp;id=3001"/>
    <hyperlink ref="F132" r:id="rId83" display="https://portal.ukf.sk/kvalita/index.php?r=projekty/projekty/view&amp;id=3196"/>
    <hyperlink ref="F133" r:id="rId84" display="https://portal.ukf.sk/kvalita/index.php?r=projekty/projekty/view&amp;id=3224"/>
    <hyperlink ref="F127" r:id="rId85" display="https://portal.ukf.sk/kvalita/index.php?r=projekty/projekty/view&amp;id=2994"/>
    <hyperlink ref="F122" r:id="rId86" display="https://portal.ukf.sk/kvalita/index.php?r=projekty/projekty/view&amp;id=2842"/>
    <hyperlink ref="F123" r:id="rId87" display="https://portal.ukf.sk/kvalita/index.php?r=projekty/projekty/view&amp;id=3048"/>
    <hyperlink ref="F124" r:id="rId88" display="https://portal.ukf.sk/kvalita/index.php?r=projekty/projekty/view&amp;id=3222"/>
    <hyperlink ref="F125" r:id="rId89" display="https://portal.ukf.sk/kvalita/index.php?r=projekty/projekty/view&amp;id=3195"/>
    <hyperlink ref="F126" r:id="rId90" display="https://portal.ukf.sk/kvalita/index.php?r=projekty/projekty/view&amp;id=3227"/>
    <hyperlink ref="F135" r:id="rId91" display="https://portal.ukf.sk/kvalita/index.php?r=projekty/projekty/view&amp;id=3005"/>
    <hyperlink ref="F136" r:id="rId92" display="https://portal.ukf.sk/kvalita/index.php?r=projekty/projekty/view&amp;id=3007"/>
    <hyperlink ref="F137" r:id="rId93" display="https://portal.ukf.sk/kvalita/index.php?r=projekty/projekty/view&amp;id=3009"/>
    <hyperlink ref="F138" r:id="rId94" display="https://portal.ukf.sk/kvalita/index.php?r=projekty/projekty/view&amp;id=3006"/>
    <hyperlink ref="F139" r:id="rId95" display="https://portal.ukf.sk/kvalita/index.php?r=projekty/projekty/view&amp;id=3008"/>
    <hyperlink ref="F140" r:id="rId96" display="https://portal.ukf.sk/kvalita/index.php?r=projekty/projekty/view&amp;id=3010"/>
    <hyperlink ref="F141" r:id="rId97" display="https://portal.ukf.sk/kvalita/index.php?r=projekty/projekty/view&amp;id=2845"/>
    <hyperlink ref="F144" r:id="rId98" display="https://portal.ukf.sk/kvalita/index.php?r=projekty/projekty/view&amp;id=3011"/>
    <hyperlink ref="F145" r:id="rId99" display="https://portal.ukf.sk/kvalita/index.php?r=projekty/projekty/view&amp;id=2503"/>
    <hyperlink ref="F146" r:id="rId100" display="https://portal.ukf.sk/kvalita/index.php?r=projekty/projekty/view&amp;id=2514"/>
    <hyperlink ref="F147" r:id="rId101" display="https://portal.ukf.sk/kvalita/index.php?r=projekty/projekty/view&amp;id=2519"/>
    <hyperlink ref="F148" r:id="rId102" display="https://portal.ukf.sk/kvalita/index.php?r=projekty/projekty/view&amp;id=3145"/>
  </hyperlinks>
  <pageMargins left="0.70866141732283472" right="0.70866141732283472" top="0.74803149606299213" bottom="0.74803149606299213" header="0.31496062992125984" footer="0.31496062992125984"/>
  <pageSetup paperSize="9" scale="65" fitToHeight="0" orientation="landscape" r:id="rId10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view="pageBreakPreview" topLeftCell="A49" zoomScaleNormal="100" zoomScaleSheetLayoutView="100" workbookViewId="0">
      <selection activeCell="B11" sqref="B11"/>
    </sheetView>
  </sheetViews>
  <sheetFormatPr defaultRowHeight="15.75" x14ac:dyDescent="0.25"/>
  <cols>
    <col min="1" max="1" width="3.375" customWidth="1"/>
    <col min="2" max="2" width="6.125" bestFit="1" customWidth="1"/>
    <col min="3" max="3" width="22" customWidth="1"/>
    <col min="4" max="4" width="5.25" customWidth="1"/>
    <col min="5" max="5" width="4.25" customWidth="1"/>
    <col min="6" max="6" width="18.5" customWidth="1"/>
    <col min="7" max="7" width="27" customWidth="1"/>
    <col min="8" max="8" width="32.375" customWidth="1"/>
    <col min="9" max="9" width="15.25" customWidth="1"/>
    <col min="10" max="10" width="17.375" customWidth="1"/>
    <col min="11" max="11" width="13.75" customWidth="1"/>
    <col min="12" max="12" width="9.375" bestFit="1" customWidth="1"/>
  </cols>
  <sheetData>
    <row r="1" spans="1:13" ht="20.25" customHeight="1" x14ac:dyDescent="0.3">
      <c r="A1" s="443" t="s">
        <v>274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28"/>
    </row>
    <row r="2" spans="1:13" s="93" customFormat="1" ht="114.75" x14ac:dyDescent="0.2">
      <c r="A2" s="327" t="s">
        <v>166</v>
      </c>
      <c r="B2" s="327" t="s">
        <v>81</v>
      </c>
      <c r="C2" s="327" t="s">
        <v>167</v>
      </c>
      <c r="D2" s="327" t="s">
        <v>168</v>
      </c>
      <c r="E2" s="327" t="s">
        <v>169</v>
      </c>
      <c r="F2" s="327" t="s">
        <v>170</v>
      </c>
      <c r="G2" s="327" t="s">
        <v>171</v>
      </c>
      <c r="H2" s="327" t="s">
        <v>172</v>
      </c>
      <c r="I2" s="327" t="s">
        <v>173</v>
      </c>
      <c r="J2" s="327" t="s">
        <v>174</v>
      </c>
      <c r="K2" s="327" t="s">
        <v>175</v>
      </c>
      <c r="L2" s="327" t="s">
        <v>176</v>
      </c>
    </row>
    <row r="3" spans="1:13" ht="31.5" x14ac:dyDescent="0.25">
      <c r="A3" s="11">
        <v>1</v>
      </c>
      <c r="B3" s="308" t="s">
        <v>277</v>
      </c>
      <c r="C3" s="309" t="s">
        <v>671</v>
      </c>
      <c r="D3" s="308" t="s">
        <v>672</v>
      </c>
      <c r="E3" s="308" t="s">
        <v>673</v>
      </c>
      <c r="F3" s="310" t="s">
        <v>674</v>
      </c>
      <c r="G3" s="310" t="s">
        <v>675</v>
      </c>
      <c r="H3" s="310" t="s">
        <v>676</v>
      </c>
      <c r="I3" s="311" t="s">
        <v>677</v>
      </c>
      <c r="J3" s="315">
        <v>2000</v>
      </c>
      <c r="K3" s="11"/>
      <c r="L3" s="11"/>
      <c r="M3" s="12"/>
    </row>
    <row r="4" spans="1:13" ht="47.25" x14ac:dyDescent="0.25">
      <c r="A4" s="11">
        <v>2</v>
      </c>
      <c r="B4" s="308" t="s">
        <v>283</v>
      </c>
      <c r="C4" s="309" t="s">
        <v>671</v>
      </c>
      <c r="D4" s="308" t="s">
        <v>672</v>
      </c>
      <c r="E4" s="308" t="s">
        <v>673</v>
      </c>
      <c r="F4" s="312" t="s">
        <v>678</v>
      </c>
      <c r="G4" s="313" t="s">
        <v>679</v>
      </c>
      <c r="H4" s="313" t="s">
        <v>680</v>
      </c>
      <c r="I4" s="11" t="s">
        <v>681</v>
      </c>
      <c r="J4" s="315">
        <v>2960</v>
      </c>
      <c r="K4" s="11"/>
      <c r="L4" s="11"/>
      <c r="M4" s="12"/>
    </row>
    <row r="5" spans="1:13" ht="31.5" x14ac:dyDescent="0.25">
      <c r="A5" s="11">
        <v>3</v>
      </c>
      <c r="B5" s="308" t="s">
        <v>277</v>
      </c>
      <c r="C5" s="309" t="s">
        <v>682</v>
      </c>
      <c r="D5" s="308" t="s">
        <v>672</v>
      </c>
      <c r="E5" s="308" t="s">
        <v>673</v>
      </c>
      <c r="F5" s="312" t="s">
        <v>683</v>
      </c>
      <c r="G5" s="328" t="s">
        <v>684</v>
      </c>
      <c r="H5" s="328" t="s">
        <v>685</v>
      </c>
      <c r="I5" s="329" t="s">
        <v>686</v>
      </c>
      <c r="J5" s="315">
        <v>377127</v>
      </c>
      <c r="K5" s="11"/>
      <c r="L5" s="11"/>
      <c r="M5" s="12"/>
    </row>
    <row r="6" spans="1:13" ht="63" x14ac:dyDescent="0.25">
      <c r="A6" s="11">
        <v>4</v>
      </c>
      <c r="B6" s="308" t="s">
        <v>277</v>
      </c>
      <c r="C6" s="11" t="s">
        <v>687</v>
      </c>
      <c r="D6" s="308" t="s">
        <v>672</v>
      </c>
      <c r="E6" s="308" t="s">
        <v>673</v>
      </c>
      <c r="F6" s="312" t="s">
        <v>688</v>
      </c>
      <c r="G6" s="310" t="s">
        <v>689</v>
      </c>
      <c r="H6" s="313" t="s">
        <v>690</v>
      </c>
      <c r="I6" s="11" t="s">
        <v>691</v>
      </c>
      <c r="J6" s="315">
        <v>12000</v>
      </c>
      <c r="K6" s="11"/>
      <c r="L6" s="11"/>
      <c r="M6" s="12"/>
    </row>
    <row r="7" spans="1:13" ht="47.25" x14ac:dyDescent="0.25">
      <c r="A7" s="11">
        <v>5</v>
      </c>
      <c r="B7" s="308" t="s">
        <v>277</v>
      </c>
      <c r="C7" s="316" t="s">
        <v>692</v>
      </c>
      <c r="D7" s="308" t="s">
        <v>672</v>
      </c>
      <c r="E7" s="308" t="s">
        <v>673</v>
      </c>
      <c r="F7" s="312" t="s">
        <v>693</v>
      </c>
      <c r="G7" s="313" t="s">
        <v>694</v>
      </c>
      <c r="H7" s="313" t="s">
        <v>695</v>
      </c>
      <c r="I7" s="11" t="s">
        <v>696</v>
      </c>
      <c r="J7" s="315">
        <v>3000</v>
      </c>
      <c r="K7" s="11"/>
      <c r="L7" s="11"/>
      <c r="M7" s="12"/>
    </row>
    <row r="8" spans="1:13" ht="47.25" x14ac:dyDescent="0.25">
      <c r="A8" s="11">
        <v>6</v>
      </c>
      <c r="B8" s="308" t="s">
        <v>277</v>
      </c>
      <c r="C8" s="317" t="s">
        <v>697</v>
      </c>
      <c r="D8" s="308" t="s">
        <v>672</v>
      </c>
      <c r="E8" s="308" t="s">
        <v>673</v>
      </c>
      <c r="F8" s="312" t="s">
        <v>698</v>
      </c>
      <c r="G8" s="11" t="s">
        <v>699</v>
      </c>
      <c r="H8" s="313" t="s">
        <v>700</v>
      </c>
      <c r="I8" s="11" t="s">
        <v>701</v>
      </c>
      <c r="J8" s="315">
        <v>1800</v>
      </c>
      <c r="K8" s="11"/>
      <c r="L8" s="11"/>
      <c r="M8" s="12"/>
    </row>
    <row r="9" spans="1:13" ht="47.25" x14ac:dyDescent="0.25">
      <c r="A9" s="11">
        <v>7</v>
      </c>
      <c r="B9" s="308" t="s">
        <v>279</v>
      </c>
      <c r="C9" s="318" t="s">
        <v>702</v>
      </c>
      <c r="D9" s="308" t="s">
        <v>672</v>
      </c>
      <c r="E9" s="308" t="s">
        <v>673</v>
      </c>
      <c r="F9" s="11" t="s">
        <v>703</v>
      </c>
      <c r="G9" s="316" t="s">
        <v>704</v>
      </c>
      <c r="H9" s="313" t="s">
        <v>705</v>
      </c>
      <c r="I9" s="11" t="s">
        <v>706</v>
      </c>
      <c r="J9" s="315">
        <v>0</v>
      </c>
      <c r="K9" s="11"/>
      <c r="L9" s="11"/>
      <c r="M9" s="12"/>
    </row>
    <row r="10" spans="1:13" ht="63" x14ac:dyDescent="0.25">
      <c r="A10" s="11">
        <v>8</v>
      </c>
      <c r="B10" s="308" t="s">
        <v>281</v>
      </c>
      <c r="C10" s="313" t="s">
        <v>707</v>
      </c>
      <c r="D10" s="308" t="s">
        <v>672</v>
      </c>
      <c r="E10" s="308" t="s">
        <v>673</v>
      </c>
      <c r="F10" s="312" t="s">
        <v>708</v>
      </c>
      <c r="G10" s="310" t="s">
        <v>709</v>
      </c>
      <c r="H10" s="313" t="s">
        <v>710</v>
      </c>
      <c r="I10" s="11" t="s">
        <v>711</v>
      </c>
      <c r="J10" s="315">
        <v>14606</v>
      </c>
      <c r="K10" s="11"/>
      <c r="L10" s="11"/>
      <c r="M10" s="12"/>
    </row>
    <row r="11" spans="1:13" ht="31.5" x14ac:dyDescent="0.25">
      <c r="A11" s="11">
        <v>9</v>
      </c>
      <c r="B11" s="308" t="s">
        <v>281</v>
      </c>
      <c r="C11" s="318" t="s">
        <v>712</v>
      </c>
      <c r="D11" s="319" t="s">
        <v>672</v>
      </c>
      <c r="E11" s="319" t="s">
        <v>673</v>
      </c>
      <c r="F11" s="321" t="s">
        <v>713</v>
      </c>
      <c r="G11" s="310" t="s">
        <v>714</v>
      </c>
      <c r="H11" s="313" t="s">
        <v>715</v>
      </c>
      <c r="I11" s="329" t="s">
        <v>716</v>
      </c>
      <c r="J11" s="315">
        <v>2000</v>
      </c>
      <c r="K11" s="11"/>
      <c r="L11" s="11"/>
      <c r="M11" s="12"/>
    </row>
    <row r="12" spans="1:13" ht="31.5" x14ac:dyDescent="0.25">
      <c r="A12" s="11">
        <v>10</v>
      </c>
      <c r="B12" s="308" t="s">
        <v>281</v>
      </c>
      <c r="C12" s="318" t="s">
        <v>712</v>
      </c>
      <c r="D12" s="319" t="s">
        <v>672</v>
      </c>
      <c r="E12" s="319" t="s">
        <v>673</v>
      </c>
      <c r="F12" s="321" t="s">
        <v>717</v>
      </c>
      <c r="G12" s="310" t="s">
        <v>718</v>
      </c>
      <c r="H12" s="310" t="s">
        <v>719</v>
      </c>
      <c r="I12" s="11" t="s">
        <v>720</v>
      </c>
      <c r="J12" s="315">
        <v>2600</v>
      </c>
      <c r="K12" s="11"/>
      <c r="L12" s="11"/>
      <c r="M12" s="12"/>
    </row>
    <row r="13" spans="1:13" ht="31.5" x14ac:dyDescent="0.25">
      <c r="A13" s="11">
        <v>11</v>
      </c>
      <c r="B13" s="308" t="s">
        <v>281</v>
      </c>
      <c r="C13" s="318" t="s">
        <v>712</v>
      </c>
      <c r="D13" s="319" t="s">
        <v>672</v>
      </c>
      <c r="E13" s="319" t="s">
        <v>673</v>
      </c>
      <c r="F13" s="321" t="s">
        <v>721</v>
      </c>
      <c r="G13" s="328" t="s">
        <v>722</v>
      </c>
      <c r="H13" s="329" t="s">
        <v>723</v>
      </c>
      <c r="I13" s="329" t="s">
        <v>724</v>
      </c>
      <c r="J13" s="315">
        <v>1750</v>
      </c>
      <c r="K13" s="11"/>
      <c r="L13" s="11"/>
      <c r="M13" s="12"/>
    </row>
    <row r="14" spans="1:13" x14ac:dyDescent="0.25">
      <c r="A14" s="11">
        <v>12</v>
      </c>
      <c r="B14" s="308" t="s">
        <v>283</v>
      </c>
      <c r="C14" s="313" t="s">
        <v>725</v>
      </c>
      <c r="D14" s="319" t="s">
        <v>672</v>
      </c>
      <c r="E14" s="319" t="s">
        <v>673</v>
      </c>
      <c r="F14" s="321" t="s">
        <v>726</v>
      </c>
      <c r="G14" s="310" t="s">
        <v>727</v>
      </c>
      <c r="H14" s="11" t="s">
        <v>728</v>
      </c>
      <c r="I14" s="11" t="s">
        <v>729</v>
      </c>
      <c r="J14" s="315">
        <v>17244</v>
      </c>
      <c r="K14" s="11"/>
      <c r="L14" s="11"/>
    </row>
    <row r="15" spans="1:13" ht="30" x14ac:dyDescent="0.25">
      <c r="A15" s="11">
        <v>13</v>
      </c>
      <c r="B15" s="308" t="s">
        <v>283</v>
      </c>
      <c r="C15" s="318" t="s">
        <v>725</v>
      </c>
      <c r="D15" s="319"/>
      <c r="E15" s="319"/>
      <c r="F15" s="321" t="s">
        <v>730</v>
      </c>
      <c r="G15" s="310" t="s">
        <v>727</v>
      </c>
      <c r="H15" s="328" t="s">
        <v>731</v>
      </c>
      <c r="I15" s="329" t="s">
        <v>732</v>
      </c>
      <c r="J15" s="315">
        <v>34782</v>
      </c>
      <c r="K15" s="11"/>
      <c r="L15" s="11"/>
    </row>
    <row r="16" spans="1:13" ht="31.5" x14ac:dyDescent="0.25">
      <c r="A16" s="11">
        <v>14</v>
      </c>
      <c r="B16" s="308" t="s">
        <v>283</v>
      </c>
      <c r="C16" s="313" t="s">
        <v>733</v>
      </c>
      <c r="D16" s="319" t="s">
        <v>672</v>
      </c>
      <c r="E16" s="319" t="s">
        <v>673</v>
      </c>
      <c r="F16" s="321" t="s">
        <v>734</v>
      </c>
      <c r="G16" s="313" t="s">
        <v>735</v>
      </c>
      <c r="H16" s="313" t="s">
        <v>736</v>
      </c>
      <c r="I16" s="11" t="s">
        <v>737</v>
      </c>
      <c r="J16" s="2">
        <v>0</v>
      </c>
      <c r="K16" s="2"/>
      <c r="L16" s="2"/>
    </row>
    <row r="17" spans="1:12" ht="47.25" x14ac:dyDescent="0.25">
      <c r="A17" s="11">
        <v>15</v>
      </c>
      <c r="B17" s="308" t="s">
        <v>283</v>
      </c>
      <c r="C17" s="313" t="s">
        <v>733</v>
      </c>
      <c r="D17" s="319" t="s">
        <v>672</v>
      </c>
      <c r="E17" s="319" t="s">
        <v>673</v>
      </c>
      <c r="F17" s="321" t="s">
        <v>738</v>
      </c>
      <c r="G17" s="313" t="s">
        <v>735</v>
      </c>
      <c r="H17" s="313" t="s">
        <v>739</v>
      </c>
      <c r="I17" s="11" t="s">
        <v>740</v>
      </c>
      <c r="J17" s="315">
        <v>10000</v>
      </c>
      <c r="K17" s="2"/>
      <c r="L17" s="2"/>
    </row>
    <row r="18" spans="1:12" ht="63" x14ac:dyDescent="0.25">
      <c r="A18" s="11">
        <v>16</v>
      </c>
      <c r="B18" s="308" t="s">
        <v>283</v>
      </c>
      <c r="C18" s="11" t="s">
        <v>741</v>
      </c>
      <c r="D18" s="319" t="s">
        <v>672</v>
      </c>
      <c r="E18" s="319" t="s">
        <v>673</v>
      </c>
      <c r="F18" s="321" t="s">
        <v>742</v>
      </c>
      <c r="G18" s="313" t="s">
        <v>743</v>
      </c>
      <c r="H18" s="313" t="s">
        <v>744</v>
      </c>
      <c r="I18" s="11" t="s">
        <v>745</v>
      </c>
      <c r="J18" s="11">
        <v>495</v>
      </c>
      <c r="K18" s="2"/>
      <c r="L18" s="2"/>
    </row>
    <row r="19" spans="1:12" ht="31.5" x14ac:dyDescent="0.25">
      <c r="A19" s="11">
        <v>17</v>
      </c>
      <c r="B19" s="308" t="s">
        <v>283</v>
      </c>
      <c r="C19" s="11" t="s">
        <v>746</v>
      </c>
      <c r="D19" s="319" t="s">
        <v>672</v>
      </c>
      <c r="E19" s="319" t="s">
        <v>673</v>
      </c>
      <c r="F19" s="322" t="s">
        <v>747</v>
      </c>
      <c r="G19" s="310" t="s">
        <v>748</v>
      </c>
      <c r="H19" s="11" t="s">
        <v>749</v>
      </c>
      <c r="I19" s="11" t="s">
        <v>750</v>
      </c>
      <c r="J19" s="11">
        <v>220</v>
      </c>
      <c r="K19" s="2"/>
      <c r="L19" s="2"/>
    </row>
    <row r="20" spans="1:12" ht="47.25" x14ac:dyDescent="0.25">
      <c r="A20" s="11">
        <v>18</v>
      </c>
      <c r="B20" s="308" t="s">
        <v>283</v>
      </c>
      <c r="C20" s="318" t="s">
        <v>751</v>
      </c>
      <c r="D20" s="319" t="s">
        <v>672</v>
      </c>
      <c r="E20" s="319" t="s">
        <v>673</v>
      </c>
      <c r="F20" s="321" t="s">
        <v>752</v>
      </c>
      <c r="G20" s="310" t="s">
        <v>748</v>
      </c>
      <c r="H20" s="313" t="s">
        <v>753</v>
      </c>
      <c r="I20" s="11" t="s">
        <v>754</v>
      </c>
      <c r="J20" s="315">
        <v>30000</v>
      </c>
      <c r="K20" s="2"/>
      <c r="L20" s="2"/>
    </row>
    <row r="21" spans="1:12" ht="47.25" x14ac:dyDescent="0.25">
      <c r="A21" s="11">
        <v>19</v>
      </c>
      <c r="B21" s="308" t="s">
        <v>283</v>
      </c>
      <c r="C21" s="318" t="s">
        <v>751</v>
      </c>
      <c r="D21" s="319" t="s">
        <v>672</v>
      </c>
      <c r="E21" s="319" t="s">
        <v>673</v>
      </c>
      <c r="F21" s="321" t="s">
        <v>755</v>
      </c>
      <c r="G21" s="310" t="s">
        <v>748</v>
      </c>
      <c r="H21" s="313" t="s">
        <v>756</v>
      </c>
      <c r="I21" s="11" t="s">
        <v>757</v>
      </c>
      <c r="J21" s="315">
        <v>2216</v>
      </c>
      <c r="K21" s="2"/>
      <c r="L21" s="2"/>
    </row>
    <row r="22" spans="1:12" ht="47.25" x14ac:dyDescent="0.25">
      <c r="A22" s="11">
        <v>20</v>
      </c>
      <c r="B22" s="308" t="s">
        <v>285</v>
      </c>
      <c r="C22" s="318" t="s">
        <v>751</v>
      </c>
      <c r="D22" s="319" t="s">
        <v>672</v>
      </c>
      <c r="E22" s="319" t="s">
        <v>673</v>
      </c>
      <c r="F22" s="11" t="s">
        <v>758</v>
      </c>
      <c r="G22" s="313" t="s">
        <v>759</v>
      </c>
      <c r="H22" s="313" t="s">
        <v>760</v>
      </c>
      <c r="I22" s="11" t="s">
        <v>761</v>
      </c>
      <c r="J22" s="315">
        <v>4300</v>
      </c>
      <c r="K22" s="2"/>
      <c r="L22" s="2"/>
    </row>
    <row r="23" spans="1:12" ht="31.5" x14ac:dyDescent="0.25">
      <c r="A23" s="11">
        <v>21</v>
      </c>
      <c r="B23" s="308" t="s">
        <v>762</v>
      </c>
      <c r="C23" s="329" t="s">
        <v>763</v>
      </c>
      <c r="D23" s="319" t="s">
        <v>672</v>
      </c>
      <c r="E23" s="319" t="s">
        <v>673</v>
      </c>
      <c r="F23" s="312" t="s">
        <v>764</v>
      </c>
      <c r="G23" s="313" t="s">
        <v>765</v>
      </c>
      <c r="H23" s="313" t="s">
        <v>766</v>
      </c>
      <c r="I23" s="11" t="s">
        <v>767</v>
      </c>
      <c r="J23" s="315">
        <v>2000</v>
      </c>
      <c r="K23" s="2"/>
      <c r="L23" s="2"/>
    </row>
    <row r="24" spans="1:12" ht="31.5" x14ac:dyDescent="0.25">
      <c r="A24" s="11">
        <v>22</v>
      </c>
      <c r="B24" s="11" t="s">
        <v>762</v>
      </c>
      <c r="C24" s="318" t="s">
        <v>763</v>
      </c>
      <c r="D24" s="319" t="s">
        <v>672</v>
      </c>
      <c r="E24" s="319" t="s">
        <v>673</v>
      </c>
      <c r="F24" s="312" t="s">
        <v>768</v>
      </c>
      <c r="G24" s="310" t="s">
        <v>769</v>
      </c>
      <c r="H24" s="310" t="s">
        <v>770</v>
      </c>
      <c r="I24" s="11" t="s">
        <v>771</v>
      </c>
      <c r="J24" s="315">
        <v>4000</v>
      </c>
      <c r="K24" s="2"/>
      <c r="L24" s="2"/>
    </row>
    <row r="25" spans="1:12" ht="31.5" x14ac:dyDescent="0.25">
      <c r="A25" s="11">
        <v>23</v>
      </c>
      <c r="B25" s="11" t="s">
        <v>762</v>
      </c>
      <c r="C25" s="313" t="s">
        <v>772</v>
      </c>
      <c r="D25" s="319" t="s">
        <v>672</v>
      </c>
      <c r="E25" s="319" t="s">
        <v>673</v>
      </c>
      <c r="F25" s="312" t="s">
        <v>773</v>
      </c>
      <c r="G25" s="313" t="s">
        <v>774</v>
      </c>
      <c r="H25" s="313" t="s">
        <v>775</v>
      </c>
      <c r="I25" s="11" t="s">
        <v>776</v>
      </c>
      <c r="J25" s="315">
        <v>228671</v>
      </c>
      <c r="K25" s="323">
        <v>1376178</v>
      </c>
      <c r="L25" s="2"/>
    </row>
    <row r="26" spans="1:12" ht="47.25" x14ac:dyDescent="0.25">
      <c r="A26" s="11">
        <v>24</v>
      </c>
      <c r="B26" s="319" t="s">
        <v>277</v>
      </c>
      <c r="C26" s="313" t="s">
        <v>777</v>
      </c>
      <c r="D26" s="319" t="s">
        <v>672</v>
      </c>
      <c r="E26" s="316" t="s">
        <v>778</v>
      </c>
      <c r="F26" s="310" t="s">
        <v>779</v>
      </c>
      <c r="G26" s="310" t="s">
        <v>689</v>
      </c>
      <c r="H26" s="310" t="s">
        <v>780</v>
      </c>
      <c r="I26" s="311" t="s">
        <v>781</v>
      </c>
      <c r="J26" s="315">
        <v>11000</v>
      </c>
      <c r="K26" s="2"/>
      <c r="L26" s="2"/>
    </row>
    <row r="27" spans="1:12" ht="78.75" x14ac:dyDescent="0.25">
      <c r="A27" s="11">
        <v>25</v>
      </c>
      <c r="B27" s="319" t="s">
        <v>277</v>
      </c>
      <c r="C27" s="313" t="s">
        <v>777</v>
      </c>
      <c r="D27" s="319" t="s">
        <v>672</v>
      </c>
      <c r="E27" s="316" t="s">
        <v>778</v>
      </c>
      <c r="F27" s="310" t="s">
        <v>782</v>
      </c>
      <c r="G27" s="310" t="s">
        <v>783</v>
      </c>
      <c r="H27" s="313" t="s">
        <v>784</v>
      </c>
      <c r="I27" s="311" t="s">
        <v>785</v>
      </c>
      <c r="J27" s="11">
        <v>0</v>
      </c>
      <c r="K27" s="2"/>
      <c r="L27" s="2"/>
    </row>
    <row r="28" spans="1:12" ht="63" x14ac:dyDescent="0.25">
      <c r="A28" s="11">
        <v>26</v>
      </c>
      <c r="B28" s="319" t="s">
        <v>277</v>
      </c>
      <c r="C28" s="313" t="s">
        <v>777</v>
      </c>
      <c r="D28" s="319" t="s">
        <v>672</v>
      </c>
      <c r="E28" s="316" t="s">
        <v>778</v>
      </c>
      <c r="F28" s="312" t="s">
        <v>786</v>
      </c>
      <c r="G28" s="313" t="s">
        <v>787</v>
      </c>
      <c r="H28" s="313" t="s">
        <v>788</v>
      </c>
      <c r="I28" s="11" t="s">
        <v>789</v>
      </c>
      <c r="J28" s="315">
        <v>160000</v>
      </c>
      <c r="K28" s="2"/>
      <c r="L28" s="2"/>
    </row>
    <row r="29" spans="1:12" ht="47.25" x14ac:dyDescent="0.25">
      <c r="A29" s="11">
        <v>27</v>
      </c>
      <c r="B29" s="319" t="s">
        <v>277</v>
      </c>
      <c r="C29" s="313" t="s">
        <v>777</v>
      </c>
      <c r="D29" s="319" t="s">
        <v>672</v>
      </c>
      <c r="E29" s="316" t="s">
        <v>778</v>
      </c>
      <c r="F29" s="312" t="s">
        <v>790</v>
      </c>
      <c r="G29" s="313" t="s">
        <v>783</v>
      </c>
      <c r="H29" s="313" t="s">
        <v>791</v>
      </c>
      <c r="I29" s="11" t="s">
        <v>789</v>
      </c>
      <c r="J29" s="315">
        <v>4644</v>
      </c>
      <c r="K29" s="2"/>
      <c r="L29" s="2"/>
    </row>
    <row r="30" spans="1:12" ht="47.25" x14ac:dyDescent="0.25">
      <c r="A30" s="11">
        <v>28</v>
      </c>
      <c r="B30" s="319" t="s">
        <v>277</v>
      </c>
      <c r="C30" s="313" t="s">
        <v>777</v>
      </c>
      <c r="D30" s="319" t="s">
        <v>672</v>
      </c>
      <c r="E30" s="316" t="s">
        <v>778</v>
      </c>
      <c r="F30" s="313" t="s">
        <v>792</v>
      </c>
      <c r="G30" s="313" t="s">
        <v>783</v>
      </c>
      <c r="H30" s="313" t="s">
        <v>793</v>
      </c>
      <c r="I30" s="11" t="s">
        <v>794</v>
      </c>
      <c r="J30" s="315">
        <v>160000</v>
      </c>
      <c r="K30" s="2"/>
      <c r="L30" s="2"/>
    </row>
    <row r="31" spans="1:12" ht="47.25" x14ac:dyDescent="0.25">
      <c r="A31" s="11">
        <v>29</v>
      </c>
      <c r="B31" s="319" t="s">
        <v>277</v>
      </c>
      <c r="C31" s="313" t="s">
        <v>777</v>
      </c>
      <c r="D31" s="319" t="s">
        <v>672</v>
      </c>
      <c r="E31" s="316" t="s">
        <v>778</v>
      </c>
      <c r="F31" s="312" t="s">
        <v>795</v>
      </c>
      <c r="G31" s="313" t="s">
        <v>796</v>
      </c>
      <c r="H31" s="11" t="s">
        <v>797</v>
      </c>
      <c r="I31" s="11" t="s">
        <v>798</v>
      </c>
      <c r="J31" s="315">
        <v>22000</v>
      </c>
      <c r="K31" s="2"/>
      <c r="L31" s="2"/>
    </row>
    <row r="32" spans="1:12" ht="47.25" x14ac:dyDescent="0.25">
      <c r="A32" s="11">
        <v>30</v>
      </c>
      <c r="B32" s="319" t="s">
        <v>277</v>
      </c>
      <c r="C32" s="313" t="s">
        <v>777</v>
      </c>
      <c r="D32" s="319" t="s">
        <v>672</v>
      </c>
      <c r="E32" s="316" t="s">
        <v>778</v>
      </c>
      <c r="F32" s="312" t="s">
        <v>799</v>
      </c>
      <c r="G32" s="11" t="s">
        <v>800</v>
      </c>
      <c r="H32" s="313" t="s">
        <v>801</v>
      </c>
      <c r="I32" s="11" t="s">
        <v>802</v>
      </c>
      <c r="J32" s="11">
        <v>608</v>
      </c>
      <c r="K32" s="2"/>
      <c r="L32" s="2"/>
    </row>
    <row r="33" spans="1:12" ht="47.25" x14ac:dyDescent="0.25">
      <c r="A33" s="11">
        <v>31</v>
      </c>
      <c r="B33" s="319" t="s">
        <v>281</v>
      </c>
      <c r="C33" s="313" t="s">
        <v>777</v>
      </c>
      <c r="D33" s="319" t="s">
        <v>672</v>
      </c>
      <c r="E33" s="316" t="s">
        <v>778</v>
      </c>
      <c r="F33" s="312" t="s">
        <v>803</v>
      </c>
      <c r="G33" s="313" t="s">
        <v>804</v>
      </c>
      <c r="H33" s="313" t="s">
        <v>805</v>
      </c>
      <c r="I33" s="11" t="s">
        <v>806</v>
      </c>
      <c r="J33" s="315">
        <v>29468</v>
      </c>
      <c r="K33" s="2"/>
      <c r="L33" s="2"/>
    </row>
    <row r="34" spans="1:12" ht="47.25" x14ac:dyDescent="0.25">
      <c r="A34" s="11">
        <v>32</v>
      </c>
      <c r="B34" s="319" t="s">
        <v>281</v>
      </c>
      <c r="C34" s="313" t="s">
        <v>777</v>
      </c>
      <c r="D34" s="319" t="s">
        <v>672</v>
      </c>
      <c r="E34" s="316" t="s">
        <v>778</v>
      </c>
      <c r="F34" s="312" t="s">
        <v>807</v>
      </c>
      <c r="G34" s="313" t="s">
        <v>804</v>
      </c>
      <c r="H34" s="313" t="s">
        <v>808</v>
      </c>
      <c r="I34" s="11" t="s">
        <v>809</v>
      </c>
      <c r="J34" s="315">
        <v>160000</v>
      </c>
      <c r="K34" s="2"/>
      <c r="L34" s="2"/>
    </row>
    <row r="35" spans="1:12" ht="63" x14ac:dyDescent="0.25">
      <c r="A35" s="11">
        <v>33</v>
      </c>
      <c r="B35" s="11" t="s">
        <v>283</v>
      </c>
      <c r="C35" s="313" t="s">
        <v>777</v>
      </c>
      <c r="D35" s="319" t="s">
        <v>672</v>
      </c>
      <c r="E35" s="316" t="s">
        <v>778</v>
      </c>
      <c r="F35" s="312" t="s">
        <v>810</v>
      </c>
      <c r="G35" s="310" t="s">
        <v>811</v>
      </c>
      <c r="H35" s="313" t="s">
        <v>812</v>
      </c>
      <c r="I35" s="317" t="s">
        <v>813</v>
      </c>
      <c r="J35" s="2">
        <v>0</v>
      </c>
      <c r="K35" s="2"/>
      <c r="L35" s="2"/>
    </row>
    <row r="36" spans="1:12" ht="47.25" x14ac:dyDescent="0.25">
      <c r="A36" s="11">
        <v>34</v>
      </c>
      <c r="B36" s="11" t="s">
        <v>283</v>
      </c>
      <c r="C36" s="313" t="s">
        <v>777</v>
      </c>
      <c r="D36" s="319" t="s">
        <v>672</v>
      </c>
      <c r="E36" s="316" t="s">
        <v>778</v>
      </c>
      <c r="F36" s="312" t="s">
        <v>814</v>
      </c>
      <c r="G36" s="310" t="s">
        <v>815</v>
      </c>
      <c r="H36" s="313" t="s">
        <v>816</v>
      </c>
      <c r="I36" s="317" t="s">
        <v>817</v>
      </c>
      <c r="J36" s="323">
        <v>50000</v>
      </c>
      <c r="K36" s="2"/>
      <c r="L36" s="2"/>
    </row>
    <row r="37" spans="1:12" ht="31.5" x14ac:dyDescent="0.25">
      <c r="A37" s="11">
        <v>35</v>
      </c>
      <c r="B37" s="11" t="s">
        <v>283</v>
      </c>
      <c r="C37" s="313" t="s">
        <v>777</v>
      </c>
      <c r="D37" s="319" t="s">
        <v>672</v>
      </c>
      <c r="E37" s="316" t="s">
        <v>778</v>
      </c>
      <c r="F37" s="312" t="s">
        <v>818</v>
      </c>
      <c r="G37" s="313" t="s">
        <v>819</v>
      </c>
      <c r="H37" s="11" t="s">
        <v>820</v>
      </c>
      <c r="I37" s="11" t="s">
        <v>720</v>
      </c>
      <c r="J37" s="315">
        <v>15072</v>
      </c>
      <c r="K37" s="2"/>
      <c r="L37" s="2"/>
    </row>
    <row r="38" spans="1:12" ht="47.25" x14ac:dyDescent="0.25">
      <c r="A38" s="11">
        <v>36</v>
      </c>
      <c r="B38" s="11" t="s">
        <v>283</v>
      </c>
      <c r="C38" s="313" t="s">
        <v>777</v>
      </c>
      <c r="D38" s="319" t="s">
        <v>672</v>
      </c>
      <c r="E38" s="316" t="s">
        <v>778</v>
      </c>
      <c r="F38" s="312" t="s">
        <v>821</v>
      </c>
      <c r="G38" s="313" t="s">
        <v>822</v>
      </c>
      <c r="H38" s="313" t="s">
        <v>823</v>
      </c>
      <c r="I38" s="11" t="s">
        <v>824</v>
      </c>
      <c r="J38" s="315">
        <v>4864</v>
      </c>
      <c r="K38" s="2"/>
      <c r="L38" s="2"/>
    </row>
    <row r="39" spans="1:12" ht="63" x14ac:dyDescent="0.25">
      <c r="A39" s="11">
        <v>37</v>
      </c>
      <c r="B39" s="11" t="s">
        <v>283</v>
      </c>
      <c r="C39" s="313" t="s">
        <v>777</v>
      </c>
      <c r="D39" s="319" t="s">
        <v>672</v>
      </c>
      <c r="E39" s="316" t="s">
        <v>778</v>
      </c>
      <c r="F39" s="312" t="s">
        <v>825</v>
      </c>
      <c r="G39" s="313" t="s">
        <v>826</v>
      </c>
      <c r="H39" s="313" t="s">
        <v>827</v>
      </c>
      <c r="I39" s="11" t="s">
        <v>828</v>
      </c>
      <c r="J39" s="315">
        <v>100000</v>
      </c>
      <c r="K39" s="2"/>
      <c r="L39" s="2"/>
    </row>
    <row r="40" spans="1:12" ht="47.25" x14ac:dyDescent="0.25">
      <c r="A40" s="11">
        <v>38</v>
      </c>
      <c r="B40" s="308" t="s">
        <v>285</v>
      </c>
      <c r="C40" s="313" t="s">
        <v>777</v>
      </c>
      <c r="D40" s="319" t="s">
        <v>672</v>
      </c>
      <c r="E40" s="316" t="s">
        <v>778</v>
      </c>
      <c r="F40" s="310" t="s">
        <v>829</v>
      </c>
      <c r="G40" s="310" t="s">
        <v>830</v>
      </c>
      <c r="H40" s="310" t="s">
        <v>831</v>
      </c>
      <c r="I40" s="311" t="s">
        <v>832</v>
      </c>
      <c r="J40" s="315">
        <v>10808</v>
      </c>
      <c r="K40" s="2"/>
      <c r="L40" s="2"/>
    </row>
    <row r="41" spans="1:12" ht="47.25" x14ac:dyDescent="0.25">
      <c r="A41" s="11">
        <v>39</v>
      </c>
      <c r="B41" s="319" t="s">
        <v>285</v>
      </c>
      <c r="C41" s="313" t="s">
        <v>833</v>
      </c>
      <c r="D41" s="319" t="s">
        <v>672</v>
      </c>
      <c r="E41" s="316" t="s">
        <v>778</v>
      </c>
      <c r="F41" s="312" t="s">
        <v>834</v>
      </c>
      <c r="G41" s="313" t="s">
        <v>835</v>
      </c>
      <c r="H41" s="11" t="s">
        <v>836</v>
      </c>
      <c r="I41" s="11" t="s">
        <v>837</v>
      </c>
      <c r="J41" s="315">
        <v>1504</v>
      </c>
      <c r="K41" s="2"/>
      <c r="L41" s="2"/>
    </row>
    <row r="42" spans="1:12" ht="47.25" x14ac:dyDescent="0.25">
      <c r="A42" s="11">
        <v>40</v>
      </c>
      <c r="B42" s="319" t="s">
        <v>762</v>
      </c>
      <c r="C42" s="313" t="s">
        <v>777</v>
      </c>
      <c r="D42" s="319" t="s">
        <v>672</v>
      </c>
      <c r="E42" s="316" t="s">
        <v>778</v>
      </c>
      <c r="F42" s="312" t="s">
        <v>838</v>
      </c>
      <c r="G42" s="310" t="s">
        <v>839</v>
      </c>
      <c r="H42" s="313" t="s">
        <v>840</v>
      </c>
      <c r="I42" s="11" t="s">
        <v>841</v>
      </c>
      <c r="J42" s="315">
        <v>5552</v>
      </c>
      <c r="K42" s="2"/>
      <c r="L42" s="2"/>
    </row>
    <row r="43" spans="1:12" ht="47.25" x14ac:dyDescent="0.25">
      <c r="A43" s="11">
        <v>41</v>
      </c>
      <c r="B43" s="319" t="s">
        <v>762</v>
      </c>
      <c r="C43" s="313" t="s">
        <v>777</v>
      </c>
      <c r="D43" s="319" t="s">
        <v>672</v>
      </c>
      <c r="E43" s="316" t="s">
        <v>778</v>
      </c>
      <c r="F43" s="310" t="s">
        <v>842</v>
      </c>
      <c r="G43" s="310" t="s">
        <v>839</v>
      </c>
      <c r="H43" s="310" t="s">
        <v>843</v>
      </c>
      <c r="I43" s="311" t="s">
        <v>844</v>
      </c>
      <c r="J43" s="11">
        <v>0</v>
      </c>
      <c r="K43" s="2"/>
      <c r="L43" s="2"/>
    </row>
    <row r="44" spans="1:12" ht="47.25" x14ac:dyDescent="0.25">
      <c r="A44" s="11">
        <v>42</v>
      </c>
      <c r="B44" s="319" t="s">
        <v>762</v>
      </c>
      <c r="C44" s="313" t="s">
        <v>777</v>
      </c>
      <c r="D44" s="319" t="s">
        <v>672</v>
      </c>
      <c r="E44" s="316"/>
      <c r="F44" s="312" t="s">
        <v>845</v>
      </c>
      <c r="G44" s="310" t="s">
        <v>839</v>
      </c>
      <c r="H44" s="313" t="s">
        <v>843</v>
      </c>
      <c r="I44" s="11" t="s">
        <v>846</v>
      </c>
      <c r="J44" s="315">
        <v>30630</v>
      </c>
      <c r="K44" s="2"/>
      <c r="L44" s="2"/>
    </row>
    <row r="45" spans="1:12" ht="47.25" x14ac:dyDescent="0.25">
      <c r="A45" s="11">
        <v>43</v>
      </c>
      <c r="B45" s="319" t="s">
        <v>762</v>
      </c>
      <c r="C45" s="313" t="s">
        <v>777</v>
      </c>
      <c r="D45" s="319" t="s">
        <v>672</v>
      </c>
      <c r="E45" s="316" t="s">
        <v>778</v>
      </c>
      <c r="F45" s="312" t="s">
        <v>847</v>
      </c>
      <c r="G45" s="310" t="s">
        <v>839</v>
      </c>
      <c r="H45" s="310" t="s">
        <v>843</v>
      </c>
      <c r="I45" s="11" t="s">
        <v>848</v>
      </c>
      <c r="J45" s="315">
        <v>283000</v>
      </c>
      <c r="K45" s="2"/>
      <c r="L45" s="2"/>
    </row>
    <row r="46" spans="1:12" ht="47.25" x14ac:dyDescent="0.25">
      <c r="A46" s="11">
        <v>44</v>
      </c>
      <c r="B46" s="319" t="s">
        <v>762</v>
      </c>
      <c r="C46" s="313" t="s">
        <v>777</v>
      </c>
      <c r="D46" s="319" t="s">
        <v>672</v>
      </c>
      <c r="E46" s="316" t="s">
        <v>778</v>
      </c>
      <c r="F46" s="312" t="s">
        <v>849</v>
      </c>
      <c r="G46" s="310" t="s">
        <v>839</v>
      </c>
      <c r="H46" s="313" t="s">
        <v>843</v>
      </c>
      <c r="I46" s="11" t="s">
        <v>850</v>
      </c>
      <c r="J46" s="11">
        <v>0</v>
      </c>
      <c r="K46" s="2"/>
      <c r="L46" s="2"/>
    </row>
    <row r="47" spans="1:12" ht="47.25" x14ac:dyDescent="0.25">
      <c r="A47" s="11">
        <v>45</v>
      </c>
      <c r="B47" s="319" t="s">
        <v>762</v>
      </c>
      <c r="C47" s="313" t="s">
        <v>777</v>
      </c>
      <c r="D47" s="319" t="s">
        <v>672</v>
      </c>
      <c r="E47" s="316" t="s">
        <v>778</v>
      </c>
      <c r="F47" s="312" t="s">
        <v>851</v>
      </c>
      <c r="G47" s="310" t="s">
        <v>839</v>
      </c>
      <c r="H47" s="313" t="s">
        <v>843</v>
      </c>
      <c r="I47" s="11" t="s">
        <v>852</v>
      </c>
      <c r="J47" s="315">
        <v>1518883</v>
      </c>
      <c r="K47" s="2"/>
      <c r="L47" s="2"/>
    </row>
    <row r="48" spans="1:12" ht="47.25" x14ac:dyDescent="0.25">
      <c r="A48" s="11">
        <v>46</v>
      </c>
      <c r="B48" s="319" t="s">
        <v>762</v>
      </c>
      <c r="C48" s="313" t="s">
        <v>777</v>
      </c>
      <c r="D48" s="319" t="s">
        <v>672</v>
      </c>
      <c r="E48" s="316" t="s">
        <v>778</v>
      </c>
      <c r="F48" s="312" t="s">
        <v>853</v>
      </c>
      <c r="G48" s="310" t="s">
        <v>839</v>
      </c>
      <c r="H48" s="313" t="s">
        <v>843</v>
      </c>
      <c r="I48" s="11" t="s">
        <v>854</v>
      </c>
      <c r="J48" s="315">
        <v>340068</v>
      </c>
      <c r="K48" s="2"/>
      <c r="L48" s="2"/>
    </row>
    <row r="49" spans="1:12" ht="47.25" x14ac:dyDescent="0.25">
      <c r="A49" s="11">
        <v>47</v>
      </c>
      <c r="B49" s="319" t="s">
        <v>281</v>
      </c>
      <c r="C49" s="316" t="s">
        <v>855</v>
      </c>
      <c r="D49" s="319" t="s">
        <v>672</v>
      </c>
      <c r="E49" s="316" t="s">
        <v>778</v>
      </c>
      <c r="F49" s="321">
        <v>22520073</v>
      </c>
      <c r="G49" s="11" t="s">
        <v>856</v>
      </c>
      <c r="H49" s="313" t="s">
        <v>857</v>
      </c>
      <c r="I49" s="11" t="s">
        <v>858</v>
      </c>
      <c r="J49" s="315">
        <v>28792</v>
      </c>
      <c r="K49" s="2"/>
      <c r="L49" s="2"/>
    </row>
    <row r="50" spans="1:12" ht="47.25" x14ac:dyDescent="0.25">
      <c r="A50" s="11">
        <v>48</v>
      </c>
      <c r="B50" s="319" t="s">
        <v>283</v>
      </c>
      <c r="C50" s="11" t="s">
        <v>855</v>
      </c>
      <c r="D50" s="319" t="s">
        <v>672</v>
      </c>
      <c r="E50" s="316" t="s">
        <v>778</v>
      </c>
      <c r="F50" s="321">
        <v>22510243</v>
      </c>
      <c r="G50" s="313" t="s">
        <v>859</v>
      </c>
      <c r="H50" s="313" t="s">
        <v>860</v>
      </c>
      <c r="I50" s="11" t="s">
        <v>861</v>
      </c>
      <c r="J50" s="315">
        <v>38040</v>
      </c>
      <c r="K50" s="2"/>
      <c r="L50" s="2"/>
    </row>
    <row r="51" spans="1:12" ht="47.25" x14ac:dyDescent="0.25">
      <c r="A51" s="11">
        <v>49</v>
      </c>
      <c r="B51" s="11" t="s">
        <v>283</v>
      </c>
      <c r="C51" s="317" t="s">
        <v>855</v>
      </c>
      <c r="D51" s="319" t="s">
        <v>672</v>
      </c>
      <c r="E51" s="316" t="s">
        <v>778</v>
      </c>
      <c r="F51" s="321">
        <v>22420246</v>
      </c>
      <c r="G51" s="313" t="s">
        <v>862</v>
      </c>
      <c r="H51" s="313" t="s">
        <v>863</v>
      </c>
      <c r="I51" s="11" t="s">
        <v>864</v>
      </c>
      <c r="J51" s="315">
        <v>0</v>
      </c>
      <c r="K51" s="2"/>
      <c r="L51" s="2"/>
    </row>
    <row r="52" spans="1:12" x14ac:dyDescent="0.25">
      <c r="A52" s="11">
        <v>50</v>
      </c>
      <c r="B52" s="319" t="s">
        <v>281</v>
      </c>
      <c r="C52" s="313" t="s">
        <v>865</v>
      </c>
      <c r="D52" s="319" t="s">
        <v>672</v>
      </c>
      <c r="E52" s="316" t="s">
        <v>778</v>
      </c>
      <c r="F52" s="312" t="s">
        <v>866</v>
      </c>
      <c r="G52" s="310" t="s">
        <v>867</v>
      </c>
      <c r="H52" s="11" t="s">
        <v>868</v>
      </c>
      <c r="I52" s="11" t="s">
        <v>869</v>
      </c>
      <c r="J52" s="2">
        <v>0</v>
      </c>
      <c r="K52" s="2"/>
      <c r="L52" s="2"/>
    </row>
    <row r="53" spans="1:12" ht="47.25" x14ac:dyDescent="0.25">
      <c r="A53" s="11">
        <v>51</v>
      </c>
      <c r="B53" s="11" t="s">
        <v>281</v>
      </c>
      <c r="C53" s="318" t="s">
        <v>870</v>
      </c>
      <c r="D53" s="319" t="s">
        <v>672</v>
      </c>
      <c r="E53" s="316" t="s">
        <v>778</v>
      </c>
      <c r="F53" s="312" t="s">
        <v>871</v>
      </c>
      <c r="G53" s="310" t="s">
        <v>867</v>
      </c>
      <c r="H53" s="313" t="s">
        <v>872</v>
      </c>
      <c r="I53" s="11" t="s">
        <v>724</v>
      </c>
      <c r="J53" s="315">
        <v>38463</v>
      </c>
      <c r="K53" s="2"/>
      <c r="L53" s="2"/>
    </row>
    <row r="54" spans="1:12" ht="47.25" x14ac:dyDescent="0.25">
      <c r="A54" s="11">
        <v>52</v>
      </c>
      <c r="B54" s="316" t="s">
        <v>281</v>
      </c>
      <c r="C54" s="318" t="s">
        <v>870</v>
      </c>
      <c r="D54" s="319" t="s">
        <v>672</v>
      </c>
      <c r="E54" s="316" t="s">
        <v>778</v>
      </c>
      <c r="F54" s="312" t="s">
        <v>873</v>
      </c>
      <c r="G54" s="310" t="s">
        <v>867</v>
      </c>
      <c r="H54" s="313" t="s">
        <v>872</v>
      </c>
      <c r="I54" s="11" t="s">
        <v>874</v>
      </c>
      <c r="J54" s="315">
        <v>38805</v>
      </c>
      <c r="K54" s="2"/>
      <c r="L54" s="2"/>
    </row>
    <row r="55" spans="1:12" ht="31.5" x14ac:dyDescent="0.25">
      <c r="A55" s="11">
        <v>53</v>
      </c>
      <c r="B55" s="316" t="s">
        <v>281</v>
      </c>
      <c r="C55" s="318" t="s">
        <v>875</v>
      </c>
      <c r="D55" s="319" t="s">
        <v>672</v>
      </c>
      <c r="E55" s="316" t="s">
        <v>778</v>
      </c>
      <c r="F55" s="312" t="s">
        <v>876</v>
      </c>
      <c r="G55" s="310" t="s">
        <v>877</v>
      </c>
      <c r="H55" s="313" t="s">
        <v>878</v>
      </c>
      <c r="I55" s="11" t="s">
        <v>879</v>
      </c>
      <c r="J55" s="11">
        <v>570</v>
      </c>
      <c r="K55" s="2"/>
      <c r="L55" s="2"/>
    </row>
    <row r="56" spans="1:12" ht="31.5" x14ac:dyDescent="0.25">
      <c r="A56" s="11">
        <v>54</v>
      </c>
      <c r="B56" s="11" t="s">
        <v>283</v>
      </c>
      <c r="C56" s="313" t="s">
        <v>880</v>
      </c>
      <c r="D56" s="319" t="s">
        <v>672</v>
      </c>
      <c r="E56" s="316" t="s">
        <v>778</v>
      </c>
      <c r="F56" s="312">
        <v>4520100</v>
      </c>
      <c r="G56" s="313" t="s">
        <v>815</v>
      </c>
      <c r="H56" s="11" t="s">
        <v>881</v>
      </c>
      <c r="I56" s="11" t="s">
        <v>882</v>
      </c>
      <c r="J56" s="315">
        <v>7000</v>
      </c>
      <c r="K56" s="2"/>
      <c r="L56" s="2"/>
    </row>
    <row r="57" spans="1:12" ht="31.5" x14ac:dyDescent="0.25">
      <c r="A57" s="11">
        <v>55</v>
      </c>
      <c r="B57" s="11" t="s">
        <v>283</v>
      </c>
      <c r="C57" s="11" t="s">
        <v>883</v>
      </c>
      <c r="D57" s="319" t="s">
        <v>672</v>
      </c>
      <c r="E57" s="316" t="s">
        <v>778</v>
      </c>
      <c r="F57" s="11" t="s">
        <v>884</v>
      </c>
      <c r="G57" s="313" t="s">
        <v>885</v>
      </c>
      <c r="H57" s="313" t="s">
        <v>886</v>
      </c>
      <c r="I57" s="11" t="s">
        <v>887</v>
      </c>
      <c r="J57" s="11">
        <v>0</v>
      </c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323">
        <f>SUM(J3:J57)</f>
        <v>3813542</v>
      </c>
      <c r="K58" s="2">
        <f>SUM(K3:K57)</f>
        <v>1376178</v>
      </c>
      <c r="L58" s="2"/>
    </row>
  </sheetData>
  <mergeCells count="1">
    <mergeCell ref="A1:L1"/>
  </mergeCells>
  <hyperlinks>
    <hyperlink ref="F35" r:id="rId1" display="https://portal.ukf.sk/kvalita/index.php?r=projekty/projekty/view&amp;id=2673"/>
    <hyperlink ref="F36" r:id="rId2" display="https://portal.ukf.sk/kvalita/index.php?r=projekty/projekty/view&amp;id=2639"/>
    <hyperlink ref="F45" r:id="rId3" display="https://portal.ukf.sk/kvalita/index.php?r=projekty/projekty/view&amp;id=3031"/>
    <hyperlink ref="F46" r:id="rId4" display="https://portal.ukf.sk/kvalita/index.php?r=projekty/projekty/view&amp;id=3030"/>
    <hyperlink ref="F52" r:id="rId5" display="https://portal.ukf.sk/kvalita/index.php?r=projekty/projekty/view&amp;id=3027"/>
    <hyperlink ref="F6" r:id="rId6" display="https://portal.ukf.sk/kvalita/index.php?r=projekty/projekty/view&amp;id=3014"/>
    <hyperlink ref="F10" r:id="rId7" display="https://portal.ukf.sk/kvalita/index.php?r=projekty/projekty/view&amp;id=3028"/>
    <hyperlink ref="F14" r:id="rId8" display="https://portal.ukf.sk/kvalita/index.php?r=projekty/projekty/view&amp;id=3004"/>
    <hyperlink ref="F21" r:id="rId9" display="https://portal.ukf.sk/kvalita/index.php?r=projekty/projekty/view&amp;id=2923"/>
    <hyperlink ref="F16" r:id="rId10" display="https://portal.ukf.sk/kvalita/index.php?r=projekty/projekty/view&amp;id=3003"/>
    <hyperlink ref="F4" r:id="rId11" display="https://portal.ukf.sk/kvalita/index.php?r=projekty/projekty/view&amp;id=2959"/>
    <hyperlink ref="F5" r:id="rId12" display="https://portal.ukf.sk/kvalita/index.php?r=projekty/projekty/view&amp;id=3221"/>
    <hyperlink ref="F7" r:id="rId13" display="https://portal.ukf.sk/kvalita/index.php?r=projekty/projekty/view&amp;id=3060"/>
    <hyperlink ref="F8" r:id="rId14" display="https://portal.ukf.sk/kvalita/index.php?r=projekty/projekty/view&amp;id=3194"/>
    <hyperlink ref="F11" r:id="rId15" display="https://portal.ukf.sk/kvalita/index.php?r=projekty/projekty/view&amp;id=3198"/>
    <hyperlink ref="F12" r:id="rId16" display="https://portal.ukf.sk/kvalita/index.php?r=projekty/projekty/view&amp;id=3184"/>
    <hyperlink ref="F13" r:id="rId17" display="https://portal.ukf.sk/kvalita/index.php?r=projekty/projekty/view&amp;id=3183"/>
    <hyperlink ref="F15" r:id="rId18" display="https://portal.ukf.sk/kvalita/index.php?r=projekty/projekty/view&amp;id=2821"/>
    <hyperlink ref="F17" r:id="rId19" display="https://portal.ukf.sk/kvalita/index.php?r=projekty/projekty/view&amp;id=3187"/>
    <hyperlink ref="F18" r:id="rId20" display="https://portal.ukf.sk/kvalita/index.php?r=projekty/projekty/view&amp;id=3191"/>
    <hyperlink ref="F20" r:id="rId21" display="https://portal.ukf.sk/kvalita/index.php?r=projekty/projekty/view&amp;id=3045"/>
    <hyperlink ref="F23" r:id="rId22" display="https://portal.ukf.sk/kvalita/index.php?r=projekty/projekty/view&amp;id=3231"/>
    <hyperlink ref="F24" r:id="rId23" display="https://portal.ukf.sk/kvalita/index.php?r=projekty/projekty/view&amp;id=3230"/>
    <hyperlink ref="F25" r:id="rId24" display="https://portal.ukf.sk/kvalita/index.php?r=projekty/projekty/view&amp;id=3032"/>
    <hyperlink ref="F28" r:id="rId25" display="https://portal.ukf.sk/kvalita/index.php?r=projekty/projekty/view&amp;id=2844"/>
    <hyperlink ref="F29" r:id="rId26" display="https://portal.ukf.sk/kvalita/index.php?r=projekty/projekty/view&amp;id=2846"/>
    <hyperlink ref="F31" r:id="rId27" display="https://portal.ukf.sk/kvalita/index.php?r=projekty/projekty/view&amp;id=3033"/>
    <hyperlink ref="F32" r:id="rId28" display="https://portal.ukf.sk/kvalita/index.php?r=projekty/projekty/view&amp;id=3223"/>
    <hyperlink ref="F33" r:id="rId29" display="https://portal.ukf.sk/kvalita/index.php?r=projekty/projekty/view&amp;id=2496"/>
    <hyperlink ref="F34" r:id="rId30" display="https://portal.ukf.sk/kvalita/index.php?r=projekty/projekty/view&amp;id=3192"/>
    <hyperlink ref="F37" r:id="rId31" display="https://portal.ukf.sk/kvalita/index.php?r=projekty/projekty/view&amp;id=3042"/>
    <hyperlink ref="F38" r:id="rId32" display="https://portal.ukf.sk/kvalita/index.php?r=projekty/projekty/view&amp;id=3203"/>
    <hyperlink ref="F39" r:id="rId33" display="https://portal.ukf.sk/kvalita/index.php?r=projekty/projekty/view&amp;id=3193"/>
    <hyperlink ref="F41" r:id="rId34" display="https://portal.ukf.sk/kvalita/index.php?r=projekty/projekty/view&amp;id=3229"/>
    <hyperlink ref="F42" r:id="rId35" display="https://portal.ukf.sk/kvalita/index.php?r=projekty/projekty/view&amp;id=2650"/>
    <hyperlink ref="F44" r:id="rId36" display="https://portal.ukf.sk/kvalita/index.php?r=projekty/projekty/view&amp;id=2825"/>
    <hyperlink ref="F47" r:id="rId37" display="https://portal.ukf.sk/kvalita/index.php?r=projekty/projekty/view&amp;id=3210"/>
    <hyperlink ref="F48" r:id="rId38" display="https://portal.ukf.sk/kvalita/index.php?r=projekty/projekty/view&amp;id=3211"/>
    <hyperlink ref="F51" r:id="rId39" display="https://portal.ukf.sk/kvalita/index.php?r=projekty/projekty/view&amp;id=2998"/>
    <hyperlink ref="F50" r:id="rId40" display="https://portal.ukf.sk/kvalita/index.php?r=projekty/projekty/view&amp;id=3186"/>
    <hyperlink ref="F49" r:id="rId41" display="https://portal.ukf.sk/kvalita/index.php?r=projekty/projekty/view&amp;id=3206"/>
    <hyperlink ref="F53" r:id="rId42" display="https://portal.ukf.sk/kvalita/index.php?r=projekty/projekty/view&amp;id=3200"/>
    <hyperlink ref="F54" r:id="rId43" display="https://portal.ukf.sk/kvalita/index.php?r=projekty/projekty/view&amp;id=3216"/>
    <hyperlink ref="F55" r:id="rId44" display="https://portal.ukf.sk/kvalita/index.php?r=projekty/projekty/view&amp;id=3215"/>
    <hyperlink ref="F56" r:id="rId45" display="https://portal.ukf.sk/kvalita/index.php?r=projekty/projekty/view&amp;id=3219"/>
  </hyperlinks>
  <pageMargins left="0.70866141732283472" right="0.70866141732283472" top="0.74803149606299213" bottom="0.74803149606299213" header="0.31496062992125984" footer="0.31496062992125984"/>
  <pageSetup paperSize="9" scale="70" fitToHeight="0" orientation="landscape" r:id="rId46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1"/>
  <sheetViews>
    <sheetView view="pageBreakPreview" zoomScaleNormal="100" zoomScaleSheetLayoutView="100" workbookViewId="0">
      <selection activeCell="D13" sqref="D13"/>
    </sheetView>
  </sheetViews>
  <sheetFormatPr defaultRowHeight="15.75" x14ac:dyDescent="0.25"/>
  <cols>
    <col min="1" max="1" width="23.75" customWidth="1"/>
    <col min="2" max="2" width="18.375" customWidth="1"/>
    <col min="3" max="3" width="50.375" customWidth="1"/>
    <col min="4" max="4" width="18.625" customWidth="1"/>
    <col min="5" max="5" width="21.875" customWidth="1"/>
  </cols>
  <sheetData>
    <row r="1" spans="1:5" ht="20.25" x14ac:dyDescent="0.3">
      <c r="A1" s="360" t="s">
        <v>275</v>
      </c>
      <c r="B1" s="360"/>
      <c r="C1" s="360"/>
      <c r="D1" s="280"/>
      <c r="E1" s="298"/>
    </row>
    <row r="2" spans="1:5" s="1" customFormat="1" x14ac:dyDescent="0.25">
      <c r="A2" s="299" t="s">
        <v>177</v>
      </c>
      <c r="B2" s="299" t="s">
        <v>178</v>
      </c>
      <c r="C2" s="300" t="s">
        <v>179</v>
      </c>
      <c r="D2" s="300" t="s">
        <v>180</v>
      </c>
      <c r="E2" s="301" t="s">
        <v>181</v>
      </c>
    </row>
    <row r="3" spans="1:5" s="1" customFormat="1" ht="38.25" x14ac:dyDescent="0.25">
      <c r="A3" s="302" t="s">
        <v>327</v>
      </c>
      <c r="B3" s="302" t="s">
        <v>328</v>
      </c>
      <c r="C3" s="303" t="s">
        <v>329</v>
      </c>
      <c r="D3" s="303" t="s">
        <v>330</v>
      </c>
      <c r="E3" s="304" t="s">
        <v>331</v>
      </c>
    </row>
    <row r="4" spans="1:5" s="1" customFormat="1" x14ac:dyDescent="0.25">
      <c r="A4" s="302" t="s">
        <v>332</v>
      </c>
      <c r="B4" s="302" t="s">
        <v>333</v>
      </c>
      <c r="C4" s="303" t="s">
        <v>334</v>
      </c>
      <c r="D4" s="303" t="s">
        <v>335</v>
      </c>
      <c r="E4" s="304" t="s">
        <v>336</v>
      </c>
    </row>
    <row r="5" spans="1:5" s="1" customFormat="1" x14ac:dyDescent="0.25">
      <c r="A5" s="302" t="s">
        <v>332</v>
      </c>
      <c r="B5" s="302" t="s">
        <v>328</v>
      </c>
      <c r="C5" s="303" t="s">
        <v>334</v>
      </c>
      <c r="D5" s="303" t="s">
        <v>335</v>
      </c>
      <c r="E5" s="304" t="s">
        <v>336</v>
      </c>
    </row>
    <row r="6" spans="1:5" s="1" customFormat="1" x14ac:dyDescent="0.25">
      <c r="A6" s="302" t="s">
        <v>332</v>
      </c>
      <c r="B6" s="302" t="s">
        <v>328</v>
      </c>
      <c r="C6" s="303" t="s">
        <v>337</v>
      </c>
      <c r="D6" s="303" t="s">
        <v>338</v>
      </c>
      <c r="E6" s="304" t="s">
        <v>339</v>
      </c>
    </row>
    <row r="7" spans="1:5" s="1" customFormat="1" x14ac:dyDescent="0.25">
      <c r="A7" s="302" t="s">
        <v>332</v>
      </c>
      <c r="B7" s="302" t="s">
        <v>328</v>
      </c>
      <c r="C7" s="303" t="s">
        <v>340</v>
      </c>
      <c r="D7" s="303" t="s">
        <v>338</v>
      </c>
      <c r="E7" s="304" t="s">
        <v>339</v>
      </c>
    </row>
    <row r="8" spans="1:5" s="1" customFormat="1" x14ac:dyDescent="0.25">
      <c r="A8" s="302" t="s">
        <v>332</v>
      </c>
      <c r="B8" s="302" t="s">
        <v>328</v>
      </c>
      <c r="C8" s="303" t="s">
        <v>341</v>
      </c>
      <c r="D8" s="303" t="s">
        <v>330</v>
      </c>
      <c r="E8" s="304" t="s">
        <v>339</v>
      </c>
    </row>
    <row r="9" spans="1:5" x14ac:dyDescent="0.25">
      <c r="A9" s="302" t="s">
        <v>332</v>
      </c>
      <c r="B9" s="302" t="s">
        <v>328</v>
      </c>
      <c r="C9" s="303" t="s">
        <v>342</v>
      </c>
      <c r="D9" s="303" t="s">
        <v>330</v>
      </c>
      <c r="E9" s="304" t="s">
        <v>339</v>
      </c>
    </row>
    <row r="10" spans="1:5" x14ac:dyDescent="0.25">
      <c r="A10" s="302" t="s">
        <v>332</v>
      </c>
      <c r="B10" s="302" t="s">
        <v>328</v>
      </c>
      <c r="C10" s="303" t="s">
        <v>343</v>
      </c>
      <c r="D10" s="303" t="s">
        <v>330</v>
      </c>
      <c r="E10" s="304" t="s">
        <v>344</v>
      </c>
    </row>
    <row r="11" spans="1:5" x14ac:dyDescent="0.25">
      <c r="A11" s="302" t="s">
        <v>332</v>
      </c>
      <c r="B11" s="302" t="s">
        <v>328</v>
      </c>
      <c r="C11" s="303" t="s">
        <v>345</v>
      </c>
      <c r="D11" s="303" t="s">
        <v>330</v>
      </c>
      <c r="E11" s="304" t="s">
        <v>339</v>
      </c>
    </row>
    <row r="12" spans="1:5" ht="38.25" x14ac:dyDescent="0.25">
      <c r="A12" s="302" t="s">
        <v>346</v>
      </c>
      <c r="B12" s="302" t="s">
        <v>347</v>
      </c>
      <c r="C12" s="303" t="s">
        <v>348</v>
      </c>
      <c r="D12" s="303" t="s">
        <v>349</v>
      </c>
      <c r="E12" s="304" t="s">
        <v>350</v>
      </c>
    </row>
    <row r="13" spans="1:5" ht="38.25" x14ac:dyDescent="0.25">
      <c r="A13" s="302" t="s">
        <v>346</v>
      </c>
      <c r="B13" s="302" t="s">
        <v>351</v>
      </c>
      <c r="C13" s="303" t="s">
        <v>352</v>
      </c>
      <c r="D13" s="303" t="s">
        <v>335</v>
      </c>
      <c r="E13" s="304" t="s">
        <v>353</v>
      </c>
    </row>
    <row r="14" spans="1:5" ht="38.25" x14ac:dyDescent="0.25">
      <c r="A14" s="302" t="s">
        <v>346</v>
      </c>
      <c r="B14" s="302" t="s">
        <v>351</v>
      </c>
      <c r="C14" s="303" t="s">
        <v>354</v>
      </c>
      <c r="D14" s="303" t="s">
        <v>335</v>
      </c>
      <c r="E14" s="304" t="s">
        <v>353</v>
      </c>
    </row>
    <row r="15" spans="1:5" ht="38.25" x14ac:dyDescent="0.25">
      <c r="A15" s="302" t="s">
        <v>346</v>
      </c>
      <c r="B15" s="302" t="s">
        <v>351</v>
      </c>
      <c r="C15" s="303" t="s">
        <v>355</v>
      </c>
      <c r="D15" s="303" t="s">
        <v>335</v>
      </c>
      <c r="E15" s="304" t="s">
        <v>353</v>
      </c>
    </row>
    <row r="16" spans="1:5" ht="38.25" x14ac:dyDescent="0.25">
      <c r="A16" s="302" t="s">
        <v>346</v>
      </c>
      <c r="B16" s="302" t="s">
        <v>351</v>
      </c>
      <c r="C16" s="303" t="s">
        <v>356</v>
      </c>
      <c r="D16" s="303" t="s">
        <v>335</v>
      </c>
      <c r="E16" s="304" t="s">
        <v>353</v>
      </c>
    </row>
    <row r="17" spans="1:5" ht="38.25" x14ac:dyDescent="0.25">
      <c r="A17" s="302" t="s">
        <v>346</v>
      </c>
      <c r="B17" s="302" t="s">
        <v>351</v>
      </c>
      <c r="C17" s="303" t="s">
        <v>357</v>
      </c>
      <c r="D17" s="303" t="s">
        <v>335</v>
      </c>
      <c r="E17" s="304" t="s">
        <v>353</v>
      </c>
    </row>
    <row r="18" spans="1:5" ht="38.25" x14ac:dyDescent="0.25">
      <c r="A18" s="302" t="s">
        <v>346</v>
      </c>
      <c r="B18" s="302" t="s">
        <v>351</v>
      </c>
      <c r="C18" s="303" t="s">
        <v>358</v>
      </c>
      <c r="D18" s="303" t="s">
        <v>335</v>
      </c>
      <c r="E18" s="304" t="s">
        <v>353</v>
      </c>
    </row>
    <row r="19" spans="1:5" ht="38.25" x14ac:dyDescent="0.25">
      <c r="A19" s="302" t="s">
        <v>346</v>
      </c>
      <c r="B19" s="302" t="s">
        <v>351</v>
      </c>
      <c r="C19" s="303" t="s">
        <v>359</v>
      </c>
      <c r="D19" s="303" t="s">
        <v>335</v>
      </c>
      <c r="E19" s="304" t="s">
        <v>353</v>
      </c>
    </row>
    <row r="20" spans="1:5" ht="38.25" x14ac:dyDescent="0.25">
      <c r="A20" s="302" t="s">
        <v>346</v>
      </c>
      <c r="B20" s="302" t="s">
        <v>351</v>
      </c>
      <c r="C20" s="303" t="s">
        <v>360</v>
      </c>
      <c r="D20" s="303" t="s">
        <v>335</v>
      </c>
      <c r="E20" s="304" t="s">
        <v>353</v>
      </c>
    </row>
    <row r="21" spans="1:5" ht="38.25" x14ac:dyDescent="0.25">
      <c r="A21" s="302" t="s">
        <v>346</v>
      </c>
      <c r="B21" s="302" t="s">
        <v>361</v>
      </c>
      <c r="C21" s="303" t="s">
        <v>362</v>
      </c>
      <c r="D21" s="303" t="s">
        <v>363</v>
      </c>
      <c r="E21" s="304" t="s">
        <v>364</v>
      </c>
    </row>
    <row r="22" spans="1:5" ht="38.25" x14ac:dyDescent="0.25">
      <c r="A22" s="302" t="s">
        <v>346</v>
      </c>
      <c r="B22" s="302" t="s">
        <v>361</v>
      </c>
      <c r="C22" s="303" t="s">
        <v>365</v>
      </c>
      <c r="D22" s="303" t="s">
        <v>363</v>
      </c>
      <c r="E22" s="304" t="s">
        <v>364</v>
      </c>
    </row>
    <row r="23" spans="1:5" ht="38.25" x14ac:dyDescent="0.25">
      <c r="A23" s="302" t="s">
        <v>346</v>
      </c>
      <c r="B23" s="302" t="s">
        <v>328</v>
      </c>
      <c r="C23" s="303" t="s">
        <v>366</v>
      </c>
      <c r="D23" s="303" t="s">
        <v>335</v>
      </c>
      <c r="E23" s="304" t="s">
        <v>353</v>
      </c>
    </row>
    <row r="24" spans="1:5" ht="38.25" x14ac:dyDescent="0.25">
      <c r="A24" s="302" t="s">
        <v>346</v>
      </c>
      <c r="B24" s="302" t="s">
        <v>328</v>
      </c>
      <c r="C24" s="303" t="s">
        <v>354</v>
      </c>
      <c r="D24" s="303" t="s">
        <v>335</v>
      </c>
      <c r="E24" s="304" t="s">
        <v>353</v>
      </c>
    </row>
    <row r="25" spans="1:5" ht="38.25" x14ac:dyDescent="0.25">
      <c r="A25" s="302" t="s">
        <v>346</v>
      </c>
      <c r="B25" s="302" t="s">
        <v>328</v>
      </c>
      <c r="C25" s="303" t="s">
        <v>367</v>
      </c>
      <c r="D25" s="303" t="s">
        <v>335</v>
      </c>
      <c r="E25" s="304" t="s">
        <v>353</v>
      </c>
    </row>
    <row r="26" spans="1:5" ht="38.25" x14ac:dyDescent="0.25">
      <c r="A26" s="302" t="s">
        <v>346</v>
      </c>
      <c r="B26" s="302" t="s">
        <v>328</v>
      </c>
      <c r="C26" s="303" t="s">
        <v>368</v>
      </c>
      <c r="D26" s="303" t="s">
        <v>335</v>
      </c>
      <c r="E26" s="304" t="s">
        <v>353</v>
      </c>
    </row>
    <row r="27" spans="1:5" ht="38.25" x14ac:dyDescent="0.25">
      <c r="A27" s="302" t="s">
        <v>346</v>
      </c>
      <c r="B27" s="302" t="s">
        <v>328</v>
      </c>
      <c r="C27" s="303" t="s">
        <v>369</v>
      </c>
      <c r="D27" s="303" t="s">
        <v>335</v>
      </c>
      <c r="E27" s="304" t="s">
        <v>353</v>
      </c>
    </row>
    <row r="28" spans="1:5" ht="38.25" x14ac:dyDescent="0.25">
      <c r="A28" s="302" t="s">
        <v>346</v>
      </c>
      <c r="B28" s="302" t="s">
        <v>328</v>
      </c>
      <c r="C28" s="303" t="s">
        <v>357</v>
      </c>
      <c r="D28" s="303" t="s">
        <v>335</v>
      </c>
      <c r="E28" s="304" t="s">
        <v>353</v>
      </c>
    </row>
    <row r="29" spans="1:5" ht="38.25" x14ac:dyDescent="0.25">
      <c r="A29" s="302" t="s">
        <v>346</v>
      </c>
      <c r="B29" s="302" t="s">
        <v>328</v>
      </c>
      <c r="C29" s="303" t="s">
        <v>358</v>
      </c>
      <c r="D29" s="303" t="s">
        <v>335</v>
      </c>
      <c r="E29" s="304" t="s">
        <v>353</v>
      </c>
    </row>
    <row r="30" spans="1:5" ht="38.25" x14ac:dyDescent="0.25">
      <c r="A30" s="302" t="s">
        <v>346</v>
      </c>
      <c r="B30" s="302" t="s">
        <v>328</v>
      </c>
      <c r="C30" s="303" t="s">
        <v>359</v>
      </c>
      <c r="D30" s="303" t="s">
        <v>335</v>
      </c>
      <c r="E30" s="304" t="s">
        <v>353</v>
      </c>
    </row>
    <row r="31" spans="1:5" ht="38.25" x14ac:dyDescent="0.25">
      <c r="A31" s="302" t="s">
        <v>346</v>
      </c>
      <c r="B31" s="302" t="s">
        <v>328</v>
      </c>
      <c r="C31" s="303" t="s">
        <v>370</v>
      </c>
      <c r="D31" s="303" t="s">
        <v>335</v>
      </c>
      <c r="E31" s="304" t="s">
        <v>353</v>
      </c>
    </row>
    <row r="32" spans="1:5" ht="38.25" x14ac:dyDescent="0.25">
      <c r="A32" s="302" t="s">
        <v>346</v>
      </c>
      <c r="B32" s="302" t="s">
        <v>328</v>
      </c>
      <c r="C32" s="303" t="s">
        <v>360</v>
      </c>
      <c r="D32" s="303" t="s">
        <v>335</v>
      </c>
      <c r="E32" s="304" t="s">
        <v>353</v>
      </c>
    </row>
    <row r="33" spans="1:5" ht="38.25" x14ac:dyDescent="0.25">
      <c r="A33" s="302" t="s">
        <v>346</v>
      </c>
      <c r="B33" s="302" t="s">
        <v>328</v>
      </c>
      <c r="C33" s="303" t="s">
        <v>371</v>
      </c>
      <c r="D33" s="303" t="s">
        <v>335</v>
      </c>
      <c r="E33" s="304" t="s">
        <v>353</v>
      </c>
    </row>
    <row r="34" spans="1:5" ht="38.25" x14ac:dyDescent="0.25">
      <c r="A34" s="302" t="s">
        <v>346</v>
      </c>
      <c r="B34" s="302" t="s">
        <v>328</v>
      </c>
      <c r="C34" s="303" t="s">
        <v>372</v>
      </c>
      <c r="D34" s="303" t="s">
        <v>335</v>
      </c>
      <c r="E34" s="304" t="s">
        <v>353</v>
      </c>
    </row>
    <row r="35" spans="1:5" ht="38.25" x14ac:dyDescent="0.25">
      <c r="A35" s="302" t="s">
        <v>373</v>
      </c>
      <c r="B35" s="302" t="s">
        <v>374</v>
      </c>
      <c r="C35" s="303" t="s">
        <v>375</v>
      </c>
      <c r="D35" s="303" t="s">
        <v>335</v>
      </c>
      <c r="E35" s="304" t="s">
        <v>376</v>
      </c>
    </row>
    <row r="36" spans="1:5" ht="38.25" x14ac:dyDescent="0.25">
      <c r="A36" s="302" t="s">
        <v>373</v>
      </c>
      <c r="B36" s="302" t="s">
        <v>377</v>
      </c>
      <c r="C36" s="303" t="s">
        <v>378</v>
      </c>
      <c r="D36" s="303" t="s">
        <v>379</v>
      </c>
      <c r="E36" s="304" t="s">
        <v>380</v>
      </c>
    </row>
    <row r="37" spans="1:5" ht="38.25" x14ac:dyDescent="0.25">
      <c r="A37" s="302" t="s">
        <v>373</v>
      </c>
      <c r="B37" s="302" t="s">
        <v>328</v>
      </c>
      <c r="C37" s="303" t="s">
        <v>381</v>
      </c>
      <c r="D37" s="303" t="s">
        <v>379</v>
      </c>
      <c r="E37" s="304" t="s">
        <v>380</v>
      </c>
    </row>
    <row r="38" spans="1:5" ht="38.25" x14ac:dyDescent="0.25">
      <c r="A38" s="302" t="s">
        <v>382</v>
      </c>
      <c r="B38" s="302" t="s">
        <v>383</v>
      </c>
      <c r="C38" s="303" t="s">
        <v>384</v>
      </c>
      <c r="D38" s="303" t="s">
        <v>335</v>
      </c>
      <c r="E38" s="304" t="s">
        <v>385</v>
      </c>
    </row>
    <row r="39" spans="1:5" ht="38.25" x14ac:dyDescent="0.25">
      <c r="A39" s="302" t="s">
        <v>382</v>
      </c>
      <c r="B39" s="302" t="s">
        <v>377</v>
      </c>
      <c r="C39" s="303" t="s">
        <v>386</v>
      </c>
      <c r="D39" s="303" t="s">
        <v>330</v>
      </c>
      <c r="E39" s="304" t="s">
        <v>387</v>
      </c>
    </row>
    <row r="40" spans="1:5" ht="38.25" x14ac:dyDescent="0.25">
      <c r="A40" s="302" t="s">
        <v>382</v>
      </c>
      <c r="B40" s="302" t="s">
        <v>377</v>
      </c>
      <c r="C40" s="303" t="s">
        <v>388</v>
      </c>
      <c r="D40" s="303" t="s">
        <v>330</v>
      </c>
      <c r="E40" s="304" t="s">
        <v>389</v>
      </c>
    </row>
    <row r="41" spans="1:5" ht="38.25" x14ac:dyDescent="0.25">
      <c r="A41" s="302" t="s">
        <v>382</v>
      </c>
      <c r="B41" s="302" t="s">
        <v>377</v>
      </c>
      <c r="C41" s="303" t="s">
        <v>390</v>
      </c>
      <c r="D41" s="303" t="s">
        <v>330</v>
      </c>
      <c r="E41" s="304" t="s">
        <v>391</v>
      </c>
    </row>
    <row r="42" spans="1:5" ht="38.25" x14ac:dyDescent="0.25">
      <c r="A42" s="302" t="s">
        <v>382</v>
      </c>
      <c r="B42" s="302" t="s">
        <v>377</v>
      </c>
      <c r="C42" s="303" t="s">
        <v>392</v>
      </c>
      <c r="D42" s="303" t="s">
        <v>330</v>
      </c>
      <c r="E42" s="304" t="s">
        <v>393</v>
      </c>
    </row>
    <row r="43" spans="1:5" ht="38.25" x14ac:dyDescent="0.25">
      <c r="A43" s="302" t="s">
        <v>382</v>
      </c>
      <c r="B43" s="302" t="s">
        <v>394</v>
      </c>
      <c r="C43" s="303" t="s">
        <v>395</v>
      </c>
      <c r="D43" s="303" t="s">
        <v>330</v>
      </c>
      <c r="E43" s="304"/>
    </row>
    <row r="44" spans="1:5" ht="38.25" x14ac:dyDescent="0.25">
      <c r="A44" s="302" t="s">
        <v>382</v>
      </c>
      <c r="B44" s="302" t="s">
        <v>396</v>
      </c>
      <c r="C44" s="303" t="s">
        <v>397</v>
      </c>
      <c r="D44" s="303" t="s">
        <v>398</v>
      </c>
      <c r="E44" s="304" t="s">
        <v>399</v>
      </c>
    </row>
    <row r="45" spans="1:5" ht="38.25" x14ac:dyDescent="0.25">
      <c r="A45" s="302" t="s">
        <v>382</v>
      </c>
      <c r="B45" s="302" t="s">
        <v>400</v>
      </c>
      <c r="C45" s="303" t="s">
        <v>401</v>
      </c>
      <c r="D45" s="303" t="s">
        <v>330</v>
      </c>
      <c r="E45" s="304" t="s">
        <v>402</v>
      </c>
    </row>
    <row r="46" spans="1:5" ht="38.25" x14ac:dyDescent="0.25">
      <c r="A46" s="302" t="s">
        <v>403</v>
      </c>
      <c r="B46" s="302" t="s">
        <v>404</v>
      </c>
      <c r="C46" s="303" t="s">
        <v>405</v>
      </c>
      <c r="D46" s="303" t="s">
        <v>406</v>
      </c>
      <c r="E46" s="304" t="s">
        <v>407</v>
      </c>
    </row>
    <row r="47" spans="1:5" ht="38.25" x14ac:dyDescent="0.25">
      <c r="A47" s="302" t="s">
        <v>403</v>
      </c>
      <c r="B47" s="302" t="s">
        <v>333</v>
      </c>
      <c r="C47" s="303" t="s">
        <v>408</v>
      </c>
      <c r="D47" s="303" t="s">
        <v>335</v>
      </c>
      <c r="E47" s="304" t="s">
        <v>409</v>
      </c>
    </row>
    <row r="48" spans="1:5" ht="38.25" x14ac:dyDescent="0.25">
      <c r="A48" s="302" t="s">
        <v>403</v>
      </c>
      <c r="B48" s="302" t="s">
        <v>333</v>
      </c>
      <c r="C48" s="303" t="s">
        <v>410</v>
      </c>
      <c r="D48" s="303" t="s">
        <v>335</v>
      </c>
      <c r="E48" s="304" t="s">
        <v>409</v>
      </c>
    </row>
    <row r="49" spans="1:5" ht="38.25" x14ac:dyDescent="0.25">
      <c r="A49" s="302" t="s">
        <v>403</v>
      </c>
      <c r="B49" s="302" t="s">
        <v>333</v>
      </c>
      <c r="C49" s="303" t="s">
        <v>411</v>
      </c>
      <c r="D49" s="303" t="s">
        <v>335</v>
      </c>
      <c r="E49" s="304" t="s">
        <v>409</v>
      </c>
    </row>
    <row r="50" spans="1:5" ht="38.25" x14ac:dyDescent="0.25">
      <c r="A50" s="302" t="s">
        <v>403</v>
      </c>
      <c r="B50" s="302" t="s">
        <v>333</v>
      </c>
      <c r="C50" s="303" t="s">
        <v>412</v>
      </c>
      <c r="D50" s="303" t="s">
        <v>335</v>
      </c>
      <c r="E50" s="304" t="s">
        <v>409</v>
      </c>
    </row>
    <row r="51" spans="1:5" ht="38.25" x14ac:dyDescent="0.25">
      <c r="A51" s="302" t="s">
        <v>403</v>
      </c>
      <c r="B51" s="302" t="s">
        <v>333</v>
      </c>
      <c r="C51" s="303" t="s">
        <v>413</v>
      </c>
      <c r="D51" s="303" t="s">
        <v>335</v>
      </c>
      <c r="E51" s="304" t="s">
        <v>409</v>
      </c>
    </row>
    <row r="52" spans="1:5" ht="38.25" x14ac:dyDescent="0.25">
      <c r="A52" s="302" t="s">
        <v>403</v>
      </c>
      <c r="B52" s="302" t="s">
        <v>351</v>
      </c>
      <c r="C52" s="303" t="s">
        <v>414</v>
      </c>
      <c r="D52" s="303" t="s">
        <v>406</v>
      </c>
      <c r="E52" s="304" t="s">
        <v>415</v>
      </c>
    </row>
    <row r="53" spans="1:5" ht="38.25" x14ac:dyDescent="0.25">
      <c r="A53" s="302" t="s">
        <v>403</v>
      </c>
      <c r="B53" s="302" t="s">
        <v>351</v>
      </c>
      <c r="C53" s="303" t="s">
        <v>416</v>
      </c>
      <c r="D53" s="303" t="s">
        <v>417</v>
      </c>
      <c r="E53" s="304" t="s">
        <v>418</v>
      </c>
    </row>
    <row r="54" spans="1:5" ht="38.25" x14ac:dyDescent="0.25">
      <c r="A54" s="302" t="s">
        <v>403</v>
      </c>
      <c r="B54" s="302" t="s">
        <v>351</v>
      </c>
      <c r="C54" s="303" t="s">
        <v>419</v>
      </c>
      <c r="D54" s="303" t="s">
        <v>417</v>
      </c>
      <c r="E54" s="304" t="s">
        <v>418</v>
      </c>
    </row>
    <row r="55" spans="1:5" ht="38.25" x14ac:dyDescent="0.25">
      <c r="A55" s="302" t="s">
        <v>403</v>
      </c>
      <c r="B55" s="302" t="s">
        <v>351</v>
      </c>
      <c r="C55" s="303" t="s">
        <v>420</v>
      </c>
      <c r="D55" s="303" t="s">
        <v>417</v>
      </c>
      <c r="E55" s="304" t="s">
        <v>418</v>
      </c>
    </row>
    <row r="56" spans="1:5" ht="38.25" x14ac:dyDescent="0.25">
      <c r="A56" s="302" t="s">
        <v>403</v>
      </c>
      <c r="B56" s="302" t="s">
        <v>351</v>
      </c>
      <c r="C56" s="303" t="s">
        <v>421</v>
      </c>
      <c r="D56" s="303" t="s">
        <v>417</v>
      </c>
      <c r="E56" s="304" t="s">
        <v>418</v>
      </c>
    </row>
    <row r="57" spans="1:5" ht="38.25" x14ac:dyDescent="0.25">
      <c r="A57" s="302" t="s">
        <v>403</v>
      </c>
      <c r="B57" s="302" t="s">
        <v>351</v>
      </c>
      <c r="C57" s="303" t="s">
        <v>358</v>
      </c>
      <c r="D57" s="303" t="s">
        <v>417</v>
      </c>
      <c r="E57" s="304" t="s">
        <v>418</v>
      </c>
    </row>
    <row r="58" spans="1:5" ht="38.25" x14ac:dyDescent="0.25">
      <c r="A58" s="302" t="s">
        <v>403</v>
      </c>
      <c r="B58" s="302" t="s">
        <v>351</v>
      </c>
      <c r="C58" s="303" t="s">
        <v>422</v>
      </c>
      <c r="D58" s="303" t="s">
        <v>417</v>
      </c>
      <c r="E58" s="304" t="s">
        <v>418</v>
      </c>
    </row>
    <row r="59" spans="1:5" ht="38.25" x14ac:dyDescent="0.25">
      <c r="A59" s="302" t="s">
        <v>403</v>
      </c>
      <c r="B59" s="302" t="s">
        <v>377</v>
      </c>
      <c r="C59" s="303" t="s">
        <v>423</v>
      </c>
      <c r="D59" s="303" t="s">
        <v>330</v>
      </c>
      <c r="E59" s="304" t="s">
        <v>424</v>
      </c>
    </row>
    <row r="60" spans="1:5" ht="38.25" x14ac:dyDescent="0.25">
      <c r="A60" s="302" t="s">
        <v>425</v>
      </c>
      <c r="B60" s="302" t="s">
        <v>404</v>
      </c>
      <c r="C60" s="303" t="s">
        <v>426</v>
      </c>
      <c r="D60" s="303" t="s">
        <v>335</v>
      </c>
      <c r="E60" s="304" t="s">
        <v>427</v>
      </c>
    </row>
    <row r="61" spans="1:5" ht="38.25" x14ac:dyDescent="0.25">
      <c r="A61" s="302" t="s">
        <v>425</v>
      </c>
      <c r="B61" s="302" t="s">
        <v>428</v>
      </c>
      <c r="C61" s="303" t="s">
        <v>429</v>
      </c>
      <c r="D61" s="303" t="s">
        <v>430</v>
      </c>
      <c r="E61" s="304" t="s">
        <v>431</v>
      </c>
    </row>
    <row r="62" spans="1:5" ht="38.25" x14ac:dyDescent="0.25">
      <c r="A62" s="302" t="s">
        <v>425</v>
      </c>
      <c r="B62" s="302" t="s">
        <v>428</v>
      </c>
      <c r="C62" s="303" t="s">
        <v>432</v>
      </c>
      <c r="D62" s="303" t="s">
        <v>430</v>
      </c>
      <c r="E62" s="304" t="s">
        <v>431</v>
      </c>
    </row>
    <row r="63" spans="1:5" ht="38.25" x14ac:dyDescent="0.25">
      <c r="A63" s="302" t="s">
        <v>425</v>
      </c>
      <c r="B63" s="302" t="s">
        <v>428</v>
      </c>
      <c r="C63" s="303" t="s">
        <v>433</v>
      </c>
      <c r="D63" s="303" t="s">
        <v>430</v>
      </c>
      <c r="E63" s="304" t="s">
        <v>431</v>
      </c>
    </row>
    <row r="64" spans="1:5" ht="38.25" x14ac:dyDescent="0.25">
      <c r="A64" s="302" t="s">
        <v>425</v>
      </c>
      <c r="B64" s="302" t="s">
        <v>428</v>
      </c>
      <c r="C64" s="303" t="s">
        <v>434</v>
      </c>
      <c r="D64" s="303" t="s">
        <v>430</v>
      </c>
      <c r="E64" s="304" t="s">
        <v>435</v>
      </c>
    </row>
    <row r="65" spans="1:5" ht="38.25" x14ac:dyDescent="0.25">
      <c r="A65" s="302" t="s">
        <v>425</v>
      </c>
      <c r="B65" s="302" t="s">
        <v>428</v>
      </c>
      <c r="C65" s="303" t="s">
        <v>436</v>
      </c>
      <c r="D65" s="303" t="s">
        <v>430</v>
      </c>
      <c r="E65" s="304" t="s">
        <v>437</v>
      </c>
    </row>
    <row r="66" spans="1:5" ht="38.25" x14ac:dyDescent="0.25">
      <c r="A66" s="302" t="s">
        <v>425</v>
      </c>
      <c r="B66" s="302" t="s">
        <v>428</v>
      </c>
      <c r="C66" s="303" t="s">
        <v>438</v>
      </c>
      <c r="D66" s="303" t="s">
        <v>430</v>
      </c>
      <c r="E66" s="304" t="s">
        <v>439</v>
      </c>
    </row>
    <row r="67" spans="1:5" ht="38.25" x14ac:dyDescent="0.25">
      <c r="A67" s="302" t="s">
        <v>425</v>
      </c>
      <c r="B67" s="302" t="s">
        <v>428</v>
      </c>
      <c r="C67" s="303" t="s">
        <v>440</v>
      </c>
      <c r="D67" s="303" t="s">
        <v>430</v>
      </c>
      <c r="E67" s="304" t="s">
        <v>431</v>
      </c>
    </row>
    <row r="68" spans="1:5" ht="38.25" x14ac:dyDescent="0.25">
      <c r="A68" s="302" t="s">
        <v>425</v>
      </c>
      <c r="B68" s="302" t="s">
        <v>428</v>
      </c>
      <c r="C68" s="303" t="s">
        <v>441</v>
      </c>
      <c r="D68" s="303" t="s">
        <v>430</v>
      </c>
      <c r="E68" s="304" t="s">
        <v>431</v>
      </c>
    </row>
    <row r="69" spans="1:5" ht="38.25" x14ac:dyDescent="0.25">
      <c r="A69" s="302" t="s">
        <v>425</v>
      </c>
      <c r="B69" s="302" t="s">
        <v>428</v>
      </c>
      <c r="C69" s="303" t="s">
        <v>442</v>
      </c>
      <c r="D69" s="303" t="s">
        <v>430</v>
      </c>
      <c r="E69" s="304" t="s">
        <v>431</v>
      </c>
    </row>
    <row r="70" spans="1:5" ht="38.25" x14ac:dyDescent="0.25">
      <c r="A70" s="302" t="s">
        <v>425</v>
      </c>
      <c r="B70" s="302" t="s">
        <v>428</v>
      </c>
      <c r="C70" s="303" t="s">
        <v>443</v>
      </c>
      <c r="D70" s="303" t="s">
        <v>430</v>
      </c>
      <c r="E70" s="304" t="s">
        <v>444</v>
      </c>
    </row>
    <row r="71" spans="1:5" ht="38.25" x14ac:dyDescent="0.25">
      <c r="A71" s="302" t="s">
        <v>425</v>
      </c>
      <c r="B71" s="302" t="s">
        <v>428</v>
      </c>
      <c r="C71" s="303" t="s">
        <v>445</v>
      </c>
      <c r="D71" s="303" t="s">
        <v>430</v>
      </c>
      <c r="E71" s="304" t="s">
        <v>439</v>
      </c>
    </row>
    <row r="72" spans="1:5" ht="38.25" x14ac:dyDescent="0.25">
      <c r="A72" s="302" t="s">
        <v>425</v>
      </c>
      <c r="B72" s="302" t="s">
        <v>428</v>
      </c>
      <c r="C72" s="303" t="s">
        <v>446</v>
      </c>
      <c r="D72" s="303" t="s">
        <v>430</v>
      </c>
      <c r="E72" s="304" t="s">
        <v>447</v>
      </c>
    </row>
    <row r="73" spans="1:5" ht="38.25" x14ac:dyDescent="0.25">
      <c r="A73" s="302" t="s">
        <v>425</v>
      </c>
      <c r="B73" s="302" t="s">
        <v>428</v>
      </c>
      <c r="C73" s="303" t="s">
        <v>448</v>
      </c>
      <c r="D73" s="303" t="s">
        <v>430</v>
      </c>
      <c r="E73" s="304" t="s">
        <v>439</v>
      </c>
    </row>
    <row r="74" spans="1:5" ht="38.25" x14ac:dyDescent="0.25">
      <c r="A74" s="302" t="s">
        <v>425</v>
      </c>
      <c r="B74" s="302" t="s">
        <v>428</v>
      </c>
      <c r="C74" s="303" t="s">
        <v>449</v>
      </c>
      <c r="D74" s="303" t="s">
        <v>430</v>
      </c>
      <c r="E74" s="304" t="s">
        <v>447</v>
      </c>
    </row>
    <row r="75" spans="1:5" ht="38.25" x14ac:dyDescent="0.25">
      <c r="A75" s="302" t="s">
        <v>425</v>
      </c>
      <c r="B75" s="302" t="s">
        <v>428</v>
      </c>
      <c r="C75" s="303" t="s">
        <v>450</v>
      </c>
      <c r="D75" s="303" t="s">
        <v>430</v>
      </c>
      <c r="E75" s="304" t="s">
        <v>439</v>
      </c>
    </row>
    <row r="76" spans="1:5" ht="38.25" x14ac:dyDescent="0.25">
      <c r="A76" s="302" t="s">
        <v>425</v>
      </c>
      <c r="B76" s="302" t="s">
        <v>428</v>
      </c>
      <c r="C76" s="303" t="s">
        <v>451</v>
      </c>
      <c r="D76" s="303" t="s">
        <v>430</v>
      </c>
      <c r="E76" s="304" t="s">
        <v>447</v>
      </c>
    </row>
    <row r="77" spans="1:5" ht="38.25" x14ac:dyDescent="0.25">
      <c r="A77" s="302" t="s">
        <v>425</v>
      </c>
      <c r="B77" s="302" t="s">
        <v>428</v>
      </c>
      <c r="C77" s="303" t="s">
        <v>452</v>
      </c>
      <c r="D77" s="303" t="s">
        <v>430</v>
      </c>
      <c r="E77" s="304" t="s">
        <v>439</v>
      </c>
    </row>
    <row r="78" spans="1:5" ht="38.25" x14ac:dyDescent="0.25">
      <c r="A78" s="302" t="s">
        <v>425</v>
      </c>
      <c r="B78" s="302" t="s">
        <v>428</v>
      </c>
      <c r="C78" s="303" t="s">
        <v>453</v>
      </c>
      <c r="D78" s="303" t="s">
        <v>430</v>
      </c>
      <c r="E78" s="304" t="s">
        <v>447</v>
      </c>
    </row>
    <row r="79" spans="1:5" ht="38.25" x14ac:dyDescent="0.25">
      <c r="A79" s="302" t="s">
        <v>425</v>
      </c>
      <c r="B79" s="302" t="s">
        <v>428</v>
      </c>
      <c r="C79" s="303" t="s">
        <v>454</v>
      </c>
      <c r="D79" s="303" t="s">
        <v>430</v>
      </c>
      <c r="E79" s="304" t="s">
        <v>431</v>
      </c>
    </row>
    <row r="80" spans="1:5" ht="38.25" x14ac:dyDescent="0.25">
      <c r="A80" s="302" t="s">
        <v>425</v>
      </c>
      <c r="B80" s="302" t="s">
        <v>428</v>
      </c>
      <c r="C80" s="303" t="s">
        <v>455</v>
      </c>
      <c r="D80" s="303" t="s">
        <v>430</v>
      </c>
      <c r="E80" s="304" t="s">
        <v>437</v>
      </c>
    </row>
    <row r="81" spans="1:5" ht="38.25" x14ac:dyDescent="0.25">
      <c r="A81" s="302" t="s">
        <v>425</v>
      </c>
      <c r="B81" s="302" t="s">
        <v>428</v>
      </c>
      <c r="C81" s="303" t="s">
        <v>456</v>
      </c>
      <c r="D81" s="303" t="s">
        <v>430</v>
      </c>
      <c r="E81" s="304" t="s">
        <v>457</v>
      </c>
    </row>
    <row r="82" spans="1:5" ht="38.25" x14ac:dyDescent="0.25">
      <c r="A82" s="302" t="s">
        <v>425</v>
      </c>
      <c r="B82" s="302" t="s">
        <v>428</v>
      </c>
      <c r="C82" s="303" t="s">
        <v>458</v>
      </c>
      <c r="D82" s="303" t="s">
        <v>430</v>
      </c>
      <c r="E82" s="304" t="s">
        <v>439</v>
      </c>
    </row>
    <row r="83" spans="1:5" ht="38.25" x14ac:dyDescent="0.25">
      <c r="A83" s="302" t="s">
        <v>425</v>
      </c>
      <c r="B83" s="302" t="s">
        <v>428</v>
      </c>
      <c r="C83" s="303" t="s">
        <v>459</v>
      </c>
      <c r="D83" s="303" t="s">
        <v>430</v>
      </c>
      <c r="E83" s="304" t="s">
        <v>460</v>
      </c>
    </row>
    <row r="84" spans="1:5" ht="38.25" x14ac:dyDescent="0.25">
      <c r="A84" s="302" t="s">
        <v>425</v>
      </c>
      <c r="B84" s="302" t="s">
        <v>428</v>
      </c>
      <c r="C84" s="303" t="s">
        <v>461</v>
      </c>
      <c r="D84" s="303" t="s">
        <v>430</v>
      </c>
      <c r="E84" s="304" t="s">
        <v>460</v>
      </c>
    </row>
    <row r="85" spans="1:5" ht="38.25" x14ac:dyDescent="0.25">
      <c r="A85" s="302" t="s">
        <v>425</v>
      </c>
      <c r="B85" s="302" t="s">
        <v>428</v>
      </c>
      <c r="C85" s="303" t="s">
        <v>462</v>
      </c>
      <c r="D85" s="303" t="s">
        <v>430</v>
      </c>
      <c r="E85" s="304" t="s">
        <v>460</v>
      </c>
    </row>
    <row r="86" spans="1:5" ht="38.25" x14ac:dyDescent="0.25">
      <c r="A86" s="302" t="s">
        <v>425</v>
      </c>
      <c r="B86" s="302" t="s">
        <v>428</v>
      </c>
      <c r="C86" s="303" t="s">
        <v>463</v>
      </c>
      <c r="D86" s="303" t="s">
        <v>430</v>
      </c>
      <c r="E86" s="304" t="s">
        <v>464</v>
      </c>
    </row>
    <row r="87" spans="1:5" ht="38.25" x14ac:dyDescent="0.25">
      <c r="A87" s="302" t="s">
        <v>425</v>
      </c>
      <c r="B87" s="302" t="s">
        <v>428</v>
      </c>
      <c r="C87" s="303" t="s">
        <v>465</v>
      </c>
      <c r="D87" s="303" t="s">
        <v>430</v>
      </c>
      <c r="E87" s="304" t="s">
        <v>447</v>
      </c>
    </row>
    <row r="88" spans="1:5" ht="38.25" x14ac:dyDescent="0.25">
      <c r="A88" s="302" t="s">
        <v>425</v>
      </c>
      <c r="B88" s="302" t="s">
        <v>428</v>
      </c>
      <c r="C88" s="303" t="s">
        <v>466</v>
      </c>
      <c r="D88" s="303" t="s">
        <v>430</v>
      </c>
      <c r="E88" s="304" t="s">
        <v>439</v>
      </c>
    </row>
    <row r="89" spans="1:5" ht="38.25" x14ac:dyDescent="0.25">
      <c r="A89" s="302" t="s">
        <v>425</v>
      </c>
      <c r="B89" s="302" t="s">
        <v>428</v>
      </c>
      <c r="C89" s="303" t="s">
        <v>467</v>
      </c>
      <c r="D89" s="303" t="s">
        <v>430</v>
      </c>
      <c r="E89" s="304" t="s">
        <v>431</v>
      </c>
    </row>
    <row r="90" spans="1:5" ht="38.25" x14ac:dyDescent="0.25">
      <c r="A90" s="302" t="s">
        <v>425</v>
      </c>
      <c r="B90" s="302" t="s">
        <v>428</v>
      </c>
      <c r="C90" s="303" t="s">
        <v>468</v>
      </c>
      <c r="D90" s="303" t="s">
        <v>430</v>
      </c>
      <c r="E90" s="304" t="s">
        <v>431</v>
      </c>
    </row>
    <row r="91" spans="1:5" ht="38.25" x14ac:dyDescent="0.25">
      <c r="A91" s="302" t="s">
        <v>425</v>
      </c>
      <c r="B91" s="302" t="s">
        <v>428</v>
      </c>
      <c r="C91" s="303" t="s">
        <v>469</v>
      </c>
      <c r="D91" s="303" t="s">
        <v>430</v>
      </c>
      <c r="E91" s="304" t="s">
        <v>439</v>
      </c>
    </row>
    <row r="92" spans="1:5" ht="38.25" x14ac:dyDescent="0.25">
      <c r="A92" s="302" t="s">
        <v>425</v>
      </c>
      <c r="B92" s="302" t="s">
        <v>428</v>
      </c>
      <c r="C92" s="303" t="s">
        <v>470</v>
      </c>
      <c r="D92" s="303" t="s">
        <v>430</v>
      </c>
      <c r="E92" s="304" t="s">
        <v>435</v>
      </c>
    </row>
    <row r="93" spans="1:5" ht="38.25" x14ac:dyDescent="0.25">
      <c r="A93" s="302" t="s">
        <v>425</v>
      </c>
      <c r="B93" s="302" t="s">
        <v>428</v>
      </c>
      <c r="C93" s="303" t="s">
        <v>471</v>
      </c>
      <c r="D93" s="303" t="s">
        <v>430</v>
      </c>
      <c r="E93" s="304" t="s">
        <v>439</v>
      </c>
    </row>
    <row r="94" spans="1:5" ht="38.25" x14ac:dyDescent="0.25">
      <c r="A94" s="302" t="s">
        <v>425</v>
      </c>
      <c r="B94" s="302" t="s">
        <v>428</v>
      </c>
      <c r="C94" s="303" t="s">
        <v>426</v>
      </c>
      <c r="D94" s="303" t="s">
        <v>335</v>
      </c>
      <c r="E94" s="304" t="s">
        <v>427</v>
      </c>
    </row>
    <row r="95" spans="1:5" ht="38.25" x14ac:dyDescent="0.25">
      <c r="A95" s="302" t="s">
        <v>425</v>
      </c>
      <c r="B95" s="302" t="s">
        <v>428</v>
      </c>
      <c r="C95" s="303" t="s">
        <v>472</v>
      </c>
      <c r="D95" s="303" t="s">
        <v>430</v>
      </c>
      <c r="E95" s="304" t="s">
        <v>447</v>
      </c>
    </row>
    <row r="96" spans="1:5" ht="38.25" x14ac:dyDescent="0.25">
      <c r="A96" s="302" t="s">
        <v>425</v>
      </c>
      <c r="B96" s="302" t="s">
        <v>428</v>
      </c>
      <c r="C96" s="303" t="s">
        <v>473</v>
      </c>
      <c r="D96" s="303" t="s">
        <v>430</v>
      </c>
      <c r="E96" s="304" t="s">
        <v>447</v>
      </c>
    </row>
    <row r="97" spans="1:5" ht="38.25" x14ac:dyDescent="0.25">
      <c r="A97" s="302" t="s">
        <v>425</v>
      </c>
      <c r="B97" s="302" t="s">
        <v>333</v>
      </c>
      <c r="C97" s="303" t="s">
        <v>474</v>
      </c>
      <c r="D97" s="303" t="s">
        <v>330</v>
      </c>
      <c r="E97" s="304" t="s">
        <v>475</v>
      </c>
    </row>
    <row r="98" spans="1:5" ht="38.25" x14ac:dyDescent="0.25">
      <c r="A98" s="302" t="s">
        <v>425</v>
      </c>
      <c r="B98" s="302" t="s">
        <v>476</v>
      </c>
      <c r="C98" s="303" t="s">
        <v>426</v>
      </c>
      <c r="D98" s="303" t="s">
        <v>335</v>
      </c>
      <c r="E98" s="304" t="s">
        <v>427</v>
      </c>
    </row>
    <row r="99" spans="1:5" ht="38.25" x14ac:dyDescent="0.25">
      <c r="A99" s="302" t="s">
        <v>425</v>
      </c>
      <c r="B99" s="302" t="s">
        <v>361</v>
      </c>
      <c r="C99" s="303" t="s">
        <v>426</v>
      </c>
      <c r="D99" s="303" t="s">
        <v>335</v>
      </c>
      <c r="E99" s="304" t="s">
        <v>427</v>
      </c>
    </row>
    <row r="100" spans="1:5" ht="38.25" x14ac:dyDescent="0.25">
      <c r="A100" s="302" t="s">
        <v>425</v>
      </c>
      <c r="B100" s="302" t="s">
        <v>394</v>
      </c>
      <c r="C100" s="303" t="s">
        <v>477</v>
      </c>
      <c r="D100" s="303" t="s">
        <v>398</v>
      </c>
      <c r="E100" s="304" t="s">
        <v>478</v>
      </c>
    </row>
    <row r="101" spans="1:5" ht="38.25" x14ac:dyDescent="0.25">
      <c r="A101" s="302" t="s">
        <v>425</v>
      </c>
      <c r="B101" s="302" t="s">
        <v>328</v>
      </c>
      <c r="C101" s="303" t="s">
        <v>479</v>
      </c>
      <c r="D101" s="303" t="s">
        <v>480</v>
      </c>
      <c r="E101" s="304" t="s">
        <v>481</v>
      </c>
    </row>
    <row r="102" spans="1:5" ht="38.25" x14ac:dyDescent="0.25">
      <c r="A102" s="302" t="s">
        <v>425</v>
      </c>
      <c r="B102" s="302" t="s">
        <v>328</v>
      </c>
      <c r="C102" s="303" t="s">
        <v>482</v>
      </c>
      <c r="D102" s="303" t="s">
        <v>330</v>
      </c>
      <c r="E102" s="304" t="s">
        <v>483</v>
      </c>
    </row>
    <row r="103" spans="1:5" ht="38.25" x14ac:dyDescent="0.25">
      <c r="A103" s="302" t="s">
        <v>425</v>
      </c>
      <c r="B103" s="302" t="s">
        <v>328</v>
      </c>
      <c r="C103" s="303" t="s">
        <v>484</v>
      </c>
      <c r="D103" s="303" t="s">
        <v>485</v>
      </c>
      <c r="E103" s="304" t="s">
        <v>486</v>
      </c>
    </row>
    <row r="104" spans="1:5" ht="38.25" x14ac:dyDescent="0.25">
      <c r="A104" s="302" t="s">
        <v>425</v>
      </c>
      <c r="B104" s="302" t="s">
        <v>328</v>
      </c>
      <c r="C104" s="303" t="s">
        <v>487</v>
      </c>
      <c r="D104" s="303" t="s">
        <v>488</v>
      </c>
      <c r="E104" s="304" t="s">
        <v>489</v>
      </c>
    </row>
    <row r="105" spans="1:5" ht="38.25" x14ac:dyDescent="0.25">
      <c r="A105" s="302" t="s">
        <v>425</v>
      </c>
      <c r="B105" s="302" t="s">
        <v>328</v>
      </c>
      <c r="C105" s="303" t="s">
        <v>490</v>
      </c>
      <c r="D105" s="303" t="s">
        <v>491</v>
      </c>
      <c r="E105" s="304" t="s">
        <v>492</v>
      </c>
    </row>
    <row r="106" spans="1:5" ht="38.25" x14ac:dyDescent="0.25">
      <c r="A106" s="302" t="s">
        <v>425</v>
      </c>
      <c r="B106" s="302" t="s">
        <v>328</v>
      </c>
      <c r="C106" s="303" t="s">
        <v>490</v>
      </c>
      <c r="D106" s="303" t="s">
        <v>491</v>
      </c>
      <c r="E106" s="304" t="s">
        <v>493</v>
      </c>
    </row>
    <row r="107" spans="1:5" ht="38.25" x14ac:dyDescent="0.25">
      <c r="A107" s="302" t="s">
        <v>425</v>
      </c>
      <c r="B107" s="302" t="s">
        <v>328</v>
      </c>
      <c r="C107" s="303" t="s">
        <v>494</v>
      </c>
      <c r="D107" s="303" t="s">
        <v>406</v>
      </c>
      <c r="E107" s="304" t="s">
        <v>495</v>
      </c>
    </row>
    <row r="108" spans="1:5" ht="38.25" x14ac:dyDescent="0.25">
      <c r="A108" s="302" t="s">
        <v>425</v>
      </c>
      <c r="B108" s="302" t="s">
        <v>328</v>
      </c>
      <c r="C108" s="303" t="s">
        <v>496</v>
      </c>
      <c r="D108" s="303" t="s">
        <v>497</v>
      </c>
      <c r="E108" s="304" t="s">
        <v>498</v>
      </c>
    </row>
    <row r="109" spans="1:5" ht="38.25" x14ac:dyDescent="0.25">
      <c r="A109" s="302" t="s">
        <v>425</v>
      </c>
      <c r="B109" s="302" t="s">
        <v>400</v>
      </c>
      <c r="C109" s="303" t="s">
        <v>426</v>
      </c>
      <c r="D109" s="303" t="s">
        <v>335</v>
      </c>
      <c r="E109" s="304" t="s">
        <v>427</v>
      </c>
    </row>
    <row r="110" spans="1:5" ht="38.25" x14ac:dyDescent="0.25">
      <c r="A110" s="302" t="s">
        <v>499</v>
      </c>
      <c r="B110" s="302" t="s">
        <v>404</v>
      </c>
      <c r="C110" s="303" t="s">
        <v>500</v>
      </c>
      <c r="D110" s="303" t="s">
        <v>335</v>
      </c>
      <c r="E110" s="304" t="s">
        <v>501</v>
      </c>
    </row>
    <row r="111" spans="1:5" ht="38.25" x14ac:dyDescent="0.25">
      <c r="A111" s="302" t="s">
        <v>499</v>
      </c>
      <c r="B111" s="302" t="s">
        <v>428</v>
      </c>
      <c r="C111" s="303" t="s">
        <v>502</v>
      </c>
      <c r="D111" s="303" t="s">
        <v>430</v>
      </c>
      <c r="E111" s="304" t="s">
        <v>439</v>
      </c>
    </row>
    <row r="112" spans="1:5" ht="38.25" x14ac:dyDescent="0.25">
      <c r="A112" s="302" t="s">
        <v>499</v>
      </c>
      <c r="B112" s="302" t="s">
        <v>428</v>
      </c>
      <c r="C112" s="303" t="s">
        <v>503</v>
      </c>
      <c r="D112" s="303" t="s">
        <v>430</v>
      </c>
      <c r="E112" s="304" t="s">
        <v>444</v>
      </c>
    </row>
    <row r="113" spans="1:5" ht="38.25" x14ac:dyDescent="0.25">
      <c r="A113" s="302" t="s">
        <v>499</v>
      </c>
      <c r="B113" s="302" t="s">
        <v>428</v>
      </c>
      <c r="C113" s="303" t="s">
        <v>504</v>
      </c>
      <c r="D113" s="303" t="s">
        <v>430</v>
      </c>
      <c r="E113" s="304" t="s">
        <v>444</v>
      </c>
    </row>
    <row r="114" spans="1:5" ht="38.25" x14ac:dyDescent="0.25">
      <c r="A114" s="302" t="s">
        <v>499</v>
      </c>
      <c r="B114" s="302" t="s">
        <v>428</v>
      </c>
      <c r="C114" s="303" t="s">
        <v>505</v>
      </c>
      <c r="D114" s="303" t="s">
        <v>430</v>
      </c>
      <c r="E114" s="304" t="s">
        <v>444</v>
      </c>
    </row>
    <row r="115" spans="1:5" ht="38.25" x14ac:dyDescent="0.25">
      <c r="A115" s="302" t="s">
        <v>499</v>
      </c>
      <c r="B115" s="302" t="s">
        <v>428</v>
      </c>
      <c r="C115" s="303" t="s">
        <v>506</v>
      </c>
      <c r="D115" s="303" t="s">
        <v>430</v>
      </c>
      <c r="E115" s="304" t="s">
        <v>444</v>
      </c>
    </row>
    <row r="116" spans="1:5" ht="38.25" x14ac:dyDescent="0.25">
      <c r="A116" s="302" t="s">
        <v>499</v>
      </c>
      <c r="B116" s="302" t="s">
        <v>428</v>
      </c>
      <c r="C116" s="303" t="s">
        <v>507</v>
      </c>
      <c r="D116" s="303" t="s">
        <v>430</v>
      </c>
      <c r="E116" s="304" t="s">
        <v>437</v>
      </c>
    </row>
    <row r="117" spans="1:5" ht="38.25" x14ac:dyDescent="0.25">
      <c r="A117" s="302" t="s">
        <v>499</v>
      </c>
      <c r="B117" s="302" t="s">
        <v>428</v>
      </c>
      <c r="C117" s="303" t="s">
        <v>508</v>
      </c>
      <c r="D117" s="303" t="s">
        <v>430</v>
      </c>
      <c r="E117" s="304" t="s">
        <v>437</v>
      </c>
    </row>
    <row r="118" spans="1:5" ht="38.25" x14ac:dyDescent="0.25">
      <c r="A118" s="302" t="s">
        <v>499</v>
      </c>
      <c r="B118" s="302" t="s">
        <v>428</v>
      </c>
      <c r="C118" s="303" t="s">
        <v>509</v>
      </c>
      <c r="D118" s="303" t="s">
        <v>430</v>
      </c>
      <c r="E118" s="304" t="s">
        <v>447</v>
      </c>
    </row>
    <row r="119" spans="1:5" ht="38.25" x14ac:dyDescent="0.25">
      <c r="A119" s="302" t="s">
        <v>499</v>
      </c>
      <c r="B119" s="302" t="s">
        <v>328</v>
      </c>
      <c r="C119" s="303" t="s">
        <v>510</v>
      </c>
      <c r="D119" s="303" t="s">
        <v>511</v>
      </c>
      <c r="E119" s="304" t="s">
        <v>512</v>
      </c>
    </row>
    <row r="120" spans="1:5" ht="38.25" x14ac:dyDescent="0.25">
      <c r="A120" s="302" t="s">
        <v>499</v>
      </c>
      <c r="B120" s="302" t="s">
        <v>328</v>
      </c>
      <c r="C120" s="303" t="s">
        <v>510</v>
      </c>
      <c r="D120" s="303" t="s">
        <v>511</v>
      </c>
      <c r="E120" s="304" t="s">
        <v>512</v>
      </c>
    </row>
    <row r="121" spans="1:5" ht="38.25" x14ac:dyDescent="0.25">
      <c r="A121" s="302" t="s">
        <v>499</v>
      </c>
      <c r="B121" s="302" t="s">
        <v>328</v>
      </c>
      <c r="C121" s="303" t="s">
        <v>513</v>
      </c>
      <c r="D121" s="303" t="s">
        <v>511</v>
      </c>
      <c r="E121" s="304" t="s">
        <v>512</v>
      </c>
    </row>
    <row r="122" spans="1:5" ht="38.25" x14ac:dyDescent="0.25">
      <c r="A122" s="302" t="s">
        <v>499</v>
      </c>
      <c r="B122" s="302" t="s">
        <v>328</v>
      </c>
      <c r="C122" s="303" t="s">
        <v>510</v>
      </c>
      <c r="D122" s="303" t="s">
        <v>511</v>
      </c>
      <c r="E122" s="304" t="s">
        <v>512</v>
      </c>
    </row>
    <row r="123" spans="1:5" ht="38.25" x14ac:dyDescent="0.25">
      <c r="A123" s="302" t="s">
        <v>499</v>
      </c>
      <c r="B123" s="302" t="s">
        <v>328</v>
      </c>
      <c r="C123" s="303" t="s">
        <v>510</v>
      </c>
      <c r="D123" s="303" t="s">
        <v>511</v>
      </c>
      <c r="E123" s="304" t="s">
        <v>512</v>
      </c>
    </row>
    <row r="124" spans="1:5" ht="38.25" x14ac:dyDescent="0.25">
      <c r="A124" s="302" t="s">
        <v>499</v>
      </c>
      <c r="B124" s="302" t="s">
        <v>328</v>
      </c>
      <c r="C124" s="303" t="s">
        <v>510</v>
      </c>
      <c r="D124" s="303" t="s">
        <v>511</v>
      </c>
      <c r="E124" s="304" t="s">
        <v>512</v>
      </c>
    </row>
    <row r="125" spans="1:5" ht="38.25" x14ac:dyDescent="0.25">
      <c r="A125" s="302" t="s">
        <v>499</v>
      </c>
      <c r="B125" s="302" t="s">
        <v>514</v>
      </c>
      <c r="C125" s="303" t="s">
        <v>515</v>
      </c>
      <c r="D125" s="303" t="s">
        <v>417</v>
      </c>
      <c r="E125" s="304" t="s">
        <v>516</v>
      </c>
    </row>
    <row r="126" spans="1:5" ht="38.25" x14ac:dyDescent="0.25">
      <c r="A126" s="302" t="s">
        <v>499</v>
      </c>
      <c r="B126" s="302" t="s">
        <v>514</v>
      </c>
      <c r="C126" s="303" t="s">
        <v>517</v>
      </c>
      <c r="D126" s="303" t="s">
        <v>417</v>
      </c>
      <c r="E126" s="304" t="s">
        <v>518</v>
      </c>
    </row>
    <row r="127" spans="1:5" ht="38.25" x14ac:dyDescent="0.25">
      <c r="A127" s="302" t="s">
        <v>499</v>
      </c>
      <c r="B127" s="302" t="s">
        <v>396</v>
      </c>
      <c r="C127" s="303" t="s">
        <v>519</v>
      </c>
      <c r="D127" s="303" t="s">
        <v>520</v>
      </c>
      <c r="E127" s="304" t="s">
        <v>399</v>
      </c>
    </row>
    <row r="128" spans="1:5" ht="38.25" x14ac:dyDescent="0.25">
      <c r="A128" s="302" t="s">
        <v>499</v>
      </c>
      <c r="B128" s="302" t="s">
        <v>396</v>
      </c>
      <c r="C128" s="303" t="s">
        <v>521</v>
      </c>
      <c r="D128" s="303" t="s">
        <v>520</v>
      </c>
      <c r="E128" s="304" t="s">
        <v>399</v>
      </c>
    </row>
    <row r="129" spans="1:5" ht="38.25" x14ac:dyDescent="0.25">
      <c r="A129" s="302" t="s">
        <v>499</v>
      </c>
      <c r="B129" s="302" t="s">
        <v>396</v>
      </c>
      <c r="C129" s="303" t="s">
        <v>522</v>
      </c>
      <c r="D129" s="303" t="s">
        <v>520</v>
      </c>
      <c r="E129" s="304" t="s">
        <v>399</v>
      </c>
    </row>
    <row r="130" spans="1:5" ht="38.25" x14ac:dyDescent="0.25">
      <c r="A130" s="302" t="s">
        <v>499</v>
      </c>
      <c r="B130" s="302" t="s">
        <v>396</v>
      </c>
      <c r="C130" s="303" t="s">
        <v>523</v>
      </c>
      <c r="D130" s="303" t="s">
        <v>520</v>
      </c>
      <c r="E130" s="304" t="s">
        <v>399</v>
      </c>
    </row>
    <row r="131" spans="1:5" ht="38.25" x14ac:dyDescent="0.25">
      <c r="A131" s="302" t="s">
        <v>499</v>
      </c>
      <c r="B131" s="302" t="s">
        <v>396</v>
      </c>
      <c r="C131" s="303" t="s">
        <v>524</v>
      </c>
      <c r="D131" s="303" t="s">
        <v>520</v>
      </c>
      <c r="E131" s="304" t="s">
        <v>399</v>
      </c>
    </row>
    <row r="132" spans="1:5" ht="38.25" x14ac:dyDescent="0.25">
      <c r="A132" s="302" t="s">
        <v>499</v>
      </c>
      <c r="B132" s="302" t="s">
        <v>396</v>
      </c>
      <c r="C132" s="303" t="s">
        <v>525</v>
      </c>
      <c r="D132" s="303" t="s">
        <v>520</v>
      </c>
      <c r="E132" s="304" t="s">
        <v>399</v>
      </c>
    </row>
    <row r="133" spans="1:5" ht="38.25" x14ac:dyDescent="0.25">
      <c r="A133" s="302" t="s">
        <v>499</v>
      </c>
      <c r="B133" s="302" t="s">
        <v>396</v>
      </c>
      <c r="C133" s="303" t="s">
        <v>526</v>
      </c>
      <c r="D133" s="303" t="s">
        <v>520</v>
      </c>
      <c r="E133" s="304" t="s">
        <v>399</v>
      </c>
    </row>
    <row r="134" spans="1:5" ht="38.25" x14ac:dyDescent="0.25">
      <c r="A134" s="302" t="s">
        <v>527</v>
      </c>
      <c r="B134" s="302" t="s">
        <v>347</v>
      </c>
      <c r="C134" s="303" t="s">
        <v>528</v>
      </c>
      <c r="D134" s="303" t="s">
        <v>330</v>
      </c>
      <c r="E134" s="304" t="s">
        <v>529</v>
      </c>
    </row>
    <row r="135" spans="1:5" ht="38.25" x14ac:dyDescent="0.25">
      <c r="A135" s="302" t="s">
        <v>527</v>
      </c>
      <c r="B135" s="302" t="s">
        <v>347</v>
      </c>
      <c r="C135" s="303" t="s">
        <v>530</v>
      </c>
      <c r="D135" s="303" t="s">
        <v>335</v>
      </c>
      <c r="E135" s="304" t="s">
        <v>531</v>
      </c>
    </row>
    <row r="136" spans="1:5" ht="38.25" x14ac:dyDescent="0.25">
      <c r="A136" s="302" t="s">
        <v>527</v>
      </c>
      <c r="B136" s="302" t="s">
        <v>347</v>
      </c>
      <c r="C136" s="303" t="s">
        <v>532</v>
      </c>
      <c r="D136" s="303" t="s">
        <v>335</v>
      </c>
      <c r="E136" s="304" t="s">
        <v>531</v>
      </c>
    </row>
    <row r="137" spans="1:5" ht="38.25" x14ac:dyDescent="0.25">
      <c r="A137" s="302" t="s">
        <v>527</v>
      </c>
      <c r="B137" s="302" t="s">
        <v>347</v>
      </c>
      <c r="C137" s="303" t="s">
        <v>533</v>
      </c>
      <c r="D137" s="303" t="s">
        <v>330</v>
      </c>
      <c r="E137" s="304" t="s">
        <v>534</v>
      </c>
    </row>
    <row r="138" spans="1:5" ht="38.25" x14ac:dyDescent="0.25">
      <c r="A138" s="302" t="s">
        <v>527</v>
      </c>
      <c r="B138" s="302" t="s">
        <v>347</v>
      </c>
      <c r="C138" s="303" t="s">
        <v>535</v>
      </c>
      <c r="D138" s="303" t="s">
        <v>335</v>
      </c>
      <c r="E138" s="304" t="s">
        <v>536</v>
      </c>
    </row>
    <row r="139" spans="1:5" ht="38.25" x14ac:dyDescent="0.25">
      <c r="A139" s="302" t="s">
        <v>527</v>
      </c>
      <c r="B139" s="302" t="s">
        <v>428</v>
      </c>
      <c r="C139" s="303" t="s">
        <v>537</v>
      </c>
      <c r="D139" s="303" t="s">
        <v>430</v>
      </c>
      <c r="E139" s="304" t="s">
        <v>447</v>
      </c>
    </row>
    <row r="140" spans="1:5" ht="38.25" x14ac:dyDescent="0.25">
      <c r="A140" s="302" t="s">
        <v>527</v>
      </c>
      <c r="B140" s="302" t="s">
        <v>428</v>
      </c>
      <c r="C140" s="303" t="s">
        <v>538</v>
      </c>
      <c r="D140" s="303" t="s">
        <v>430</v>
      </c>
      <c r="E140" s="304" t="s">
        <v>444</v>
      </c>
    </row>
    <row r="141" spans="1:5" ht="38.25" x14ac:dyDescent="0.25">
      <c r="A141" s="302" t="s">
        <v>527</v>
      </c>
      <c r="B141" s="302" t="s">
        <v>428</v>
      </c>
      <c r="C141" s="303" t="s">
        <v>539</v>
      </c>
      <c r="D141" s="303" t="s">
        <v>430</v>
      </c>
      <c r="E141" s="304" t="s">
        <v>444</v>
      </c>
    </row>
    <row r="142" spans="1:5" ht="38.25" x14ac:dyDescent="0.25">
      <c r="A142" s="302" t="s">
        <v>527</v>
      </c>
      <c r="B142" s="302" t="s">
        <v>428</v>
      </c>
      <c r="C142" s="303" t="s">
        <v>540</v>
      </c>
      <c r="D142" s="303" t="s">
        <v>430</v>
      </c>
      <c r="E142" s="304" t="s">
        <v>444</v>
      </c>
    </row>
    <row r="143" spans="1:5" ht="38.25" x14ac:dyDescent="0.25">
      <c r="A143" s="302" t="s">
        <v>527</v>
      </c>
      <c r="B143" s="302" t="s">
        <v>428</v>
      </c>
      <c r="C143" s="303" t="s">
        <v>541</v>
      </c>
      <c r="D143" s="303" t="s">
        <v>430</v>
      </c>
      <c r="E143" s="304" t="s">
        <v>444</v>
      </c>
    </row>
    <row r="144" spans="1:5" ht="38.25" x14ac:dyDescent="0.25">
      <c r="A144" s="302" t="s">
        <v>527</v>
      </c>
      <c r="B144" s="302" t="s">
        <v>428</v>
      </c>
      <c r="C144" s="303" t="s">
        <v>542</v>
      </c>
      <c r="D144" s="303" t="s">
        <v>430</v>
      </c>
      <c r="E144" s="304" t="s">
        <v>439</v>
      </c>
    </row>
    <row r="145" spans="1:5" ht="38.25" x14ac:dyDescent="0.25">
      <c r="A145" s="302" t="s">
        <v>527</v>
      </c>
      <c r="B145" s="302" t="s">
        <v>428</v>
      </c>
      <c r="C145" s="303" t="s">
        <v>543</v>
      </c>
      <c r="D145" s="303" t="s">
        <v>430</v>
      </c>
      <c r="E145" s="304" t="s">
        <v>447</v>
      </c>
    </row>
    <row r="146" spans="1:5" ht="38.25" x14ac:dyDescent="0.25">
      <c r="A146" s="302" t="s">
        <v>527</v>
      </c>
      <c r="B146" s="302" t="s">
        <v>428</v>
      </c>
      <c r="C146" s="303" t="s">
        <v>544</v>
      </c>
      <c r="D146" s="303" t="s">
        <v>430</v>
      </c>
      <c r="E146" s="304" t="s">
        <v>447</v>
      </c>
    </row>
    <row r="147" spans="1:5" ht="38.25" x14ac:dyDescent="0.25">
      <c r="A147" s="302" t="s">
        <v>527</v>
      </c>
      <c r="B147" s="302" t="s">
        <v>428</v>
      </c>
      <c r="C147" s="303" t="s">
        <v>545</v>
      </c>
      <c r="D147" s="303" t="s">
        <v>430</v>
      </c>
      <c r="E147" s="304" t="s">
        <v>457</v>
      </c>
    </row>
    <row r="148" spans="1:5" ht="38.25" x14ac:dyDescent="0.25">
      <c r="A148" s="302" t="s">
        <v>527</v>
      </c>
      <c r="B148" s="302" t="s">
        <v>428</v>
      </c>
      <c r="C148" s="303" t="s">
        <v>546</v>
      </c>
      <c r="D148" s="303" t="s">
        <v>430</v>
      </c>
      <c r="E148" s="304" t="s">
        <v>444</v>
      </c>
    </row>
    <row r="149" spans="1:5" ht="38.25" x14ac:dyDescent="0.25">
      <c r="A149" s="302" t="s">
        <v>527</v>
      </c>
      <c r="B149" s="302" t="s">
        <v>428</v>
      </c>
      <c r="C149" s="303" t="s">
        <v>547</v>
      </c>
      <c r="D149" s="303" t="s">
        <v>430</v>
      </c>
      <c r="E149" s="304" t="s">
        <v>444</v>
      </c>
    </row>
    <row r="150" spans="1:5" ht="38.25" x14ac:dyDescent="0.25">
      <c r="A150" s="302" t="s">
        <v>527</v>
      </c>
      <c r="B150" s="302" t="s">
        <v>428</v>
      </c>
      <c r="C150" s="303" t="s">
        <v>548</v>
      </c>
      <c r="D150" s="303" t="s">
        <v>430</v>
      </c>
      <c r="E150" s="304" t="s">
        <v>444</v>
      </c>
    </row>
    <row r="151" spans="1:5" ht="38.25" x14ac:dyDescent="0.25">
      <c r="A151" s="302" t="s">
        <v>527</v>
      </c>
      <c r="B151" s="302" t="s">
        <v>333</v>
      </c>
      <c r="C151" s="303" t="s">
        <v>549</v>
      </c>
      <c r="D151" s="303" t="s">
        <v>550</v>
      </c>
      <c r="E151" s="304" t="s">
        <v>551</v>
      </c>
    </row>
    <row r="152" spans="1:5" ht="38.25" x14ac:dyDescent="0.25">
      <c r="A152" s="302" t="s">
        <v>527</v>
      </c>
      <c r="B152" s="302" t="s">
        <v>333</v>
      </c>
      <c r="C152" s="303" t="s">
        <v>552</v>
      </c>
      <c r="D152" s="303" t="s">
        <v>553</v>
      </c>
      <c r="E152" s="304" t="s">
        <v>554</v>
      </c>
    </row>
    <row r="153" spans="1:5" ht="38.25" x14ac:dyDescent="0.25">
      <c r="A153" s="302" t="s">
        <v>527</v>
      </c>
      <c r="B153" s="302" t="s">
        <v>333</v>
      </c>
      <c r="C153" s="303" t="s">
        <v>555</v>
      </c>
      <c r="D153" s="303" t="s">
        <v>553</v>
      </c>
      <c r="E153" s="304" t="s">
        <v>556</v>
      </c>
    </row>
    <row r="154" spans="1:5" ht="38.25" x14ac:dyDescent="0.25">
      <c r="A154" s="302" t="s">
        <v>527</v>
      </c>
      <c r="B154" s="302" t="s">
        <v>333</v>
      </c>
      <c r="C154" s="303" t="s">
        <v>557</v>
      </c>
      <c r="D154" s="303" t="s">
        <v>553</v>
      </c>
      <c r="E154" s="304" t="s">
        <v>556</v>
      </c>
    </row>
    <row r="155" spans="1:5" ht="38.25" x14ac:dyDescent="0.25">
      <c r="A155" s="302" t="s">
        <v>527</v>
      </c>
      <c r="B155" s="302" t="s">
        <v>333</v>
      </c>
      <c r="C155" s="303" t="s">
        <v>557</v>
      </c>
      <c r="D155" s="303" t="s">
        <v>550</v>
      </c>
      <c r="E155" s="304" t="s">
        <v>551</v>
      </c>
    </row>
    <row r="156" spans="1:5" ht="38.25" x14ac:dyDescent="0.25">
      <c r="A156" s="302" t="s">
        <v>527</v>
      </c>
      <c r="B156" s="302" t="s">
        <v>333</v>
      </c>
      <c r="C156" s="303" t="s">
        <v>558</v>
      </c>
      <c r="D156" s="303" t="s">
        <v>553</v>
      </c>
      <c r="E156" s="304" t="s">
        <v>559</v>
      </c>
    </row>
    <row r="157" spans="1:5" ht="38.25" x14ac:dyDescent="0.25">
      <c r="A157" s="302" t="s">
        <v>527</v>
      </c>
      <c r="B157" s="302" t="s">
        <v>333</v>
      </c>
      <c r="C157" s="303" t="s">
        <v>560</v>
      </c>
      <c r="D157" s="303" t="s">
        <v>553</v>
      </c>
      <c r="E157" s="304" t="s">
        <v>556</v>
      </c>
    </row>
    <row r="158" spans="1:5" ht="38.25" x14ac:dyDescent="0.25">
      <c r="A158" s="302" t="s">
        <v>527</v>
      </c>
      <c r="B158" s="302" t="s">
        <v>333</v>
      </c>
      <c r="C158" s="303" t="s">
        <v>560</v>
      </c>
      <c r="D158" s="303" t="s">
        <v>553</v>
      </c>
      <c r="E158" s="304" t="s">
        <v>554</v>
      </c>
    </row>
    <row r="159" spans="1:5" ht="38.25" x14ac:dyDescent="0.25">
      <c r="A159" s="302" t="s">
        <v>527</v>
      </c>
      <c r="B159" s="302" t="s">
        <v>333</v>
      </c>
      <c r="C159" s="303" t="s">
        <v>561</v>
      </c>
      <c r="D159" s="303" t="s">
        <v>553</v>
      </c>
      <c r="E159" s="304" t="s">
        <v>556</v>
      </c>
    </row>
    <row r="160" spans="1:5" ht="38.25" x14ac:dyDescent="0.25">
      <c r="A160" s="302" t="s">
        <v>527</v>
      </c>
      <c r="B160" s="302" t="s">
        <v>333</v>
      </c>
      <c r="C160" s="303" t="s">
        <v>562</v>
      </c>
      <c r="D160" s="303" t="s">
        <v>553</v>
      </c>
      <c r="E160" s="304" t="s">
        <v>551</v>
      </c>
    </row>
    <row r="161" spans="1:5" ht="38.25" x14ac:dyDescent="0.25">
      <c r="A161" s="302" t="s">
        <v>527</v>
      </c>
      <c r="B161" s="302" t="s">
        <v>333</v>
      </c>
      <c r="C161" s="303" t="s">
        <v>562</v>
      </c>
      <c r="D161" s="303" t="s">
        <v>553</v>
      </c>
      <c r="E161" s="304" t="s">
        <v>556</v>
      </c>
    </row>
    <row r="162" spans="1:5" ht="38.25" x14ac:dyDescent="0.25">
      <c r="A162" s="302" t="s">
        <v>527</v>
      </c>
      <c r="B162" s="302" t="s">
        <v>333</v>
      </c>
      <c r="C162" s="303" t="s">
        <v>563</v>
      </c>
      <c r="D162" s="303" t="s">
        <v>550</v>
      </c>
      <c r="E162" s="304" t="s">
        <v>551</v>
      </c>
    </row>
    <row r="163" spans="1:5" ht="38.25" x14ac:dyDescent="0.25">
      <c r="A163" s="302" t="s">
        <v>527</v>
      </c>
      <c r="B163" s="302" t="s">
        <v>333</v>
      </c>
      <c r="C163" s="303" t="s">
        <v>564</v>
      </c>
      <c r="D163" s="303" t="s">
        <v>553</v>
      </c>
      <c r="E163" s="304" t="s">
        <v>559</v>
      </c>
    </row>
    <row r="164" spans="1:5" ht="38.25" x14ac:dyDescent="0.25">
      <c r="A164" s="302" t="s">
        <v>527</v>
      </c>
      <c r="B164" s="302" t="s">
        <v>333</v>
      </c>
      <c r="C164" s="303" t="s">
        <v>565</v>
      </c>
      <c r="D164" s="303" t="s">
        <v>553</v>
      </c>
      <c r="E164" s="304" t="s">
        <v>554</v>
      </c>
    </row>
    <row r="165" spans="1:5" ht="38.25" x14ac:dyDescent="0.25">
      <c r="A165" s="302" t="s">
        <v>527</v>
      </c>
      <c r="B165" s="302" t="s">
        <v>333</v>
      </c>
      <c r="C165" s="303" t="s">
        <v>566</v>
      </c>
      <c r="D165" s="303" t="s">
        <v>550</v>
      </c>
      <c r="E165" s="304" t="s">
        <v>551</v>
      </c>
    </row>
    <row r="166" spans="1:5" ht="38.25" x14ac:dyDescent="0.25">
      <c r="A166" s="302" t="s">
        <v>527</v>
      </c>
      <c r="B166" s="302" t="s">
        <v>333</v>
      </c>
      <c r="C166" s="303" t="s">
        <v>567</v>
      </c>
      <c r="D166" s="303" t="s">
        <v>553</v>
      </c>
      <c r="E166" s="304" t="s">
        <v>556</v>
      </c>
    </row>
    <row r="167" spans="1:5" ht="38.25" x14ac:dyDescent="0.25">
      <c r="A167" s="302" t="s">
        <v>527</v>
      </c>
      <c r="B167" s="302" t="s">
        <v>333</v>
      </c>
      <c r="C167" s="303" t="s">
        <v>568</v>
      </c>
      <c r="D167" s="303" t="s">
        <v>553</v>
      </c>
      <c r="E167" s="304" t="s">
        <v>554</v>
      </c>
    </row>
    <row r="168" spans="1:5" ht="38.25" x14ac:dyDescent="0.25">
      <c r="A168" s="302" t="s">
        <v>527</v>
      </c>
      <c r="B168" s="302" t="s">
        <v>333</v>
      </c>
      <c r="C168" s="303" t="s">
        <v>569</v>
      </c>
      <c r="D168" s="303" t="s">
        <v>553</v>
      </c>
      <c r="E168" s="304" t="s">
        <v>556</v>
      </c>
    </row>
    <row r="169" spans="1:5" ht="38.25" x14ac:dyDescent="0.25">
      <c r="A169" s="302" t="s">
        <v>527</v>
      </c>
      <c r="B169" s="302" t="s">
        <v>333</v>
      </c>
      <c r="C169" s="303" t="s">
        <v>570</v>
      </c>
      <c r="D169" s="303" t="s">
        <v>550</v>
      </c>
      <c r="E169" s="304" t="s">
        <v>551</v>
      </c>
    </row>
    <row r="170" spans="1:5" ht="38.25" x14ac:dyDescent="0.25">
      <c r="A170" s="302" t="s">
        <v>527</v>
      </c>
      <c r="B170" s="302" t="s">
        <v>333</v>
      </c>
      <c r="C170" s="303" t="s">
        <v>571</v>
      </c>
      <c r="D170" s="303" t="s">
        <v>553</v>
      </c>
      <c r="E170" s="304" t="s">
        <v>556</v>
      </c>
    </row>
    <row r="171" spans="1:5" ht="38.25" x14ac:dyDescent="0.25">
      <c r="A171" s="302" t="s">
        <v>527</v>
      </c>
      <c r="B171" s="302" t="s">
        <v>333</v>
      </c>
      <c r="C171" s="303" t="s">
        <v>572</v>
      </c>
      <c r="D171" s="303" t="s">
        <v>553</v>
      </c>
      <c r="E171" s="304" t="s">
        <v>554</v>
      </c>
    </row>
    <row r="172" spans="1:5" ht="38.25" x14ac:dyDescent="0.25">
      <c r="A172" s="302" t="s">
        <v>527</v>
      </c>
      <c r="B172" s="302" t="s">
        <v>333</v>
      </c>
      <c r="C172" s="303" t="s">
        <v>573</v>
      </c>
      <c r="D172" s="303" t="s">
        <v>553</v>
      </c>
      <c r="E172" s="304" t="s">
        <v>559</v>
      </c>
    </row>
    <row r="173" spans="1:5" ht="38.25" x14ac:dyDescent="0.25">
      <c r="A173" s="302" t="s">
        <v>527</v>
      </c>
      <c r="B173" s="302" t="s">
        <v>333</v>
      </c>
      <c r="C173" s="303" t="s">
        <v>574</v>
      </c>
      <c r="D173" s="303" t="s">
        <v>553</v>
      </c>
      <c r="E173" s="304" t="s">
        <v>556</v>
      </c>
    </row>
    <row r="174" spans="1:5" ht="38.25" x14ac:dyDescent="0.25">
      <c r="A174" s="302" t="s">
        <v>527</v>
      </c>
      <c r="B174" s="302" t="s">
        <v>333</v>
      </c>
      <c r="C174" s="303" t="s">
        <v>575</v>
      </c>
      <c r="D174" s="303" t="s">
        <v>553</v>
      </c>
      <c r="E174" s="304" t="s">
        <v>556</v>
      </c>
    </row>
    <row r="175" spans="1:5" ht="38.25" x14ac:dyDescent="0.25">
      <c r="A175" s="302" t="s">
        <v>527</v>
      </c>
      <c r="B175" s="302" t="s">
        <v>333</v>
      </c>
      <c r="C175" s="303" t="s">
        <v>576</v>
      </c>
      <c r="D175" s="303" t="s">
        <v>553</v>
      </c>
      <c r="E175" s="304" t="s">
        <v>556</v>
      </c>
    </row>
    <row r="176" spans="1:5" ht="38.25" x14ac:dyDescent="0.25">
      <c r="A176" s="302" t="s">
        <v>527</v>
      </c>
      <c r="B176" s="302" t="s">
        <v>333</v>
      </c>
      <c r="C176" s="303" t="s">
        <v>576</v>
      </c>
      <c r="D176" s="303" t="s">
        <v>550</v>
      </c>
      <c r="E176" s="304" t="s">
        <v>551</v>
      </c>
    </row>
    <row r="177" spans="1:5" ht="38.25" x14ac:dyDescent="0.25">
      <c r="A177" s="302" t="s">
        <v>527</v>
      </c>
      <c r="B177" s="302" t="s">
        <v>333</v>
      </c>
      <c r="C177" s="303" t="s">
        <v>576</v>
      </c>
      <c r="D177" s="303" t="s">
        <v>553</v>
      </c>
      <c r="E177" s="304" t="s">
        <v>554</v>
      </c>
    </row>
    <row r="178" spans="1:5" ht="38.25" x14ac:dyDescent="0.25">
      <c r="A178" s="302" t="s">
        <v>527</v>
      </c>
      <c r="B178" s="302" t="s">
        <v>333</v>
      </c>
      <c r="C178" s="303" t="s">
        <v>577</v>
      </c>
      <c r="D178" s="303" t="s">
        <v>550</v>
      </c>
      <c r="E178" s="304" t="s">
        <v>551</v>
      </c>
    </row>
    <row r="179" spans="1:5" ht="38.25" x14ac:dyDescent="0.25">
      <c r="A179" s="302" t="s">
        <v>527</v>
      </c>
      <c r="B179" s="302" t="s">
        <v>333</v>
      </c>
      <c r="C179" s="303" t="s">
        <v>578</v>
      </c>
      <c r="D179" s="303" t="s">
        <v>553</v>
      </c>
      <c r="E179" s="304" t="s">
        <v>559</v>
      </c>
    </row>
    <row r="180" spans="1:5" ht="38.25" x14ac:dyDescent="0.25">
      <c r="A180" s="302" t="s">
        <v>527</v>
      </c>
      <c r="B180" s="302" t="s">
        <v>333</v>
      </c>
      <c r="C180" s="303" t="s">
        <v>579</v>
      </c>
      <c r="D180" s="303" t="s">
        <v>550</v>
      </c>
      <c r="E180" s="304" t="s">
        <v>551</v>
      </c>
    </row>
    <row r="181" spans="1:5" ht="38.25" x14ac:dyDescent="0.25">
      <c r="A181" s="302" t="s">
        <v>527</v>
      </c>
      <c r="B181" s="302" t="s">
        <v>333</v>
      </c>
      <c r="C181" s="303" t="s">
        <v>580</v>
      </c>
      <c r="D181" s="303" t="s">
        <v>553</v>
      </c>
      <c r="E181" s="304" t="s">
        <v>559</v>
      </c>
    </row>
    <row r="182" spans="1:5" ht="38.25" x14ac:dyDescent="0.25">
      <c r="A182" s="302" t="s">
        <v>527</v>
      </c>
      <c r="B182" s="302" t="s">
        <v>333</v>
      </c>
      <c r="C182" s="303" t="s">
        <v>581</v>
      </c>
      <c r="D182" s="303" t="s">
        <v>553</v>
      </c>
      <c r="E182" s="304" t="s">
        <v>554</v>
      </c>
    </row>
    <row r="183" spans="1:5" ht="38.25" x14ac:dyDescent="0.25">
      <c r="A183" s="302" t="s">
        <v>527</v>
      </c>
      <c r="B183" s="302" t="s">
        <v>333</v>
      </c>
      <c r="C183" s="303" t="s">
        <v>582</v>
      </c>
      <c r="D183" s="303" t="s">
        <v>550</v>
      </c>
      <c r="E183" s="304" t="s">
        <v>551</v>
      </c>
    </row>
    <row r="184" spans="1:5" ht="38.25" x14ac:dyDescent="0.25">
      <c r="A184" s="302" t="s">
        <v>527</v>
      </c>
      <c r="B184" s="302" t="s">
        <v>333</v>
      </c>
      <c r="C184" s="303" t="s">
        <v>582</v>
      </c>
      <c r="D184" s="303" t="s">
        <v>553</v>
      </c>
      <c r="E184" s="304" t="s">
        <v>556</v>
      </c>
    </row>
    <row r="185" spans="1:5" ht="38.25" x14ac:dyDescent="0.25">
      <c r="A185" s="302" t="s">
        <v>527</v>
      </c>
      <c r="B185" s="302" t="s">
        <v>333</v>
      </c>
      <c r="C185" s="303" t="s">
        <v>583</v>
      </c>
      <c r="D185" s="303" t="s">
        <v>553</v>
      </c>
      <c r="E185" s="304" t="s">
        <v>554</v>
      </c>
    </row>
    <row r="186" spans="1:5" ht="38.25" x14ac:dyDescent="0.25">
      <c r="A186" s="302" t="s">
        <v>527</v>
      </c>
      <c r="B186" s="302" t="s">
        <v>333</v>
      </c>
      <c r="C186" s="303" t="s">
        <v>584</v>
      </c>
      <c r="D186" s="303" t="s">
        <v>553</v>
      </c>
      <c r="E186" s="304" t="s">
        <v>559</v>
      </c>
    </row>
    <row r="187" spans="1:5" ht="38.25" x14ac:dyDescent="0.25">
      <c r="A187" s="302" t="s">
        <v>527</v>
      </c>
      <c r="B187" s="302" t="s">
        <v>333</v>
      </c>
      <c r="C187" s="303" t="s">
        <v>585</v>
      </c>
      <c r="D187" s="303" t="s">
        <v>553</v>
      </c>
      <c r="E187" s="304" t="s">
        <v>554</v>
      </c>
    </row>
    <row r="188" spans="1:5" ht="38.25" x14ac:dyDescent="0.25">
      <c r="A188" s="302" t="s">
        <v>527</v>
      </c>
      <c r="B188" s="302" t="s">
        <v>333</v>
      </c>
      <c r="C188" s="303" t="s">
        <v>586</v>
      </c>
      <c r="D188" s="303" t="s">
        <v>553</v>
      </c>
      <c r="E188" s="304" t="s">
        <v>559</v>
      </c>
    </row>
    <row r="189" spans="1:5" ht="38.25" x14ac:dyDescent="0.25">
      <c r="A189" s="302" t="s">
        <v>527</v>
      </c>
      <c r="B189" s="302" t="s">
        <v>514</v>
      </c>
      <c r="C189" s="303" t="s">
        <v>587</v>
      </c>
      <c r="D189" s="303" t="s">
        <v>417</v>
      </c>
      <c r="E189" s="304" t="s">
        <v>518</v>
      </c>
    </row>
    <row r="190" spans="1:5" ht="38.25" x14ac:dyDescent="0.25">
      <c r="A190" s="302" t="s">
        <v>527</v>
      </c>
      <c r="B190" s="302" t="s">
        <v>514</v>
      </c>
      <c r="C190" s="303" t="s">
        <v>588</v>
      </c>
      <c r="D190" s="303" t="s">
        <v>417</v>
      </c>
      <c r="E190" s="304" t="s">
        <v>518</v>
      </c>
    </row>
    <row r="191" spans="1:5" ht="38.25" x14ac:dyDescent="0.25">
      <c r="A191" s="302" t="s">
        <v>527</v>
      </c>
      <c r="B191" s="302" t="s">
        <v>514</v>
      </c>
      <c r="C191" s="303" t="s">
        <v>589</v>
      </c>
      <c r="D191" s="303" t="s">
        <v>417</v>
      </c>
      <c r="E191" s="304" t="s">
        <v>518</v>
      </c>
    </row>
    <row r="192" spans="1:5" ht="38.25" x14ac:dyDescent="0.25">
      <c r="A192" s="302" t="s">
        <v>527</v>
      </c>
      <c r="B192" s="302" t="s">
        <v>514</v>
      </c>
      <c r="C192" s="303" t="s">
        <v>590</v>
      </c>
      <c r="D192" s="303" t="s">
        <v>520</v>
      </c>
      <c r="E192" s="304" t="s">
        <v>399</v>
      </c>
    </row>
    <row r="193" spans="1:5" ht="38.25" x14ac:dyDescent="0.25">
      <c r="A193" s="302" t="s">
        <v>527</v>
      </c>
      <c r="B193" s="302" t="s">
        <v>396</v>
      </c>
      <c r="C193" s="303" t="s">
        <v>591</v>
      </c>
      <c r="D193" s="303" t="s">
        <v>520</v>
      </c>
      <c r="E193" s="304" t="s">
        <v>399</v>
      </c>
    </row>
    <row r="194" spans="1:5" ht="38.25" x14ac:dyDescent="0.25">
      <c r="A194" s="302" t="s">
        <v>527</v>
      </c>
      <c r="B194" s="302" t="s">
        <v>396</v>
      </c>
      <c r="C194" s="303" t="s">
        <v>592</v>
      </c>
      <c r="D194" s="303" t="s">
        <v>520</v>
      </c>
      <c r="E194" s="304" t="s">
        <v>399</v>
      </c>
    </row>
    <row r="195" spans="1:5" ht="38.25" x14ac:dyDescent="0.25">
      <c r="A195" s="302" t="s">
        <v>527</v>
      </c>
      <c r="B195" s="302" t="s">
        <v>396</v>
      </c>
      <c r="C195" s="303" t="s">
        <v>593</v>
      </c>
      <c r="D195" s="303" t="s">
        <v>520</v>
      </c>
      <c r="E195" s="304" t="s">
        <v>399</v>
      </c>
    </row>
    <row r="196" spans="1:5" ht="38.25" x14ac:dyDescent="0.25">
      <c r="A196" s="302" t="s">
        <v>527</v>
      </c>
      <c r="B196" s="302" t="s">
        <v>396</v>
      </c>
      <c r="C196" s="303" t="s">
        <v>594</v>
      </c>
      <c r="D196" s="303" t="s">
        <v>520</v>
      </c>
      <c r="E196" s="304" t="s">
        <v>399</v>
      </c>
    </row>
    <row r="197" spans="1:5" ht="38.25" x14ac:dyDescent="0.25">
      <c r="A197" s="302" t="s">
        <v>527</v>
      </c>
      <c r="B197" s="302" t="s">
        <v>396</v>
      </c>
      <c r="C197" s="303" t="s">
        <v>595</v>
      </c>
      <c r="D197" s="303" t="s">
        <v>520</v>
      </c>
      <c r="E197" s="304" t="s">
        <v>399</v>
      </c>
    </row>
    <row r="198" spans="1:5" ht="38.25" x14ac:dyDescent="0.25">
      <c r="A198" s="302" t="s">
        <v>527</v>
      </c>
      <c r="B198" s="302" t="s">
        <v>396</v>
      </c>
      <c r="C198" s="303" t="s">
        <v>596</v>
      </c>
      <c r="D198" s="303" t="s">
        <v>520</v>
      </c>
      <c r="E198" s="304" t="s">
        <v>399</v>
      </c>
    </row>
    <row r="199" spans="1:5" ht="38.25" x14ac:dyDescent="0.25">
      <c r="A199" s="302" t="s">
        <v>527</v>
      </c>
      <c r="B199" s="302" t="s">
        <v>396</v>
      </c>
      <c r="C199" s="303" t="s">
        <v>597</v>
      </c>
      <c r="D199" s="303" t="s">
        <v>520</v>
      </c>
      <c r="E199" s="304" t="s">
        <v>399</v>
      </c>
    </row>
    <row r="200" spans="1:5" ht="38.25" x14ac:dyDescent="0.25">
      <c r="A200" s="302" t="s">
        <v>527</v>
      </c>
      <c r="B200" s="302" t="s">
        <v>396</v>
      </c>
      <c r="C200" s="303" t="s">
        <v>598</v>
      </c>
      <c r="D200" s="303" t="s">
        <v>520</v>
      </c>
      <c r="E200" s="304" t="s">
        <v>399</v>
      </c>
    </row>
    <row r="201" spans="1:5" ht="38.25" x14ac:dyDescent="0.25">
      <c r="A201" s="302" t="s">
        <v>599</v>
      </c>
      <c r="B201" s="302" t="s">
        <v>383</v>
      </c>
      <c r="C201" s="303" t="s">
        <v>600</v>
      </c>
      <c r="D201" s="303" t="s">
        <v>601</v>
      </c>
      <c r="E201" s="304" t="s">
        <v>602</v>
      </c>
    </row>
    <row r="202" spans="1:5" ht="38.25" x14ac:dyDescent="0.25">
      <c r="A202" s="302" t="s">
        <v>603</v>
      </c>
      <c r="B202" s="302" t="s">
        <v>428</v>
      </c>
      <c r="C202" s="303" t="s">
        <v>604</v>
      </c>
      <c r="D202" s="303" t="s">
        <v>605</v>
      </c>
      <c r="E202" s="304" t="s">
        <v>606</v>
      </c>
    </row>
    <row r="203" spans="1:5" ht="38.25" x14ac:dyDescent="0.25">
      <c r="A203" s="302" t="s">
        <v>603</v>
      </c>
      <c r="B203" s="302" t="s">
        <v>428</v>
      </c>
      <c r="C203" s="303" t="s">
        <v>607</v>
      </c>
      <c r="D203" s="303" t="s">
        <v>605</v>
      </c>
      <c r="E203" s="304" t="s">
        <v>606</v>
      </c>
    </row>
    <row r="204" spans="1:5" ht="38.25" x14ac:dyDescent="0.25">
      <c r="A204" s="302" t="s">
        <v>603</v>
      </c>
      <c r="B204" s="302" t="s">
        <v>428</v>
      </c>
      <c r="C204" s="303" t="s">
        <v>608</v>
      </c>
      <c r="D204" s="303" t="s">
        <v>605</v>
      </c>
      <c r="E204" s="304" t="s">
        <v>606</v>
      </c>
    </row>
    <row r="205" spans="1:5" ht="63.75" x14ac:dyDescent="0.25">
      <c r="A205" s="302" t="s">
        <v>603</v>
      </c>
      <c r="B205" s="302" t="s">
        <v>361</v>
      </c>
      <c r="C205" s="303" t="s">
        <v>609</v>
      </c>
      <c r="D205" s="303" t="s">
        <v>610</v>
      </c>
      <c r="E205" s="304" t="s">
        <v>611</v>
      </c>
    </row>
    <row r="206" spans="1:5" ht="38.25" x14ac:dyDescent="0.25">
      <c r="A206" s="302" t="s">
        <v>603</v>
      </c>
      <c r="B206" s="302" t="s">
        <v>514</v>
      </c>
      <c r="C206" s="303" t="s">
        <v>612</v>
      </c>
      <c r="D206" s="303" t="s">
        <v>398</v>
      </c>
      <c r="E206" s="304" t="s">
        <v>613</v>
      </c>
    </row>
    <row r="207" spans="1:5" ht="38.25" x14ac:dyDescent="0.25">
      <c r="A207" s="302" t="s">
        <v>603</v>
      </c>
      <c r="B207" s="302" t="s">
        <v>514</v>
      </c>
      <c r="C207" s="303" t="s">
        <v>614</v>
      </c>
      <c r="D207" s="303" t="s">
        <v>398</v>
      </c>
      <c r="E207" s="304" t="s">
        <v>613</v>
      </c>
    </row>
    <row r="208" spans="1:5" ht="38.25" x14ac:dyDescent="0.25">
      <c r="A208" s="302" t="s">
        <v>603</v>
      </c>
      <c r="B208" s="302" t="s">
        <v>514</v>
      </c>
      <c r="C208" s="303" t="s">
        <v>615</v>
      </c>
      <c r="D208" s="303" t="s">
        <v>398</v>
      </c>
      <c r="E208" s="304" t="s">
        <v>613</v>
      </c>
    </row>
    <row r="209" spans="1:5" ht="38.25" x14ac:dyDescent="0.25">
      <c r="A209" s="302" t="s">
        <v>603</v>
      </c>
      <c r="B209" s="302" t="s">
        <v>514</v>
      </c>
      <c r="C209" s="303" t="s">
        <v>616</v>
      </c>
      <c r="D209" s="303" t="s">
        <v>398</v>
      </c>
      <c r="E209" s="304" t="s">
        <v>613</v>
      </c>
    </row>
    <row r="210" spans="1:5" ht="38.25" x14ac:dyDescent="0.25">
      <c r="A210" s="302" t="s">
        <v>617</v>
      </c>
      <c r="B210" s="302" t="s">
        <v>377</v>
      </c>
      <c r="C210" s="303" t="s">
        <v>618</v>
      </c>
      <c r="D210" s="303" t="s">
        <v>330</v>
      </c>
      <c r="E210" s="304" t="s">
        <v>619</v>
      </c>
    </row>
    <row r="211" spans="1:5" ht="38.25" x14ac:dyDescent="0.25">
      <c r="A211" s="302" t="s">
        <v>617</v>
      </c>
      <c r="B211" s="302" t="s">
        <v>377</v>
      </c>
      <c r="C211" s="303" t="s">
        <v>618</v>
      </c>
      <c r="D211" s="303" t="s">
        <v>330</v>
      </c>
      <c r="E211" s="304" t="s">
        <v>619</v>
      </c>
    </row>
    <row r="212" spans="1:5" ht="38.25" x14ac:dyDescent="0.25">
      <c r="A212" s="302" t="s">
        <v>617</v>
      </c>
      <c r="B212" s="302" t="s">
        <v>377</v>
      </c>
      <c r="C212" s="303" t="s">
        <v>620</v>
      </c>
      <c r="D212" s="303" t="s">
        <v>330</v>
      </c>
      <c r="E212" s="304" t="s">
        <v>621</v>
      </c>
    </row>
    <row r="213" spans="1:5" ht="38.25" x14ac:dyDescent="0.25">
      <c r="A213" s="302" t="s">
        <v>617</v>
      </c>
      <c r="B213" s="302" t="s">
        <v>377</v>
      </c>
      <c r="C213" s="303" t="s">
        <v>620</v>
      </c>
      <c r="D213" s="303" t="s">
        <v>330</v>
      </c>
      <c r="E213" s="304" t="s">
        <v>621</v>
      </c>
    </row>
    <row r="214" spans="1:5" ht="38.25" x14ac:dyDescent="0.25">
      <c r="A214" s="302" t="s">
        <v>622</v>
      </c>
      <c r="B214" s="302" t="s">
        <v>428</v>
      </c>
      <c r="C214" s="303" t="s">
        <v>623</v>
      </c>
      <c r="D214" s="303" t="s">
        <v>330</v>
      </c>
      <c r="E214" s="304" t="s">
        <v>624</v>
      </c>
    </row>
    <row r="215" spans="1:5" ht="38.25" x14ac:dyDescent="0.25">
      <c r="A215" s="302" t="s">
        <v>622</v>
      </c>
      <c r="B215" s="302" t="s">
        <v>328</v>
      </c>
      <c r="C215" s="303" t="s">
        <v>625</v>
      </c>
      <c r="D215" s="303" t="s">
        <v>330</v>
      </c>
      <c r="E215" s="304" t="s">
        <v>626</v>
      </c>
    </row>
    <row r="216" spans="1:5" ht="38.25" x14ac:dyDescent="0.25">
      <c r="A216" s="302" t="s">
        <v>627</v>
      </c>
      <c r="B216" s="302" t="s">
        <v>404</v>
      </c>
      <c r="C216" s="303" t="s">
        <v>628</v>
      </c>
      <c r="D216" s="303" t="s">
        <v>335</v>
      </c>
      <c r="E216" s="304" t="s">
        <v>629</v>
      </c>
    </row>
    <row r="217" spans="1:5" ht="38.25" x14ac:dyDescent="0.25">
      <c r="A217" s="302" t="s">
        <v>627</v>
      </c>
      <c r="B217" s="302" t="s">
        <v>328</v>
      </c>
      <c r="C217" s="303" t="s">
        <v>630</v>
      </c>
      <c r="D217" s="303" t="s">
        <v>330</v>
      </c>
      <c r="E217" s="304" t="s">
        <v>631</v>
      </c>
    </row>
    <row r="218" spans="1:5" ht="38.25" x14ac:dyDescent="0.25">
      <c r="A218" s="302" t="s">
        <v>627</v>
      </c>
      <c r="B218" s="302" t="s">
        <v>328</v>
      </c>
      <c r="C218" s="303" t="s">
        <v>632</v>
      </c>
      <c r="D218" s="303" t="s">
        <v>330</v>
      </c>
      <c r="E218" s="304" t="s">
        <v>631</v>
      </c>
    </row>
    <row r="219" spans="1:5" ht="38.25" x14ac:dyDescent="0.25">
      <c r="A219" s="302" t="s">
        <v>627</v>
      </c>
      <c r="B219" s="302" t="s">
        <v>328</v>
      </c>
      <c r="C219" s="303" t="s">
        <v>633</v>
      </c>
      <c r="D219" s="303" t="s">
        <v>330</v>
      </c>
      <c r="E219" s="304" t="s">
        <v>631</v>
      </c>
    </row>
    <row r="220" spans="1:5" ht="38.25" x14ac:dyDescent="0.25">
      <c r="A220" s="302" t="s">
        <v>627</v>
      </c>
      <c r="B220" s="302" t="s">
        <v>328</v>
      </c>
      <c r="C220" s="303" t="s">
        <v>634</v>
      </c>
      <c r="D220" s="303" t="s">
        <v>330</v>
      </c>
      <c r="E220" s="304" t="s">
        <v>631</v>
      </c>
    </row>
    <row r="221" spans="1:5" ht="38.25" x14ac:dyDescent="0.25">
      <c r="A221" s="302" t="s">
        <v>627</v>
      </c>
      <c r="B221" s="302" t="s">
        <v>328</v>
      </c>
      <c r="C221" s="303" t="s">
        <v>635</v>
      </c>
      <c r="D221" s="303" t="s">
        <v>330</v>
      </c>
      <c r="E221" s="304" t="s">
        <v>631</v>
      </c>
    </row>
    <row r="222" spans="1:5" ht="38.25" x14ac:dyDescent="0.25">
      <c r="A222" s="302" t="s">
        <v>627</v>
      </c>
      <c r="B222" s="302" t="s">
        <v>328</v>
      </c>
      <c r="C222" s="303" t="s">
        <v>636</v>
      </c>
      <c r="D222" s="303" t="s">
        <v>330</v>
      </c>
      <c r="E222" s="304" t="s">
        <v>631</v>
      </c>
    </row>
    <row r="223" spans="1:5" ht="38.25" x14ac:dyDescent="0.25">
      <c r="A223" s="302" t="s">
        <v>627</v>
      </c>
      <c r="B223" s="302" t="s">
        <v>328</v>
      </c>
      <c r="C223" s="303" t="s">
        <v>637</v>
      </c>
      <c r="D223" s="303" t="s">
        <v>330</v>
      </c>
      <c r="E223" s="304" t="s">
        <v>631</v>
      </c>
    </row>
    <row r="224" spans="1:5" ht="38.25" x14ac:dyDescent="0.25">
      <c r="A224" s="302" t="s">
        <v>627</v>
      </c>
      <c r="B224" s="302" t="s">
        <v>328</v>
      </c>
      <c r="C224" s="303" t="s">
        <v>638</v>
      </c>
      <c r="D224" s="303" t="s">
        <v>330</v>
      </c>
      <c r="E224" s="304" t="s">
        <v>631</v>
      </c>
    </row>
    <row r="225" spans="1:5" ht="38.25" x14ac:dyDescent="0.25">
      <c r="A225" s="302" t="s">
        <v>639</v>
      </c>
      <c r="B225" s="302" t="s">
        <v>514</v>
      </c>
      <c r="C225" s="303" t="s">
        <v>640</v>
      </c>
      <c r="D225" s="303" t="s">
        <v>417</v>
      </c>
      <c r="E225" s="304" t="s">
        <v>641</v>
      </c>
    </row>
    <row r="226" spans="1:5" ht="38.25" x14ac:dyDescent="0.25">
      <c r="A226" s="302" t="s">
        <v>639</v>
      </c>
      <c r="B226" s="302" t="s">
        <v>514</v>
      </c>
      <c r="C226" s="303" t="s">
        <v>642</v>
      </c>
      <c r="D226" s="303" t="s">
        <v>417</v>
      </c>
      <c r="E226" s="304" t="s">
        <v>641</v>
      </c>
    </row>
    <row r="227" spans="1:5" ht="38.25" x14ac:dyDescent="0.25">
      <c r="A227" s="302" t="s">
        <v>643</v>
      </c>
      <c r="B227" s="302" t="s">
        <v>428</v>
      </c>
      <c r="C227" s="303" t="s">
        <v>644</v>
      </c>
      <c r="D227" s="303" t="s">
        <v>417</v>
      </c>
      <c r="E227" s="304" t="s">
        <v>641</v>
      </c>
    </row>
    <row r="228" spans="1:5" ht="38.25" x14ac:dyDescent="0.25">
      <c r="A228" s="302" t="s">
        <v>643</v>
      </c>
      <c r="B228" s="302" t="s">
        <v>514</v>
      </c>
      <c r="C228" s="303" t="s">
        <v>645</v>
      </c>
      <c r="D228" s="303" t="s">
        <v>417</v>
      </c>
      <c r="E228" s="304" t="s">
        <v>641</v>
      </c>
    </row>
    <row r="229" spans="1:5" ht="38.25" x14ac:dyDescent="0.25">
      <c r="A229" s="302" t="s">
        <v>643</v>
      </c>
      <c r="B229" s="302" t="s">
        <v>514</v>
      </c>
      <c r="C229" s="303" t="s">
        <v>646</v>
      </c>
      <c r="D229" s="303" t="s">
        <v>417</v>
      </c>
      <c r="E229" s="304" t="s">
        <v>641</v>
      </c>
    </row>
    <row r="230" spans="1:5" ht="38.25" x14ac:dyDescent="0.25">
      <c r="A230" s="302" t="s">
        <v>643</v>
      </c>
      <c r="B230" s="302" t="s">
        <v>514</v>
      </c>
      <c r="C230" s="303" t="s">
        <v>647</v>
      </c>
      <c r="D230" s="303" t="s">
        <v>417</v>
      </c>
      <c r="E230" s="304" t="s">
        <v>641</v>
      </c>
    </row>
    <row r="231" spans="1:5" ht="38.25" x14ac:dyDescent="0.25">
      <c r="A231" s="302" t="s">
        <v>643</v>
      </c>
      <c r="B231" s="302" t="s">
        <v>514</v>
      </c>
      <c r="C231" s="303" t="s">
        <v>648</v>
      </c>
      <c r="D231" s="303" t="s">
        <v>417</v>
      </c>
      <c r="E231" s="304" t="s">
        <v>641</v>
      </c>
    </row>
    <row r="232" spans="1:5" ht="38.25" x14ac:dyDescent="0.25">
      <c r="A232" s="302" t="s">
        <v>643</v>
      </c>
      <c r="B232" s="302" t="s">
        <v>514</v>
      </c>
      <c r="C232" s="303" t="s">
        <v>649</v>
      </c>
      <c r="D232" s="303" t="s">
        <v>417</v>
      </c>
      <c r="E232" s="304" t="s">
        <v>641</v>
      </c>
    </row>
    <row r="233" spans="1:5" ht="38.25" x14ac:dyDescent="0.25">
      <c r="A233" s="302" t="s">
        <v>650</v>
      </c>
      <c r="B233" s="302" t="s">
        <v>514</v>
      </c>
      <c r="C233" s="303" t="s">
        <v>651</v>
      </c>
      <c r="D233" s="303" t="s">
        <v>417</v>
      </c>
      <c r="E233" s="304" t="s">
        <v>641</v>
      </c>
    </row>
    <row r="234" spans="1:5" ht="38.25" x14ac:dyDescent="0.25">
      <c r="A234" s="302" t="s">
        <v>650</v>
      </c>
      <c r="B234" s="302" t="s">
        <v>514</v>
      </c>
      <c r="C234" s="303" t="s">
        <v>652</v>
      </c>
      <c r="D234" s="303" t="s">
        <v>417</v>
      </c>
      <c r="E234" s="304" t="s">
        <v>641</v>
      </c>
    </row>
    <row r="235" spans="1:5" ht="38.25" x14ac:dyDescent="0.25">
      <c r="A235" s="302" t="s">
        <v>650</v>
      </c>
      <c r="B235" s="302" t="s">
        <v>514</v>
      </c>
      <c r="C235" s="303" t="s">
        <v>653</v>
      </c>
      <c r="D235" s="303" t="s">
        <v>417</v>
      </c>
      <c r="E235" s="304" t="s">
        <v>641</v>
      </c>
    </row>
    <row r="236" spans="1:5" ht="38.25" x14ac:dyDescent="0.25">
      <c r="A236" s="302" t="s">
        <v>650</v>
      </c>
      <c r="B236" s="302" t="s">
        <v>514</v>
      </c>
      <c r="C236" s="303" t="s">
        <v>654</v>
      </c>
      <c r="D236" s="303" t="s">
        <v>417</v>
      </c>
      <c r="E236" s="304" t="s">
        <v>641</v>
      </c>
    </row>
    <row r="237" spans="1:5" ht="38.25" x14ac:dyDescent="0.25">
      <c r="A237" s="302" t="s">
        <v>650</v>
      </c>
      <c r="B237" s="302" t="s">
        <v>514</v>
      </c>
      <c r="C237" s="303" t="s">
        <v>655</v>
      </c>
      <c r="D237" s="303" t="s">
        <v>417</v>
      </c>
      <c r="E237" s="304" t="s">
        <v>641</v>
      </c>
    </row>
    <row r="238" spans="1:5" ht="38.25" x14ac:dyDescent="0.25">
      <c r="A238" s="302" t="s">
        <v>650</v>
      </c>
      <c r="B238" s="302" t="s">
        <v>514</v>
      </c>
      <c r="C238" s="303" t="s">
        <v>656</v>
      </c>
      <c r="D238" s="303" t="s">
        <v>417</v>
      </c>
      <c r="E238" s="304" t="s">
        <v>641</v>
      </c>
    </row>
    <row r="239" spans="1:5" ht="38.25" x14ac:dyDescent="0.25">
      <c r="A239" s="302" t="s">
        <v>650</v>
      </c>
      <c r="B239" s="302" t="s">
        <v>514</v>
      </c>
      <c r="C239" s="303" t="s">
        <v>657</v>
      </c>
      <c r="D239" s="303" t="s">
        <v>417</v>
      </c>
      <c r="E239" s="304" t="s">
        <v>641</v>
      </c>
    </row>
    <row r="240" spans="1:5" ht="38.25" x14ac:dyDescent="0.25">
      <c r="A240" s="302" t="s">
        <v>650</v>
      </c>
      <c r="B240" s="302" t="s">
        <v>514</v>
      </c>
      <c r="C240" s="303" t="s">
        <v>658</v>
      </c>
      <c r="D240" s="303" t="s">
        <v>417</v>
      </c>
      <c r="E240" s="304" t="s">
        <v>641</v>
      </c>
    </row>
    <row r="241" spans="1:5" ht="38.25" x14ac:dyDescent="0.25">
      <c r="A241" s="302" t="s">
        <v>650</v>
      </c>
      <c r="B241" s="302" t="s">
        <v>514</v>
      </c>
      <c r="C241" s="303" t="s">
        <v>659</v>
      </c>
      <c r="D241" s="303" t="s">
        <v>417</v>
      </c>
      <c r="E241" s="304" t="s">
        <v>641</v>
      </c>
    </row>
  </sheetData>
  <mergeCells count="1">
    <mergeCell ref="A1:C1"/>
  </mergeCells>
  <pageMargins left="0.7" right="0.7" top="0.75" bottom="0.75" header="0.3" footer="0.3"/>
  <pageSetup paperSize="9" scale="92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view="pageBreakPreview" zoomScale="80" zoomScaleNormal="80" zoomScaleSheetLayoutView="80" workbookViewId="0">
      <selection activeCell="R4" sqref="R4"/>
    </sheetView>
  </sheetViews>
  <sheetFormatPr defaultRowHeight="15.75" x14ac:dyDescent="0.25"/>
  <cols>
    <col min="1" max="1" width="10.625" customWidth="1"/>
    <col min="2" max="2" width="11.125" customWidth="1"/>
    <col min="3" max="3" width="11.5" customWidth="1"/>
    <col min="4" max="10" width="15.625" customWidth="1"/>
    <col min="11" max="11" width="15.75" customWidth="1"/>
    <col min="12" max="12" width="15.625" customWidth="1"/>
    <col min="13" max="13" width="2.75" customWidth="1"/>
    <col min="14" max="14" width="15.75" customWidth="1"/>
    <col min="15" max="15" width="15.625" customWidth="1"/>
    <col min="16" max="16" width="2.75" customWidth="1"/>
    <col min="17" max="17" width="15.625" customWidth="1"/>
    <col min="18" max="18" width="15.75" customWidth="1"/>
  </cols>
  <sheetData>
    <row r="1" spans="1:18" ht="45" customHeight="1" x14ac:dyDescent="0.3">
      <c r="A1" s="448" t="s">
        <v>276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50"/>
    </row>
    <row r="2" spans="1:18" ht="104.25" customHeight="1" thickBot="1" x14ac:dyDescent="0.3">
      <c r="A2" s="451" t="s">
        <v>185</v>
      </c>
      <c r="B2" s="451"/>
      <c r="C2" s="451"/>
      <c r="D2" s="451" t="s">
        <v>186</v>
      </c>
      <c r="E2" s="451"/>
      <c r="F2" s="451" t="s">
        <v>187</v>
      </c>
      <c r="G2" s="451"/>
      <c r="H2" s="451" t="s">
        <v>190</v>
      </c>
      <c r="I2" s="451"/>
      <c r="J2" s="451"/>
      <c r="K2" s="446" t="s">
        <v>191</v>
      </c>
      <c r="L2" s="447"/>
      <c r="M2" s="447"/>
      <c r="N2" s="447"/>
      <c r="O2" s="447"/>
      <c r="P2" s="447"/>
      <c r="Q2" s="447"/>
      <c r="R2" s="447"/>
    </row>
    <row r="3" spans="1:18" ht="78.75" x14ac:dyDescent="0.25">
      <c r="A3" s="43" t="s">
        <v>160</v>
      </c>
      <c r="B3" s="220" t="s">
        <v>42</v>
      </c>
      <c r="C3" s="43" t="s">
        <v>188</v>
      </c>
      <c r="D3" s="43" t="s">
        <v>189</v>
      </c>
      <c r="E3" s="43" t="s">
        <v>188</v>
      </c>
      <c r="F3" s="43" t="s">
        <v>93</v>
      </c>
      <c r="G3" s="43" t="s">
        <v>188</v>
      </c>
      <c r="H3" s="43" t="s">
        <v>93</v>
      </c>
      <c r="I3" s="43" t="s">
        <v>218</v>
      </c>
      <c r="J3" s="43" t="s">
        <v>188</v>
      </c>
      <c r="K3" s="13" t="s">
        <v>93</v>
      </c>
      <c r="L3" s="222" t="s">
        <v>194</v>
      </c>
      <c r="M3" s="422"/>
      <c r="N3" s="223" t="s">
        <v>192</v>
      </c>
      <c r="O3" s="222" t="s">
        <v>194</v>
      </c>
      <c r="P3" s="422"/>
      <c r="Q3" s="224" t="s">
        <v>193</v>
      </c>
      <c r="R3" s="13" t="s">
        <v>194</v>
      </c>
    </row>
    <row r="4" spans="1:18" x14ac:dyDescent="0.25">
      <c r="A4" s="13" t="s">
        <v>1399</v>
      </c>
      <c r="B4" s="13" t="s">
        <v>1399</v>
      </c>
      <c r="C4" s="13" t="s">
        <v>1399</v>
      </c>
      <c r="D4" s="13" t="s">
        <v>1399</v>
      </c>
      <c r="E4" s="13" t="s">
        <v>1399</v>
      </c>
      <c r="F4" s="13" t="s">
        <v>1399</v>
      </c>
      <c r="G4" s="13" t="s">
        <v>1399</v>
      </c>
      <c r="H4" s="219" t="s">
        <v>1399</v>
      </c>
      <c r="I4" s="219" t="s">
        <v>1399</v>
      </c>
      <c r="J4" s="219" t="s">
        <v>1399</v>
      </c>
      <c r="K4" s="219" t="s">
        <v>1399</v>
      </c>
      <c r="L4" s="221" t="s">
        <v>1399</v>
      </c>
      <c r="M4" s="444"/>
      <c r="N4" s="3" t="s">
        <v>1399</v>
      </c>
      <c r="O4" s="19" t="s">
        <v>1399</v>
      </c>
      <c r="P4" s="444"/>
      <c r="Q4" s="3" t="s">
        <v>1399</v>
      </c>
      <c r="R4" s="2" t="s">
        <v>1399</v>
      </c>
    </row>
    <row r="5" spans="1:18" x14ac:dyDescent="0.25">
      <c r="A5" s="13"/>
      <c r="B5" s="13"/>
      <c r="C5" s="13"/>
      <c r="D5" s="13"/>
      <c r="E5" s="13"/>
      <c r="F5" s="13"/>
      <c r="G5" s="13"/>
      <c r="H5" s="219"/>
      <c r="I5" s="219"/>
      <c r="J5" s="219"/>
      <c r="K5" s="219"/>
      <c r="L5" s="221"/>
      <c r="M5" s="444"/>
      <c r="N5" s="3"/>
      <c r="O5" s="19"/>
      <c r="P5" s="444"/>
      <c r="Q5" s="3"/>
      <c r="R5" s="2"/>
    </row>
    <row r="6" spans="1:18" x14ac:dyDescent="0.25">
      <c r="A6" s="13"/>
      <c r="B6" s="13"/>
      <c r="C6" s="13"/>
      <c r="D6" s="13"/>
      <c r="E6" s="13"/>
      <c r="F6" s="13"/>
      <c r="G6" s="13"/>
      <c r="H6" s="219"/>
      <c r="I6" s="219"/>
      <c r="J6" s="219"/>
      <c r="K6" s="219"/>
      <c r="L6" s="221"/>
      <c r="M6" s="444"/>
      <c r="N6" s="3"/>
      <c r="O6" s="19"/>
      <c r="P6" s="444"/>
      <c r="Q6" s="3"/>
      <c r="R6" s="2"/>
    </row>
    <row r="7" spans="1:18" x14ac:dyDescent="0.25">
      <c r="A7" s="13"/>
      <c r="B7" s="13"/>
      <c r="C7" s="13"/>
      <c r="D7" s="13"/>
      <c r="E7" s="13"/>
      <c r="F7" s="13"/>
      <c r="G7" s="13"/>
      <c r="H7" s="219"/>
      <c r="I7" s="219"/>
      <c r="J7" s="219"/>
      <c r="K7" s="219"/>
      <c r="L7" s="221"/>
      <c r="M7" s="444"/>
      <c r="N7" s="3"/>
      <c r="O7" s="19"/>
      <c r="P7" s="444"/>
      <c r="Q7" s="3"/>
      <c r="R7" s="2"/>
    </row>
    <row r="8" spans="1:18" ht="16.5" thickBot="1" x14ac:dyDescent="0.3">
      <c r="A8" s="2"/>
      <c r="B8" s="2"/>
      <c r="C8" s="2"/>
      <c r="D8" s="2"/>
      <c r="E8" s="11"/>
      <c r="F8" s="11"/>
      <c r="G8" s="11"/>
      <c r="H8" s="219"/>
      <c r="I8" s="219"/>
      <c r="J8" s="219"/>
      <c r="K8" s="219"/>
      <c r="L8" s="221"/>
      <c r="M8" s="445"/>
      <c r="N8" s="3"/>
      <c r="O8" s="19"/>
      <c r="P8" s="445"/>
      <c r="Q8" s="3"/>
      <c r="R8" s="2"/>
    </row>
  </sheetData>
  <mergeCells count="8">
    <mergeCell ref="M3:M8"/>
    <mergeCell ref="K2:R2"/>
    <mergeCell ref="P3:P8"/>
    <mergeCell ref="A1:R1"/>
    <mergeCell ref="F2:G2"/>
    <mergeCell ref="H2:J2"/>
    <mergeCell ref="D2:E2"/>
    <mergeCell ref="A2:C2"/>
  </mergeCells>
  <pageMargins left="0.7" right="0.7" top="0.75" bottom="0.75" header="0.3" footer="0.3"/>
  <pageSetup paperSize="9" scale="50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C11"/>
  <sheetViews>
    <sheetView tabSelected="1" view="pageBreakPreview" zoomScale="60" zoomScaleNormal="100" workbookViewId="0">
      <selection activeCell="A3" sqref="A3"/>
    </sheetView>
  </sheetViews>
  <sheetFormatPr defaultRowHeight="15.75" x14ac:dyDescent="0.25"/>
  <sheetData>
    <row r="11" spans="1:3" x14ac:dyDescent="0.25">
      <c r="A11" s="209"/>
      <c r="B11" s="209"/>
      <c r="C11" s="20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DE53FDDBD7F542805C64E693AD18E5" ma:contentTypeVersion="11" ma:contentTypeDescription="Create a new document." ma:contentTypeScope="" ma:versionID="37dac79fca85f54d72cb69903c1c5596">
  <xsd:schema xmlns:xsd="http://www.w3.org/2001/XMLSchema" xmlns:xs="http://www.w3.org/2001/XMLSchema" xmlns:p="http://schemas.microsoft.com/office/2006/metadata/properties" xmlns:ns2="62dc8d3a-4265-423e-88e4-c330826fd5a8" xmlns:ns3="46f6adf5-eaad-4dbb-91ac-274e33425322" targetNamespace="http://schemas.microsoft.com/office/2006/metadata/properties" ma:root="true" ma:fieldsID="ba35c8e110e10cef6d1bffdb8b49544a" ns2:_="" ns3:_="">
    <xsd:import namespace="62dc8d3a-4265-423e-88e4-c330826fd5a8"/>
    <xsd:import namespace="46f6adf5-eaad-4dbb-91ac-274e334253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c8d3a-4265-423e-88e4-c330826fd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6adf5-eaad-4dbb-91ac-274e334253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817324-BD96-4D22-ADD4-1448108A8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c8d3a-4265-423e-88e4-c330826fd5a8"/>
    <ds:schemaRef ds:uri="46f6adf5-eaad-4dbb-91ac-274e334253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0E4545-BAD6-469B-9218-C04FA07708F4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46f6adf5-eaad-4dbb-91ac-274e33425322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62dc8d3a-4265-423e-88e4-c330826fd5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27</vt:i4>
      </vt:variant>
      <vt:variant>
        <vt:lpstr>Pomenované rozsahy</vt:lpstr>
      </vt:variant>
      <vt:variant>
        <vt:i4>9</vt:i4>
      </vt:variant>
    </vt:vector>
  </HeadingPairs>
  <TitlesOfParts>
    <vt:vector size="36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I.stupeň prijatia</vt:lpstr>
      <vt:lpstr>T3B - II. stupeň prijatia</vt:lpstr>
      <vt:lpstr>T3C - III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umel.cinnosť</vt:lpstr>
      <vt:lpstr>T15 zrušené ŠP</vt:lpstr>
      <vt:lpstr>16 HI konania</vt:lpstr>
      <vt:lpstr>17 HI odňatie </vt:lpstr>
      <vt:lpstr>T18 Výskumné projekty</vt:lpstr>
      <vt:lpstr>T19 Ostatné (nevýsk.) projekty</vt:lpstr>
      <vt:lpstr>T20 umelecká činnosť</vt:lpstr>
      <vt:lpstr>T21 odoberanie titulov</vt:lpstr>
      <vt:lpstr>skratky</vt:lpstr>
      <vt:lpstr>'16 HI konania'!Oblasť_tlače</vt:lpstr>
      <vt:lpstr>'17 HI odňatie '!Oblasť_tlače</vt:lpstr>
      <vt:lpstr>'T12 záverečné práce'!Oblasť_tlače</vt:lpstr>
      <vt:lpstr>'T19 Ostatné (nevýsk.) projekty'!Oblasť_tlače</vt:lpstr>
      <vt:lpstr>'T21 odoberanie titulov'!Oblasť_tlače</vt:lpstr>
      <vt:lpstr>'T3a - I.stupeň prijatia'!Oblasť_tlače</vt:lpstr>
      <vt:lpstr>'T3C - III stupeň prijatia'!Oblasť_tlače</vt:lpstr>
      <vt:lpstr>'T7 profesori'!Oblasť_tlače</vt:lpstr>
      <vt:lpstr>'T9 výberové konania'!Oblasť_tlače</vt:lpstr>
    </vt:vector>
  </TitlesOfParts>
  <Manager/>
  <Company>MŠSR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Jozef Jurkovič</dc:creator>
  <cp:keywords/>
  <dc:description/>
  <cp:lastModifiedBy>Používateľ systému Windows</cp:lastModifiedBy>
  <cp:revision/>
  <cp:lastPrinted>2026-05-22T07:59:19Z</cp:lastPrinted>
  <dcterms:created xsi:type="dcterms:W3CDTF">2010-01-11T10:19:31Z</dcterms:created>
  <dcterms:modified xsi:type="dcterms:W3CDTF">2026-05-22T07:59:29Z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0x010100DBDE53FDDBD7F542805C64E693AD18E5</vt:lpwstr>
  </property>
</Properties>
</file>