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60" yWindow="0" windowWidth="28920" windowHeight="15600" activeTab="4"/>
  </bookViews>
  <sheets>
    <sheet name="Kryci_list " sheetId="3" r:id="rId1"/>
    <sheet name="Rekapitulácia" sheetId="1" r:id="rId2"/>
    <sheet name="Krycí list stavby" sheetId="2" state="hidden" r:id="rId3"/>
    <sheet name="Rekap " sheetId="4" r:id="rId4"/>
    <sheet name="SO 6728" sheetId="5" r:id="rId5"/>
    <sheet name="Samostat.rozpočet ZTI" sheetId="6" r:id="rId6"/>
    <sheet name="Samostat.rozpočet ÚK" sheetId="7" r:id="rId7"/>
    <sheet name="Samostat.rozpočet EI" sheetId="8" r:id="rId8"/>
  </sheets>
  <definedNames>
    <definedName name="_xlnm.Print_Titles" localSheetId="3">'Rekap '!$9:$9</definedName>
    <definedName name="_xlnm.Print_Titles" localSheetId="4">'SO 6728'!$8:$8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96" i="5" l="1"/>
  <c r="D31" i="4"/>
  <c r="J31" i="3"/>
  <c r="H60" i="6" l="1"/>
  <c r="J29" i="3"/>
  <c r="J23" i="3"/>
  <c r="H8" i="7" l="1"/>
  <c r="H31" i="7" l="1"/>
  <c r="M43" i="5" l="1"/>
  <c r="J16" i="2"/>
  <c r="J18" i="2"/>
  <c r="J30" i="3"/>
  <c r="Z94" i="5"/>
  <c r="J17" i="3" s="1"/>
  <c r="S92" i="5"/>
  <c r="P92" i="5"/>
  <c r="K91" i="5"/>
  <c r="J91" i="5"/>
  <c r="M91" i="5"/>
  <c r="M92" i="5" s="1"/>
  <c r="L91" i="5"/>
  <c r="S84" i="5"/>
  <c r="K83" i="5"/>
  <c r="J83" i="5"/>
  <c r="M83" i="5"/>
  <c r="L83" i="5"/>
  <c r="K82" i="5"/>
  <c r="J82" i="5"/>
  <c r="M82" i="5"/>
  <c r="L82" i="5"/>
  <c r="K81" i="5"/>
  <c r="J81" i="5"/>
  <c r="P81" i="5"/>
  <c r="M81" i="5"/>
  <c r="L81" i="5"/>
  <c r="K80" i="5"/>
  <c r="J80" i="5"/>
  <c r="M80" i="5"/>
  <c r="L80" i="5"/>
  <c r="K79" i="5"/>
  <c r="J79" i="5"/>
  <c r="P79" i="5"/>
  <c r="M79" i="5"/>
  <c r="L79" i="5"/>
  <c r="K78" i="5"/>
  <c r="J78" i="5"/>
  <c r="P78" i="5"/>
  <c r="M78" i="5"/>
  <c r="L78" i="5"/>
  <c r="S75" i="5"/>
  <c r="K74" i="5"/>
  <c r="J74" i="5"/>
  <c r="P74" i="5"/>
  <c r="M74" i="5"/>
  <c r="L74" i="5"/>
  <c r="K73" i="5"/>
  <c r="J73" i="5"/>
  <c r="M73" i="5"/>
  <c r="L73" i="5"/>
  <c r="K72" i="5"/>
  <c r="J72" i="5"/>
  <c r="P72" i="5"/>
  <c r="M72" i="5"/>
  <c r="L72" i="5"/>
  <c r="P69" i="5"/>
  <c r="K68" i="5"/>
  <c r="J68" i="5"/>
  <c r="S68" i="5"/>
  <c r="S69" i="5" s="1"/>
  <c r="M68" i="5"/>
  <c r="L68" i="5"/>
  <c r="K67" i="5"/>
  <c r="J67" i="5"/>
  <c r="M67" i="5"/>
  <c r="L67" i="5"/>
  <c r="K66" i="5"/>
  <c r="J66" i="5"/>
  <c r="M66" i="5"/>
  <c r="L66" i="5"/>
  <c r="K65" i="5"/>
  <c r="J65" i="5"/>
  <c r="M65" i="5"/>
  <c r="L65" i="5"/>
  <c r="S62" i="5"/>
  <c r="K61" i="5"/>
  <c r="J61" i="5"/>
  <c r="M61" i="5"/>
  <c r="L61" i="5"/>
  <c r="K60" i="5"/>
  <c r="J60" i="5"/>
  <c r="P60" i="5"/>
  <c r="M60" i="5"/>
  <c r="L60" i="5"/>
  <c r="K59" i="5"/>
  <c r="J59" i="5"/>
  <c r="P59" i="5"/>
  <c r="M59" i="5"/>
  <c r="L59" i="5"/>
  <c r="K58" i="5"/>
  <c r="J58" i="5"/>
  <c r="P58" i="5"/>
  <c r="M58" i="5"/>
  <c r="L58" i="5"/>
  <c r="K57" i="5"/>
  <c r="J57" i="5"/>
  <c r="P57" i="5"/>
  <c r="M57" i="5"/>
  <c r="L57" i="5"/>
  <c r="K56" i="5"/>
  <c r="J56" i="5"/>
  <c r="P56" i="5"/>
  <c r="M56" i="5"/>
  <c r="L56" i="5"/>
  <c r="S53" i="5"/>
  <c r="P53" i="5"/>
  <c r="K52" i="5"/>
  <c r="J52" i="5"/>
  <c r="M52" i="5"/>
  <c r="L52" i="5"/>
  <c r="L53" i="5" s="1"/>
  <c r="S49" i="5"/>
  <c r="P49" i="5"/>
  <c r="K48" i="5"/>
  <c r="J48" i="5"/>
  <c r="M48" i="5"/>
  <c r="L48" i="5"/>
  <c r="K47" i="5"/>
  <c r="J47" i="5"/>
  <c r="M47" i="5"/>
  <c r="L47" i="5"/>
  <c r="S44" i="5"/>
  <c r="P44" i="5"/>
  <c r="K43" i="5"/>
  <c r="J43" i="5"/>
  <c r="L43" i="5"/>
  <c r="K36" i="5"/>
  <c r="J36" i="5"/>
  <c r="M36" i="5"/>
  <c r="L36" i="5"/>
  <c r="K35" i="5"/>
  <c r="J35" i="5"/>
  <c r="M35" i="5"/>
  <c r="L35" i="5"/>
  <c r="K34" i="5"/>
  <c r="J34" i="5"/>
  <c r="M34" i="5"/>
  <c r="L34" i="5"/>
  <c r="K33" i="5"/>
  <c r="J33" i="5"/>
  <c r="M33" i="5"/>
  <c r="L33" i="5"/>
  <c r="K32" i="5"/>
  <c r="J32" i="5"/>
  <c r="M32" i="5"/>
  <c r="L32" i="5"/>
  <c r="K31" i="5"/>
  <c r="J31" i="5"/>
  <c r="M31" i="5"/>
  <c r="L31" i="5"/>
  <c r="K30" i="5"/>
  <c r="J30" i="5"/>
  <c r="M30" i="5"/>
  <c r="L30" i="5"/>
  <c r="K29" i="5"/>
  <c r="J29" i="5"/>
  <c r="M29" i="5"/>
  <c r="L29" i="5"/>
  <c r="K28" i="5"/>
  <c r="J28" i="5"/>
  <c r="S28" i="5"/>
  <c r="M28" i="5"/>
  <c r="L28" i="5"/>
  <c r="K27" i="5"/>
  <c r="J27" i="5"/>
  <c r="S27" i="5"/>
  <c r="P27" i="5"/>
  <c r="P37" i="5" s="1"/>
  <c r="M27" i="5"/>
  <c r="L27" i="5"/>
  <c r="K26" i="5"/>
  <c r="J26" i="5"/>
  <c r="M26" i="5"/>
  <c r="L26" i="5"/>
  <c r="K25" i="5"/>
  <c r="J25" i="5"/>
  <c r="S25" i="5"/>
  <c r="M25" i="5"/>
  <c r="L25" i="5"/>
  <c r="K24" i="5"/>
  <c r="J24" i="5"/>
  <c r="S24" i="5"/>
  <c r="M24" i="5"/>
  <c r="L24" i="5"/>
  <c r="K23" i="5"/>
  <c r="J23" i="5"/>
  <c r="S23" i="5"/>
  <c r="M23" i="5"/>
  <c r="L23" i="5"/>
  <c r="S20" i="5"/>
  <c r="K19" i="5"/>
  <c r="J19" i="5"/>
  <c r="P19" i="5"/>
  <c r="M19" i="5"/>
  <c r="L19" i="5"/>
  <c r="K18" i="5"/>
  <c r="J18" i="5"/>
  <c r="P18" i="5"/>
  <c r="M18" i="5"/>
  <c r="L18" i="5"/>
  <c r="K17" i="5"/>
  <c r="J17" i="5"/>
  <c r="P17" i="5"/>
  <c r="M17" i="5"/>
  <c r="M20" i="5" s="1"/>
  <c r="L17" i="5"/>
  <c r="S14" i="5"/>
  <c r="K13" i="5"/>
  <c r="J13" i="5"/>
  <c r="P13" i="5"/>
  <c r="M13" i="5"/>
  <c r="L13" i="5"/>
  <c r="K12" i="5"/>
  <c r="J12" i="5"/>
  <c r="P12" i="5"/>
  <c r="M12" i="5"/>
  <c r="L12" i="5"/>
  <c r="K11" i="5"/>
  <c r="J11" i="5"/>
  <c r="P11" i="5"/>
  <c r="M11" i="5"/>
  <c r="L11" i="5"/>
  <c r="S87" i="5" l="1"/>
  <c r="M44" i="5"/>
  <c r="P20" i="5"/>
  <c r="L37" i="5"/>
  <c r="L20" i="5"/>
  <c r="S37" i="5"/>
  <c r="J17" i="2"/>
  <c r="J20" i="2" s="1"/>
  <c r="J20" i="3"/>
  <c r="K94" i="5"/>
  <c r="K7" i="1" s="1"/>
  <c r="M37" i="5"/>
  <c r="P75" i="5"/>
  <c r="M75" i="5"/>
  <c r="P62" i="5"/>
  <c r="P84" i="5"/>
  <c r="L84" i="5"/>
  <c r="M84" i="5"/>
  <c r="S39" i="5"/>
  <c r="E18" i="3"/>
  <c r="E18" i="2" s="1"/>
  <c r="L75" i="5"/>
  <c r="M14" i="5"/>
  <c r="L49" i="5"/>
  <c r="M49" i="5"/>
  <c r="M62" i="5"/>
  <c r="L69" i="5"/>
  <c r="L62" i="5"/>
  <c r="L44" i="5"/>
  <c r="M53" i="5"/>
  <c r="M69" i="5"/>
  <c r="L92" i="5"/>
  <c r="L14" i="5"/>
  <c r="P14" i="5"/>
  <c r="H96" i="5" l="1"/>
  <c r="F16" i="2"/>
  <c r="P87" i="5"/>
  <c r="F18" i="3"/>
  <c r="F18" i="2" s="1"/>
  <c r="M39" i="5"/>
  <c r="P39" i="5"/>
  <c r="L39" i="5"/>
  <c r="S94" i="5"/>
  <c r="D18" i="3"/>
  <c r="D18" i="2" s="1"/>
  <c r="M87" i="5"/>
  <c r="L87" i="5"/>
  <c r="I96" i="5" l="1"/>
  <c r="D16" i="2"/>
  <c r="E17" i="2"/>
  <c r="E16" i="2"/>
  <c r="C31" i="4"/>
  <c r="B31" i="4"/>
  <c r="D17" i="2"/>
  <c r="P94" i="5"/>
  <c r="M94" i="5"/>
  <c r="L94" i="5"/>
  <c r="F17" i="2" l="1"/>
  <c r="F20" i="2" s="1"/>
  <c r="J24" i="3"/>
  <c r="J24" i="2" s="1"/>
  <c r="J22" i="3"/>
  <c r="F20" i="3"/>
  <c r="F23" i="3"/>
  <c r="F23" i="2" s="1"/>
  <c r="F22" i="3"/>
  <c r="F22" i="2" s="1"/>
  <c r="J23" i="2"/>
  <c r="F24" i="3"/>
  <c r="F24" i="2" s="1"/>
  <c r="J22" i="2" l="1"/>
  <c r="J26" i="2" s="1"/>
  <c r="J28" i="2" s="1"/>
  <c r="J26" i="3"/>
  <c r="J28" i="3" l="1"/>
  <c r="I29" i="3" l="1"/>
  <c r="I29" i="2" l="1"/>
  <c r="J29" i="2" s="1"/>
  <c r="I30" i="2" l="1"/>
  <c r="J30" i="2" s="1"/>
  <c r="J31" i="2" s="1"/>
</calcChain>
</file>

<file path=xl/sharedStrings.xml><?xml version="1.0" encoding="utf-8"?>
<sst xmlns="http://schemas.openxmlformats.org/spreadsheetml/2006/main" count="733" uniqueCount="401">
  <si>
    <t>Rekapitulácia rozpočtu</t>
  </si>
  <si>
    <t>Stavba Univerzita Konštantísna Filozofa v Nitre - rekonštrukcia sociálnych zariadení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</si>
  <si>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</si>
  <si>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</si>
  <si>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</si>
  <si>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</si>
  <si>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</si>
  <si>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</t>
  </si>
  <si>
    <t>HZS</t>
  </si>
  <si>
    <t>Kompl.čin.</t>
  </si>
  <si>
    <t>Ost. náklady</t>
  </si>
  <si>
    <t>Cena</t>
  </si>
  <si>
    <t>Rekonštrukcia sociálnych zariadení</t>
  </si>
  <si>
    <t>Krycí list rozpočtu</t>
  </si>
  <si>
    <t xml:space="preserve">Miesto:  </t>
  </si>
  <si>
    <t>Objekt Rekonštrukcia sociálnych zariadení</t>
  </si>
  <si>
    <t xml:space="preserve">Ks: </t>
  </si>
  <si>
    <t xml:space="preserve">Zákazka: </t>
  </si>
  <si>
    <t xml:space="preserve">Spracoval: </t>
  </si>
  <si>
    <t xml:space="preserve">Dňa </t>
  </si>
  <si>
    <t>07.08.2019</t>
  </si>
  <si>
    <t>Odberateľ: Univerzita Konštantína Filozofa v Nitre</t>
  </si>
  <si>
    <t xml:space="preserve">IČO: </t>
  </si>
  <si>
    <t xml:space="preserve">DIČ: </t>
  </si>
  <si>
    <t xml:space="preserve">Dodávateľ: </t>
  </si>
  <si>
    <t xml:space="preserve">Projektant: </t>
  </si>
  <si>
    <t xml:space="preserve">A </t>
  </si>
  <si>
    <t xml:space="preserve">HSV </t>
  </si>
  <si>
    <t xml:space="preserve">PSV </t>
  </si>
  <si>
    <t xml:space="preserve">MONT </t>
  </si>
  <si>
    <t>Spolu</t>
  </si>
  <si>
    <t xml:space="preserve">B </t>
  </si>
  <si>
    <t>Ďalšie náklady</t>
  </si>
  <si>
    <t>Ostatné náklady</t>
  </si>
  <si>
    <t xml:space="preserve">Kompletačná činnosť </t>
  </si>
  <si>
    <t xml:space="preserve">HZS </t>
  </si>
  <si>
    <t xml:space="preserve">E </t>
  </si>
  <si>
    <t>Celkové náklady</t>
  </si>
  <si>
    <t>Súčet riadkov 5,10,15,20</t>
  </si>
  <si>
    <t xml:space="preserve">DPH 20% z </t>
  </si>
  <si>
    <t xml:space="preserve">DPH 0% z </t>
  </si>
  <si>
    <t>Spolu v EUR</t>
  </si>
  <si>
    <t xml:space="preserve">F </t>
  </si>
  <si>
    <t xml:space="preserve">C </t>
  </si>
  <si>
    <t>Zariadenie staveniska</t>
  </si>
  <si>
    <t>Sťažené výrobné podmienky</t>
  </si>
  <si>
    <t>Prevádzkové vplyvy</t>
  </si>
  <si>
    <t>0% z [H+P+M]</t>
  </si>
  <si>
    <t>0% z [H+P]</t>
  </si>
  <si>
    <t xml:space="preserve">D </t>
  </si>
  <si>
    <t>Sťažené podmienky dopravy</t>
  </si>
  <si>
    <t>Horské oblasti</t>
  </si>
  <si>
    <t>Mimostavenisková doprava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</si>
  <si>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</si>
  <si>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</si>
  <si>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</si>
  <si>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</si>
  <si>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</si>
  <si>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</si>
  <si>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</si>
  <si>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</si>
  <si>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</si>
  <si>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07.08.2019</t>
  </si>
  <si>
    <t>Prehľad rozpočtových nákladov</t>
  </si>
  <si>
    <t>Práce HSV</t>
  </si>
  <si>
    <t>ZVISLÉ KONŠTRUKCIE</t>
  </si>
  <si>
    <t>POVRCHOVÉ ÚPRAVY</t>
  </si>
  <si>
    <t>OSTATNÉ PRÁCE</t>
  </si>
  <si>
    <t>Práce PSV</t>
  </si>
  <si>
    <t>ZTI-VNÚTORNA KANALIZÁCIA</t>
  </si>
  <si>
    <t>ZTI-ZARIAĎOVACIE PREDMETY</t>
  </si>
  <si>
    <t>ÚSTREDNÉ VYKUROVANIE-KOTOLNE</t>
  </si>
  <si>
    <t>DREVOSTAVBY</t>
  </si>
  <si>
    <t>KOVOVÉ DOPLNKOVÉ KONŠTRUKCIE</t>
  </si>
  <si>
    <t>PODLAHY A OBKLADY KERAMICKÉ-DLAŽBY</t>
  </si>
  <si>
    <t>PODLAHY A OBKLADY KERAMICKÉ-OBKLADY</t>
  </si>
  <si>
    <t>Montážne práce</t>
  </si>
  <si>
    <t>M-21 ELEKTROMONTÁŽE</t>
  </si>
  <si>
    <t>Celkom v EUR</t>
  </si>
  <si>
    <t>Por.č.</t>
  </si>
  <si>
    <t>Cenník</t>
  </si>
  <si>
    <t>Kód položky</t>
  </si>
  <si>
    <t>Názov</t>
  </si>
  <si>
    <t>Mj</t>
  </si>
  <si>
    <t>Množstvo</t>
  </si>
  <si>
    <t>Cena celkom</t>
  </si>
  <si>
    <t>Hmotnosť</t>
  </si>
  <si>
    <t>Suť</t>
  </si>
  <si>
    <t>Zákazka Univerzita Konštantísna Filozofa v Nitre - rekonštrukcia sociálnych zariadení</t>
  </si>
  <si>
    <t xml:space="preserve"> 11/A 1</t>
  </si>
  <si>
    <t xml:space="preserve"> 312272120</t>
  </si>
  <si>
    <t>Murivo výplňové z tvárnic YTONG hladkých na MC-5 a tenkovrst.,maltu YTONG hr.200 P4-500</t>
  </si>
  <si>
    <t>m3</t>
  </si>
  <si>
    <t xml:space="preserve"> 342272102</t>
  </si>
  <si>
    <t>Priečky z tvárnic YTONG na MC-5 a tenkovrst.,maltu YTONG hr.100, P2-500</t>
  </si>
  <si>
    <t>m2</t>
  </si>
  <si>
    <t xml:space="preserve"> 342948112</t>
  </si>
  <si>
    <t>Ukotvenie priečok k murovaným konštrukciam</t>
  </si>
  <si>
    <t>m</t>
  </si>
  <si>
    <t xml:space="preserve"> 612481119</t>
  </si>
  <si>
    <t>Potiahnutie vnútorných stien, sklotextílnou mriežkou</t>
  </si>
  <si>
    <t xml:space="preserve"> 14/C 1</t>
  </si>
  <si>
    <t xml:space="preserve"> 612421431</t>
  </si>
  <si>
    <t>Oprava vnútorných vápenných omietok stien, štukových - po odsekaní vnút. obkladov - pre ozn.1</t>
  </si>
  <si>
    <t xml:space="preserve"> 632451505</t>
  </si>
  <si>
    <t>Opravná a vyrovnávacia hmota, vo vonkajších aj vnútorných priestoroch, hr. 10 mm - pre ozn.1 (P1-P5)</t>
  </si>
  <si>
    <t xml:space="preserve"> 13/B 1</t>
  </si>
  <si>
    <t xml:space="preserve"> 962031132</t>
  </si>
  <si>
    <t>Búranie priečok z tehál pálených, plných alebo dutých hr. do 150 mm,  -0,19600t - ozn.4</t>
  </si>
  <si>
    <t xml:space="preserve"> 962032231</t>
  </si>
  <si>
    <t>Búranie muriva nadzákladového z tehál pálených, vápenopieskových,cementových na maltu,  -1,90500t</t>
  </si>
  <si>
    <t xml:space="preserve"> 965081712</t>
  </si>
  <si>
    <t>Búranie dlažieb, bez podklad. lôžka z xylolit., alebo keramických dlaždíc hr. do 10 mm,  -0,02000t - ozn.1 (P1-P5)</t>
  </si>
  <si>
    <t xml:space="preserve"> 968061125</t>
  </si>
  <si>
    <t>Vyvesenie alebo zavesenie dreveného dverného krídla do 2 m2 - ozn.7</t>
  </si>
  <si>
    <t>kus</t>
  </si>
  <si>
    <t xml:space="preserve"> 968063455</t>
  </si>
  <si>
    <t>Vybúranie kovových dverových zárubní,  -0,08200t - ozn.7</t>
  </si>
  <si>
    <t xml:space="preserve"> 978059531</t>
  </si>
  <si>
    <t>Odsekanie a odobratie stien z obkladačiek vnútorných nad 2 m2,  -0,06800t - ozn.1</t>
  </si>
  <si>
    <t xml:space="preserve"> 979011111</t>
  </si>
  <si>
    <t>Zvislá doprava sutiny a vybúraných hmôt za prvé podlažie nad alebo pod základným podlažím</t>
  </si>
  <si>
    <t>t</t>
  </si>
  <si>
    <t xml:space="preserve"> 979081111</t>
  </si>
  <si>
    <t>Odvoz sutiny a vybúraných hmôt na skládku do 1 km</t>
  </si>
  <si>
    <t xml:space="preserve"> 979081121</t>
  </si>
  <si>
    <t>Odvoz sutiny a vybúraných hmôt na skládku za každý ďalší 1 km</t>
  </si>
  <si>
    <t xml:space="preserve"> 979082111</t>
  </si>
  <si>
    <t>Vnútrostavenisková doprava sutiny a vybúraných hmôt do 10 m</t>
  </si>
  <si>
    <t xml:space="preserve"> 979082121</t>
  </si>
  <si>
    <t>Vnútrostavenisková doprava sutiny a vybúraných hmôt za každých ďalších 5 m</t>
  </si>
  <si>
    <t xml:space="preserve"> 979087313</t>
  </si>
  <si>
    <t>Nakladanie vybúraných hmôt na dopravný prostriedok</t>
  </si>
  <si>
    <t xml:space="preserve"> 979089012</t>
  </si>
  <si>
    <t>Poplatok za skladovanie - betón, tehly, dlaždice (17 01 ), ostatné - predbežná cena</t>
  </si>
  <si>
    <t>766/B 1</t>
  </si>
  <si>
    <t xml:space="preserve"> 766691811</t>
  </si>
  <si>
    <t>Demontáž parapetných dosiek - ozn.2</t>
  </si>
  <si>
    <t>R/R 0</t>
  </si>
  <si>
    <t xml:space="preserve"> 721.10</t>
  </si>
  <si>
    <t>Zdravotechnika - viď samostatný rozpočet</t>
  </si>
  <si>
    <t>kpl</t>
  </si>
  <si>
    <t>721/A 5</t>
  </si>
  <si>
    <t xml:space="preserve"> 72599990000</t>
  </si>
  <si>
    <t>Zariaďovacie predmety - doplnky mimo rozpočtu ZTI (wc kefa, polička, vešiak, zásobník na hyg.sáčky, hyg.sáčky, odpad.kôš na dámske hyg.potreby, prebaľovací pult, zrkadlo, police a iné) - v zmysle PD</t>
  </si>
  <si>
    <t xml:space="preserve"> 998725201</t>
  </si>
  <si>
    <t>Presun hmôt pre zariaďovacie predmety v objektoch výšky do 6 m</t>
  </si>
  <si>
    <t>%</t>
  </si>
  <si>
    <t xml:space="preserve"> 730.01</t>
  </si>
  <si>
    <t>Vykurovanie - viď samostatný rozpočet</t>
  </si>
  <si>
    <t>763/A 2</t>
  </si>
  <si>
    <t xml:space="preserve"> 763124132</t>
  </si>
  <si>
    <t>SDK stena predsadená hr. 100 mm jednoduchá kca UW a CW dosky GKBI tl 12,5 mm</t>
  </si>
  <si>
    <t xml:space="preserve"> 763124133</t>
  </si>
  <si>
    <t>SDK stena predsadená hr. 150 mm jednoduchá kca UW a CW dosky GKBI tl 12,5 mm</t>
  </si>
  <si>
    <t xml:space="preserve"> 763124143</t>
  </si>
  <si>
    <t>SDK stena predsadená hr. 200 mm jednoduchá kca UW a CW dosky GKBI tl 12,5 mm</t>
  </si>
  <si>
    <t xml:space="preserve"> 763135010</t>
  </si>
  <si>
    <t>SDK kazetový podhľad RIGIPS 600x600 mm hrana A konštrukcia viditeľná</t>
  </si>
  <si>
    <t xml:space="preserve"> 763167326</t>
  </si>
  <si>
    <t>Sokel SDK pre vedenie rozvodov ÚK</t>
  </si>
  <si>
    <t xml:space="preserve"> 998763401</t>
  </si>
  <si>
    <t>Presun hmôt pre sádrokartónové konštrukcie v stavbách(objektoch )výšky do 7 m</t>
  </si>
  <si>
    <t>767/A 1</t>
  </si>
  <si>
    <t xml:space="preserve"> 767000033</t>
  </si>
  <si>
    <t>D+M WC zásten CL10 Compact - špecifikácia v zmysle PD</t>
  </si>
  <si>
    <t xml:space="preserve"> 767000034</t>
  </si>
  <si>
    <t>D+M deliacich pisoárových stien - špecifikácia v zmysle PD</t>
  </si>
  <si>
    <t>767/A 3</t>
  </si>
  <si>
    <t xml:space="preserve"> 998767201</t>
  </si>
  <si>
    <t>Presun hmôt pre kovové stavebné doplnkové konštrukcie v objektoch výšky do 6 m</t>
  </si>
  <si>
    <t>767/B 1</t>
  </si>
  <si>
    <t xml:space="preserve"> 767581801</t>
  </si>
  <si>
    <t>Demontáž podhľadov kaziet,  -0,00500t - ozn.8</t>
  </si>
  <si>
    <t>771/A 1</t>
  </si>
  <si>
    <t xml:space="preserve"> 771571132</t>
  </si>
  <si>
    <t>Montáž podláh z dlaždíc keramických hladkých v obmedz. priest., protisklz. alebo reliéfovaných do lepidla - P1-P5</t>
  </si>
  <si>
    <t xml:space="preserve"> 998771201</t>
  </si>
  <si>
    <t>Presun hmôt pre podlahy z dlaždíc v objektoch výšky do 6m</t>
  </si>
  <si>
    <t>S/S70</t>
  </si>
  <si>
    <t xml:space="preserve"> 5973A01621</t>
  </si>
  <si>
    <t>Dlažba keramická, rektifikovaná, R10, fotokatalytická, antibakteriálna, samočistiaca, protipliesňová, 600x600, Agrob Buchtal, Streetlife, asphalt - dodávka</t>
  </si>
  <si>
    <t>771/A 2</t>
  </si>
  <si>
    <t xml:space="preserve"> 781445069</t>
  </si>
  <si>
    <t>Montáž obkladov stien z obkladačiek hutných, keramických do tmelu, v obmedz. priestore</t>
  </si>
  <si>
    <t xml:space="preserve"> 781491111</t>
  </si>
  <si>
    <t>Dodávka a montáž hliníkových profilov pre obklad do tmelu, h=10 mm - roh steny</t>
  </si>
  <si>
    <t xml:space="preserve"> 998781201</t>
  </si>
  <si>
    <t>Presun hmôt pre obklady keramické v objektoch výšky do 6 m</t>
  </si>
  <si>
    <t xml:space="preserve"> 5976579000</t>
  </si>
  <si>
    <t>Obkladačky keramické, neutral 3, asphaltschwarz, fotokatalytické, antibakteriálne, samočistiace, protipliesňové, 100x600x9, Agrob Buchtal, Plural - dodávka</t>
  </si>
  <si>
    <t xml:space="preserve"> 5976579602.1</t>
  </si>
  <si>
    <t>Obkladačky keramické, neutral 8, lichtgrau, fotokatalytické, antibakteriálne, samočistiace, protipliesňové, 300x600x9, Agrob Buchtal, Plural - dodávka</t>
  </si>
  <si>
    <t xml:space="preserve"> 5976579602.3</t>
  </si>
  <si>
    <t>Obkladačky keramické, neutral 10, aktivweiß, fotokatalytické, antibakteriálne, samočistiace, protipliesňové, 300x600x9, Agrob Buchtal, Plural - dodávka</t>
  </si>
  <si>
    <t xml:space="preserve"> 210.10</t>
  </si>
  <si>
    <t>Elektroinštalácia - viď samostatný rozpočet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</si>
  <si>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</si>
  <si>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</si>
  <si>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</si>
  <si>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</si>
  <si>
    <t>Krycí list stavby</t>
  </si>
  <si>
    <t>ZDRAVOTECHNIKA</t>
  </si>
  <si>
    <t>VYKUROVANIE</t>
  </si>
  <si>
    <t>Kontrolný rozpočet</t>
  </si>
  <si>
    <t>Zdravotechnika</t>
  </si>
  <si>
    <t>Objekt: Soc.zar.pri aule a posluchárni P2 UKF v Nitre</t>
  </si>
  <si>
    <t>Pol.</t>
  </si>
  <si>
    <t>Skrátený popis</t>
  </si>
  <si>
    <t>Obj.číslo</t>
  </si>
  <si>
    <t>Mer.</t>
  </si>
  <si>
    <t>Počet</t>
  </si>
  <si>
    <t>Jedn.</t>
  </si>
  <si>
    <t>jedn.</t>
  </si>
  <si>
    <t>m.j.</t>
  </si>
  <si>
    <t>cena</t>
  </si>
  <si>
    <t>celkom</t>
  </si>
  <si>
    <t>Dodávka</t>
  </si>
  <si>
    <t>A.</t>
  </si>
  <si>
    <t>Zariaďovacie predmety a príslušenstvo</t>
  </si>
  <si>
    <t>1a</t>
  </si>
  <si>
    <t>Umývadlo Quadro Miranit ANMW411 rozmer 600x125x530</t>
  </si>
  <si>
    <t>ks</t>
  </si>
  <si>
    <t>1b</t>
  </si>
  <si>
    <t>Umývadlo Quadro s troma miestami na umývanie ANMW430 rozmer 2100x125x530</t>
  </si>
  <si>
    <t>1c</t>
  </si>
  <si>
    <t>Umývadlo Quadro s dvoma miestami na umývanie ANMW420 rozmer 1400x125x530</t>
  </si>
  <si>
    <t>Batéria automatická umývadlová WBS 2.2.A.1-150, 026010-130</t>
  </si>
  <si>
    <t>Zápachová uzávierka pre umývadlo Alcaplast A402</t>
  </si>
  <si>
    <t>Odtokový ventil s krytkou G1 1/4 B ZANMW900</t>
  </si>
  <si>
    <t>Montážny rám pre umývadlo A104/1200</t>
  </si>
  <si>
    <t>Pripojovací dvojpolový konektor RAPP 600 mm, 140001-900</t>
  </si>
  <si>
    <t>Compact Nofer 12054 FMS batéria, susič rúk, dávkovač mydla</t>
  </si>
  <si>
    <t>Pisoár automatický IS Golf 013033-092.V, APIS 1 VS9 Golf</t>
  </si>
  <si>
    <t>Montážny rám pre pisoár A107/1200</t>
  </si>
  <si>
    <t>Transformátor ZAS 230A/6DS.31, 062140-000</t>
  </si>
  <si>
    <t>WC závesné Connec s technológiou Aquablade  E047901</t>
  </si>
  <si>
    <t>Montážny modul Geberit Duofix pre závesné WC 111300005</t>
  </si>
  <si>
    <t>Súprava stenových kotiev Geberit 111815001</t>
  </si>
  <si>
    <t>Doska zvukovoizolačná s príslušenstvom  APM930</t>
  </si>
  <si>
    <t>Ovládacie tlačítko Sigma30 biela/lesklý chróm/biela 115883KJ1</t>
  </si>
  <si>
    <t>Klozetové sedátko ultra ploché Soft-close E772401</t>
  </si>
  <si>
    <t>Výlevka nástenná Franke</t>
  </si>
  <si>
    <t>Zápachová uzávierka Alcaplast  A441</t>
  </si>
  <si>
    <t>C.</t>
  </si>
  <si>
    <t xml:space="preserve">Armatúry </t>
  </si>
  <si>
    <t>Rohový ventil</t>
  </si>
  <si>
    <t>DN15</t>
  </si>
  <si>
    <t>Prechod oceľ/plasthliník</t>
  </si>
  <si>
    <t>1/2"/20</t>
  </si>
  <si>
    <t>3/4"/26</t>
  </si>
  <si>
    <t>1"/32</t>
  </si>
  <si>
    <t>5/4"/40</t>
  </si>
  <si>
    <t>D.</t>
  </si>
  <si>
    <t>Rúrový materiál</t>
  </si>
  <si>
    <t>Soc.</t>
  </si>
  <si>
    <t>Poslucharen</t>
  </si>
  <si>
    <t>Potrubný rozvod z viacvrstvových plast. rúr Ivar Alpex Duo XS v tyčiach, vrát. tvaroviek</t>
  </si>
  <si>
    <t>SV</t>
  </si>
  <si>
    <t>TV</t>
  </si>
  <si>
    <t>DN15 - 20x2,0</t>
  </si>
  <si>
    <t>bm</t>
  </si>
  <si>
    <t>DN20 - 26x3,0</t>
  </si>
  <si>
    <t>DN25 - 32x3,0</t>
  </si>
  <si>
    <t>DN32 - 40x3,5</t>
  </si>
  <si>
    <t>Kanalizačné potrubie  - PP Wavin HT, vrátane tvaroviek</t>
  </si>
  <si>
    <t>50</t>
  </si>
  <si>
    <t>75</t>
  </si>
  <si>
    <t>110</t>
  </si>
  <si>
    <t>E.</t>
  </si>
  <si>
    <t>Izolácie</t>
  </si>
  <si>
    <t>Tepelná izolácia ARMAFLEX</t>
  </si>
  <si>
    <t>AC 22 x 19</t>
  </si>
  <si>
    <t>AC 28 x 19</t>
  </si>
  <si>
    <t>AC 35 x 25</t>
  </si>
  <si>
    <t>AC 42 x 25</t>
  </si>
  <si>
    <t>Tepelná izolácia potrubí TUBOLIT DG</t>
  </si>
  <si>
    <t>TL 22 x 20 DG</t>
  </si>
  <si>
    <t>TL 28 x 20 DG</t>
  </si>
  <si>
    <t xml:space="preserve">Montaž zariaďovacieho predmetu </t>
  </si>
  <si>
    <t>Montáž zápachovej uzávierky</t>
  </si>
  <si>
    <t>Montáž vodovodnej batérie</t>
  </si>
  <si>
    <t>Montáž rohových ventilov</t>
  </si>
  <si>
    <t>Montáž potrubného rozvodu z viacvrstvového plastového potrubia IVAR</t>
  </si>
  <si>
    <t>Montáž izolácie</t>
  </si>
  <si>
    <t>Montáž kanalizačných potrubí PP</t>
  </si>
  <si>
    <t>Napustenie sústavy</t>
  </si>
  <si>
    <t>Vykonanie skúšok - tlaková skúška, pleplach a dezinfekcia potrubia</t>
  </si>
  <si>
    <t>Skúška tesnosti kanalizácie</t>
  </si>
  <si>
    <t>Presun hmôt v objekte do 6m</t>
  </si>
  <si>
    <t>Demontáž</t>
  </si>
  <si>
    <t>Odstránenie pôvodných zariaďovacích predmetov</t>
  </si>
  <si>
    <t>Demontáž pôvodných vodovodných batérii</t>
  </si>
  <si>
    <t>Demontáž oceľového  pozinkovaného potrubia</t>
  </si>
  <si>
    <t>Demontaž kanalizačných potrubí z kameninových rúr do 110</t>
  </si>
  <si>
    <t>Vnútrostav. premiestnenie vybúraných hmôt vodorovne do 100 m z obj. výš. do 6 m</t>
  </si>
  <si>
    <t>Cena bez DPH</t>
  </si>
  <si>
    <t>DPH 20%</t>
  </si>
  <si>
    <t>Celkom</t>
  </si>
  <si>
    <t>Vykurovanie</t>
  </si>
  <si>
    <t>Obj.č.</t>
  </si>
  <si>
    <t>j.cena</t>
  </si>
  <si>
    <t>(EUR)</t>
  </si>
  <si>
    <t>A</t>
  </si>
  <si>
    <t>Armatúry</t>
  </si>
  <si>
    <t>Termostatická hlavica HEIMEIER K pre verejné priestory 6-28°C</t>
  </si>
  <si>
    <t>Regulačné šroubenie HEIMEIER VEKOLUX, DN15 priame</t>
  </si>
  <si>
    <t>B.</t>
  </si>
  <si>
    <t>Vykurovacie telesá</t>
  </si>
  <si>
    <t>Doskové vykurovacie teleso KORAD typ VK</t>
  </si>
  <si>
    <t>21VKP-600/800</t>
  </si>
  <si>
    <t>21VKP-600/1200</t>
  </si>
  <si>
    <t>21VKP-900/400</t>
  </si>
  <si>
    <t>21VKP-900/600</t>
  </si>
  <si>
    <t xml:space="preserve">Rúrový materiál </t>
  </si>
  <si>
    <t>16x2,0</t>
  </si>
  <si>
    <t>20x2,0</t>
  </si>
  <si>
    <t>32x3,0</t>
  </si>
  <si>
    <t xml:space="preserve">Izolácia </t>
  </si>
  <si>
    <t>TL 18 x 13 DG</t>
  </si>
  <si>
    <t>TL 22 x 13 DG</t>
  </si>
  <si>
    <t>TL 35 x 20 DG</t>
  </si>
  <si>
    <t>Montáť vykurovacích telies</t>
  </si>
  <si>
    <t>Montáž izolácie do DN25</t>
  </si>
  <si>
    <t>Montáž armatúr závitových s dvomi závitmi</t>
  </si>
  <si>
    <t>do DN15</t>
  </si>
  <si>
    <t>DN20-DN25</t>
  </si>
  <si>
    <t>Montáž termostatickej hlavice so vstavaným snímačom</t>
  </si>
  <si>
    <t>Hydraulické vyregulovanie VT</t>
  </si>
  <si>
    <t>Tlaková skúška</t>
  </si>
  <si>
    <t>hod</t>
  </si>
  <si>
    <t>Prevádzková skúška</t>
  </si>
  <si>
    <t>Oceľového potrubia do DN50</t>
  </si>
  <si>
    <t>Armatúr vykurovacích telies závitových do DN50</t>
  </si>
  <si>
    <t>Vykurovacích telies</t>
  </si>
  <si>
    <t>Vyhotovenie ukončenia oceľ. prípojky zvaraním do DN20</t>
  </si>
  <si>
    <t>Celkom bez DPH</t>
  </si>
  <si>
    <t>Celkom s DPH</t>
  </si>
  <si>
    <t>UKF Nitra, TR A. Hlinku 1, 949 74 Nitra</t>
  </si>
  <si>
    <t>Rekonštrukcia sociálnych zariadení , Soc. pri aule UKF v Nitre a prednáškovej miestnosti P2</t>
  </si>
  <si>
    <t>Výkaz výmer</t>
  </si>
  <si>
    <t>časť Elektroinštalácia</t>
  </si>
  <si>
    <t>Por.</t>
  </si>
  <si>
    <t>Predmet dodávky,montáže</t>
  </si>
  <si>
    <t>Jednotk.cena/€</t>
  </si>
  <si>
    <t>CELKOM/€</t>
  </si>
  <si>
    <t>č.</t>
  </si>
  <si>
    <t>mj</t>
  </si>
  <si>
    <t>index</t>
  </si>
  <si>
    <t xml:space="preserve">Elektroinštalácia </t>
  </si>
  <si>
    <t>Vypínač 10A/230V na povrch, rad. 1 IP20 +rámiky</t>
  </si>
  <si>
    <t>Senzor pohybu (v podhľade, resp na strope), 230V/10A, IP20</t>
  </si>
  <si>
    <t>Zásuvka 16A/230V, IP44 +rámiky</t>
  </si>
  <si>
    <t>Rozbočovacia krabica KR68 so svorkovnicou</t>
  </si>
  <si>
    <t>Prístrojová krabica KP67/2</t>
  </si>
  <si>
    <t>Kábel N2XH-J 3x1,5</t>
  </si>
  <si>
    <t>Kábel N2XH-J 5x1,5</t>
  </si>
  <si>
    <t>Kábel N2XH-J 3x2,5</t>
  </si>
  <si>
    <t xml:space="preserve">Vodič N2XH 1x25 žltozelený </t>
  </si>
  <si>
    <t xml:space="preserve">Vodič N2XH 1x4 žltozelený </t>
  </si>
  <si>
    <t>Protipožiarna upchávka HILTI</t>
  </si>
  <si>
    <t>Svorkovnica vyrovnania potenciálu -   Obo bettermann TYP 1809</t>
  </si>
  <si>
    <t>Svorka BERNARD+ medený pásik dĺžky 750mm</t>
  </si>
  <si>
    <t>I-Trubka FXP 20(750 N)</t>
  </si>
  <si>
    <t>Káblová trasa - žľab pozinkovaný, 100x60m</t>
  </si>
  <si>
    <t>Ukončenie káblov a vodičov</t>
  </si>
  <si>
    <t>Štítky plastové</t>
  </si>
  <si>
    <t>Celkom elektroinštalácia</t>
  </si>
  <si>
    <t>Svietidlá</t>
  </si>
  <si>
    <t>Rozvádzače</t>
  </si>
  <si>
    <t>Dozbrojenie rozvádzača, viď PD (vrátane náplne)</t>
  </si>
  <si>
    <t>Celkom rozvádzače</t>
  </si>
  <si>
    <t>HZS , Ostatné</t>
  </si>
  <si>
    <t>Demontáž existujúcej elektroinštalácie</t>
  </si>
  <si>
    <t>Funkčné skúšky, zaškolenie obsluhy</t>
  </si>
  <si>
    <t>Murárska výpomoc - vysprávky</t>
  </si>
  <si>
    <t>Nešpecifikované výkony a materiál</t>
  </si>
  <si>
    <t>Odborná prehliadka a odborná skúška</t>
  </si>
  <si>
    <t>Plošiny, lešenia a ostatná mechanizácia</t>
  </si>
  <si>
    <t>Prierazy,  drážkovanie pre káble do priemeru D29  a ostatné stavebné úkony</t>
  </si>
  <si>
    <t>Projektová dokumentácia (projekt skutočného vyhotovenia)</t>
  </si>
  <si>
    <t>Celkom HZS , ostatné</t>
  </si>
  <si>
    <t>Spolu:</t>
  </si>
  <si>
    <t>Celkom:</t>
  </si>
  <si>
    <t>Rekapitulácia</t>
  </si>
  <si>
    <t>Mimostav.doprava</t>
  </si>
  <si>
    <t>Dodávka spolu:</t>
  </si>
  <si>
    <t xml:space="preserve">Montáž </t>
  </si>
  <si>
    <t>PPV</t>
  </si>
  <si>
    <t>Presun dodávky</t>
  </si>
  <si>
    <t>Montáž,materiál spolu:</t>
  </si>
  <si>
    <t>POZNÁMKA:</t>
  </si>
  <si>
    <t>Neoddelitelnou súčasťou výkazu výmer je projektová dokumentácia. Na rozpor medzi výkazom výmerom a projektovou dokumentáciou je tendrujúci povinný upovedomiť projektanta, prípadne investora.</t>
  </si>
  <si>
    <t>Svietidlá A,B.C,  -  montáž, dodávku rieši investor (architekt)</t>
  </si>
  <si>
    <t>KOVOVÉ DOPLNKOVÉ KONŠTRUKCIE systémové deliace steny</t>
  </si>
  <si>
    <t>Nástenná batéria LOTUS 100 mm - výtok Z 200 mm</t>
  </si>
  <si>
    <t>Ing. Eva Takácsová</t>
  </si>
  <si>
    <t xml:space="preserve">Stavba Univerzita Konštantísna Filozofa v Nitre </t>
  </si>
  <si>
    <t>Objekt rekonštrukcia sociálnych zariadení pri Aule a pri posluchárni P2</t>
  </si>
  <si>
    <t>Jednotková cena</t>
  </si>
  <si>
    <t>D+M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</si>
</sst>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##\ ###\ ##0.00"/>
    <numFmt numFmtId="165" formatCode="###\ ###\ ##0.0000"/>
    <numFmt numFmtId="166" formatCode="###\ ###\ ##0.000"/>
    <numFmt numFmtId="167" formatCode="_-* #,##0.00\ &quot;Sk&quot;_-;\-* #,##0.00\ &quot;Sk&quot;_-;_-* &quot;-&quot;??\ &quot;Sk&quot;_-;_-@_-"/>
    <numFmt numFmtId="168" formatCode="_-* #,##0\ _K_č_-;\-* #,##0\ _K_č_-;_-* &quot;-&quot;\ _K_č_-;_-@_-"/>
    <numFmt numFmtId="169" formatCode="#,##0.00\ &quot;€&quot;"/>
    <numFmt numFmtId="170" formatCode="0.0%"/>
    <numFmt numFmtId="171" formatCode="0.0"/>
    <numFmt numFmtId="172" formatCode="#,##0&quot; €&quot;"/>
  </numFmts>
  <fonts count="5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sz val="9"/>
      <color theme="1"/>
      <name val="Arial CE"/>
      <charset val="238"/>
    </font>
    <font>
      <b/>
      <sz val="9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Arial CE"/>
      <charset val="238"/>
    </font>
    <font>
      <sz val="10"/>
      <name val="Arial CE"/>
      <charset val="238"/>
    </font>
    <font>
      <vertAlign val="subscript"/>
      <sz val="10"/>
      <name val="Book Antiqua CE"/>
      <family val="1"/>
      <charset val="238"/>
    </font>
    <font>
      <vertAlign val="superscript"/>
      <sz val="10"/>
      <name val="Book Antiqua CE"/>
      <family val="1"/>
      <charset val="238"/>
    </font>
    <font>
      <b/>
      <sz val="10"/>
      <name val="Book Antiqua CE"/>
      <family val="1"/>
      <charset val="238"/>
    </font>
    <font>
      <b/>
      <sz val="12"/>
      <name val="Book Antiqua CE"/>
      <family val="1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sz val="8"/>
      <name val="Trebuchet MS"/>
      <family val="2"/>
      <charset val="238"/>
    </font>
    <font>
      <sz val="10"/>
      <color indexed="10"/>
      <name val="Arial CE"/>
      <family val="2"/>
      <charset val="238"/>
    </font>
    <font>
      <u/>
      <sz val="8"/>
      <color theme="10"/>
      <name val="Trebuchet MS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Calibri"/>
      <family val="2"/>
      <charset val="238"/>
    </font>
    <font>
      <sz val="11"/>
      <color rgb="FF0000FF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double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/>
      <diagonal/>
    </border>
    <border>
      <left style="thin">
        <color rgb="FFFFFFFF"/>
      </left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double">
        <color rgb="FF000000"/>
      </right>
      <top/>
      <bottom/>
      <diagonal/>
    </border>
    <border>
      <left style="thin">
        <color rgb="FFFFFFFF"/>
      </left>
      <right style="double">
        <color rgb="FF000000"/>
      </right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/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/>
      <bottom/>
      <diagonal/>
    </border>
    <border>
      <left style="double">
        <color rgb="FF000000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double">
        <color rgb="FF000000"/>
      </right>
      <top style="thin">
        <color rgb="FFFFFFFF"/>
      </top>
      <bottom/>
      <diagonal/>
    </border>
    <border>
      <left/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808080"/>
      </left>
      <right/>
      <top style="double">
        <color rgb="FF000000"/>
      </top>
      <bottom/>
      <diagonal/>
    </border>
    <border>
      <left style="thin">
        <color rgb="FF808080"/>
      </left>
      <right style="thin">
        <color rgb="FF80808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double">
        <color rgb="FF000000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80808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/>
      <bottom/>
      <diagonal/>
    </border>
    <border>
      <left style="thin">
        <color rgb="FFFFFFFF"/>
      </left>
      <right style="thin">
        <color rgb="FF808080"/>
      </right>
      <top/>
      <bottom style="double">
        <color rgb="FF000000"/>
      </bottom>
      <diagonal/>
    </border>
    <border>
      <left style="thin">
        <color rgb="FFFFFFFF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double">
        <color rgb="FF000000"/>
      </right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/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</borders>
  <cellStyleXfs count="24">
    <xf numFmtId="0" fontId="0" fillId="0" borderId="0"/>
    <xf numFmtId="0" fontId="12" fillId="0" borderId="0"/>
    <xf numFmtId="168" fontId="21" fillId="0" borderId="0" applyFont="0" applyFill="0" applyBorder="0" applyAlignment="0" applyProtection="0"/>
    <xf numFmtId="0" fontId="13" fillId="0" borderId="0"/>
    <xf numFmtId="0" fontId="14" fillId="0" borderId="0" applyAlignment="0">
      <alignment horizontal="center" textRotation="90" wrapText="1"/>
    </xf>
    <xf numFmtId="167" fontId="12" fillId="0" borderId="0" applyFont="0" applyFill="0" applyBorder="0" applyAlignment="0" applyProtection="0"/>
    <xf numFmtId="0" fontId="15" fillId="0" borderId="0"/>
    <xf numFmtId="0" fontId="16" fillId="0" borderId="0"/>
    <xf numFmtId="0" fontId="12" fillId="0" borderId="0"/>
    <xf numFmtId="0" fontId="23" fillId="0" borderId="0"/>
    <xf numFmtId="0" fontId="1" fillId="0" borderId="0"/>
    <xf numFmtId="0" fontId="26" fillId="0" borderId="0"/>
    <xf numFmtId="0" fontId="27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7" fillId="0" borderId="0" applyFont="0"/>
    <xf numFmtId="0" fontId="21" fillId="0" borderId="0"/>
    <xf numFmtId="0" fontId="37" fillId="0" borderId="0" applyNumberFormat="0" applyFill="0" applyBorder="0" applyAlignment="0" applyProtection="0">
      <alignment vertical="top" wrapText="1"/>
      <protection locked="0"/>
    </xf>
    <xf numFmtId="0" fontId="21" fillId="0" borderId="0"/>
    <xf numFmtId="0" fontId="18" fillId="0" borderId="0"/>
    <xf numFmtId="0" fontId="18" fillId="0" borderId="0"/>
    <xf numFmtId="0" fontId="1" fillId="0" borderId="0"/>
    <xf numFmtId="0" fontId="35" fillId="0" borderId="0" applyAlignment="0">
      <alignment vertical="top" wrapText="1"/>
      <protection locked="0"/>
    </xf>
  </cellStyleXfs>
  <cellXfs count="608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1" xfId="0" applyFont="1" applyFill="1" applyBorder="1"/>
    <xf numFmtId="0" fontId="4" fillId="0" borderId="1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2" fillId="0" borderId="2" xfId="0" applyFont="1" applyFill="1" applyBorder="1" applyAlignment="1">
      <alignment horizontal="center"/>
    </xf>
    <xf numFmtId="9" fontId="2" fillId="0" borderId="2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4" fillId="0" borderId="4" xfId="0" applyFont="1" applyFill="1" applyBorder="1"/>
    <xf numFmtId="0" fontId="2" fillId="0" borderId="5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164" fontId="2" fillId="0" borderId="10" xfId="0" applyNumberFormat="1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7" xfId="0" applyFont="1" applyFill="1" applyBorder="1"/>
    <xf numFmtId="0" fontId="2" fillId="0" borderId="18" xfId="0" applyFont="1" applyFill="1" applyBorder="1"/>
    <xf numFmtId="0" fontId="2" fillId="0" borderId="19" xfId="0" applyFont="1" applyFill="1" applyBorder="1"/>
    <xf numFmtId="0" fontId="2" fillId="0" borderId="20" xfId="0" applyFont="1" applyFill="1" applyBorder="1"/>
    <xf numFmtId="0" fontId="2" fillId="0" borderId="21" xfId="0" applyFont="1" applyFill="1" applyBorder="1"/>
    <xf numFmtId="0" fontId="2" fillId="0" borderId="22" xfId="0" applyFont="1" applyFill="1" applyBorder="1"/>
    <xf numFmtId="0" fontId="2" fillId="0" borderId="23" xfId="0" applyFont="1" applyFill="1" applyBorder="1"/>
    <xf numFmtId="0" fontId="2" fillId="0" borderId="25" xfId="0" applyFont="1" applyFill="1" applyBorder="1"/>
    <xf numFmtId="0" fontId="2" fillId="0" borderId="27" xfId="0" applyFont="1" applyFill="1" applyBorder="1"/>
    <xf numFmtId="0" fontId="2" fillId="0" borderId="28" xfId="0" applyFont="1" applyFill="1" applyBorder="1"/>
    <xf numFmtId="164" fontId="2" fillId="0" borderId="29" xfId="0" applyNumberFormat="1" applyFont="1" applyFill="1" applyBorder="1"/>
    <xf numFmtId="0" fontId="2" fillId="0" borderId="30" xfId="0" applyFont="1" applyFill="1" applyBorder="1"/>
    <xf numFmtId="0" fontId="2" fillId="0" borderId="31" xfId="0" applyFont="1" applyFill="1" applyBorder="1"/>
    <xf numFmtId="0" fontId="7" fillId="0" borderId="16" xfId="0" applyFont="1" applyFill="1" applyBorder="1"/>
    <xf numFmtId="0" fontId="7" fillId="0" borderId="11" xfId="0" applyFont="1" applyFill="1" applyBorder="1"/>
    <xf numFmtId="0" fontId="7" fillId="0" borderId="8" xfId="0" applyFont="1" applyFill="1" applyBorder="1"/>
    <xf numFmtId="0" fontId="7" fillId="0" borderId="17" xfId="0" applyFont="1" applyFill="1" applyBorder="1"/>
    <xf numFmtId="0" fontId="7" fillId="0" borderId="12" xfId="0" applyFont="1" applyFill="1" applyBorder="1"/>
    <xf numFmtId="0" fontId="7" fillId="0" borderId="9" xfId="0" applyFont="1" applyFill="1" applyBorder="1"/>
    <xf numFmtId="0" fontId="6" fillId="0" borderId="8" xfId="0" applyFont="1" applyFill="1" applyBorder="1"/>
    <xf numFmtId="0" fontId="6" fillId="0" borderId="22" xfId="0" applyFont="1" applyFill="1" applyBorder="1"/>
    <xf numFmtId="0" fontId="6" fillId="0" borderId="17" xfId="0" applyFont="1" applyFill="1" applyBorder="1"/>
    <xf numFmtId="0" fontId="6" fillId="0" borderId="9" xfId="0" applyFont="1" applyFill="1" applyBorder="1"/>
    <xf numFmtId="0" fontId="6" fillId="0" borderId="28" xfId="0" applyFont="1" applyFill="1" applyBorder="1"/>
    <xf numFmtId="0" fontId="2" fillId="0" borderId="32" xfId="0" applyFont="1" applyFill="1" applyBorder="1"/>
    <xf numFmtId="0" fontId="2" fillId="0" borderId="33" xfId="0" applyFont="1" applyFill="1" applyBorder="1"/>
    <xf numFmtId="0" fontId="2" fillId="0" borderId="29" xfId="0" applyFont="1" applyFill="1" applyBorder="1"/>
    <xf numFmtId="0" fontId="2" fillId="0" borderId="34" xfId="0" applyFont="1" applyFill="1" applyBorder="1"/>
    <xf numFmtId="0" fontId="2" fillId="0" borderId="35" xfId="0" applyFont="1" applyFill="1" applyBorder="1"/>
    <xf numFmtId="0" fontId="2" fillId="0" borderId="36" xfId="0" applyFont="1" applyFill="1" applyBorder="1"/>
    <xf numFmtId="0" fontId="2" fillId="0" borderId="37" xfId="0" applyFont="1" applyFill="1" applyBorder="1"/>
    <xf numFmtId="0" fontId="2" fillId="0" borderId="38" xfId="0" applyFont="1" applyFill="1" applyBorder="1"/>
    <xf numFmtId="0" fontId="6" fillId="0" borderId="34" xfId="0" applyFont="1" applyFill="1" applyBorder="1"/>
    <xf numFmtId="0" fontId="6" fillId="0" borderId="36" xfId="0" applyFont="1" applyFill="1" applyBorder="1"/>
    <xf numFmtId="0" fontId="6" fillId="0" borderId="10" xfId="0" applyFont="1" applyFill="1" applyBorder="1"/>
    <xf numFmtId="0" fontId="5" fillId="0" borderId="39" xfId="0" applyFont="1" applyFill="1" applyBorder="1" applyAlignment="1">
      <alignment horizontal="center"/>
    </xf>
    <xf numFmtId="0" fontId="6" fillId="0" borderId="40" xfId="0" applyFont="1" applyFill="1" applyBorder="1" applyAlignment="1">
      <alignment horizontal="center"/>
    </xf>
    <xf numFmtId="0" fontId="6" fillId="0" borderId="41" xfId="0" applyFont="1" applyFill="1" applyBorder="1" applyAlignment="1">
      <alignment horizontal="center"/>
    </xf>
    <xf numFmtId="0" fontId="6" fillId="0" borderId="35" xfId="0" applyFont="1" applyFill="1" applyBorder="1"/>
    <xf numFmtId="0" fontId="6" fillId="0" borderId="33" xfId="0" applyFont="1" applyFill="1" applyBorder="1"/>
    <xf numFmtId="0" fontId="6" fillId="0" borderId="12" xfId="0" applyFont="1" applyFill="1" applyBorder="1"/>
    <xf numFmtId="0" fontId="6" fillId="0" borderId="39" xfId="0" applyFont="1" applyFill="1" applyBorder="1" applyAlignment="1">
      <alignment horizontal="center"/>
    </xf>
    <xf numFmtId="164" fontId="2" fillId="0" borderId="22" xfId="0" applyNumberFormat="1" applyFont="1" applyFill="1" applyBorder="1"/>
    <xf numFmtId="0" fontId="6" fillId="0" borderId="43" xfId="0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/>
    </xf>
    <xf numFmtId="0" fontId="6" fillId="0" borderId="45" xfId="0" applyFont="1" applyFill="1" applyBorder="1"/>
    <xf numFmtId="0" fontId="6" fillId="0" borderId="47" xfId="0" applyFont="1" applyFill="1" applyBorder="1"/>
    <xf numFmtId="0" fontId="6" fillId="0" borderId="48" xfId="0" applyFont="1" applyFill="1" applyBorder="1"/>
    <xf numFmtId="0" fontId="6" fillId="0" borderId="49" xfId="0" applyFont="1" applyFill="1" applyBorder="1"/>
    <xf numFmtId="0" fontId="2" fillId="0" borderId="49" xfId="0" applyFont="1" applyFill="1" applyBorder="1"/>
    <xf numFmtId="0" fontId="6" fillId="0" borderId="50" xfId="0" applyFont="1" applyFill="1" applyBorder="1"/>
    <xf numFmtId="164" fontId="2" fillId="0" borderId="51" xfId="0" applyNumberFormat="1" applyFont="1" applyFill="1" applyBorder="1"/>
    <xf numFmtId="164" fontId="6" fillId="0" borderId="46" xfId="0" applyNumberFormat="1" applyFont="1" applyFill="1" applyBorder="1"/>
    <xf numFmtId="164" fontId="6" fillId="0" borderId="47" xfId="0" applyNumberFormat="1" applyFont="1" applyFill="1" applyBorder="1"/>
    <xf numFmtId="164" fontId="6" fillId="0" borderId="48" xfId="0" applyNumberFormat="1" applyFont="1" applyFill="1" applyBorder="1"/>
    <xf numFmtId="164" fontId="6" fillId="0" borderId="49" xfId="0" applyNumberFormat="1" applyFont="1" applyFill="1" applyBorder="1"/>
    <xf numFmtId="164" fontId="2" fillId="0" borderId="50" xfId="0" applyNumberFormat="1" applyFont="1" applyFill="1" applyBorder="1"/>
    <xf numFmtId="164" fontId="6" fillId="0" borderId="0" xfId="0" applyNumberFormat="1" applyFont="1" applyFill="1" applyBorder="1"/>
    <xf numFmtId="164" fontId="6" fillId="0" borderId="52" xfId="0" applyNumberFormat="1" applyFont="1" applyFill="1" applyBorder="1"/>
    <xf numFmtId="0" fontId="2" fillId="0" borderId="53" xfId="0" applyFont="1" applyFill="1" applyBorder="1"/>
    <xf numFmtId="0" fontId="2" fillId="0" borderId="54" xfId="0" applyFont="1" applyFill="1" applyBorder="1"/>
    <xf numFmtId="0" fontId="2" fillId="0" borderId="55" xfId="0" applyFont="1" applyFill="1" applyBorder="1"/>
    <xf numFmtId="0" fontId="2" fillId="0" borderId="56" xfId="0" applyFont="1" applyFill="1" applyBorder="1"/>
    <xf numFmtId="164" fontId="2" fillId="0" borderId="23" xfId="0" applyNumberFormat="1" applyFont="1" applyFill="1" applyBorder="1"/>
    <xf numFmtId="164" fontId="2" fillId="0" borderId="52" xfId="0" applyNumberFormat="1" applyFont="1" applyFill="1" applyBorder="1"/>
    <xf numFmtId="164" fontId="6" fillId="0" borderId="58" xfId="0" applyNumberFormat="1" applyFont="1" applyFill="1" applyBorder="1"/>
    <xf numFmtId="164" fontId="2" fillId="0" borderId="58" xfId="0" applyNumberFormat="1" applyFont="1" applyFill="1" applyBorder="1"/>
    <xf numFmtId="0" fontId="5" fillId="0" borderId="60" xfId="0" applyFont="1" applyFill="1" applyBorder="1" applyAlignment="1">
      <alignment horizontal="center"/>
    </xf>
    <xf numFmtId="0" fontId="6" fillId="0" borderId="61" xfId="0" applyFont="1" applyFill="1" applyBorder="1"/>
    <xf numFmtId="0" fontId="6" fillId="0" borderId="62" xfId="0" applyFont="1" applyFill="1" applyBorder="1"/>
    <xf numFmtId="0" fontId="6" fillId="0" borderId="63" xfId="0" applyFont="1" applyFill="1" applyBorder="1" applyAlignment="1">
      <alignment horizontal="center"/>
    </xf>
    <xf numFmtId="0" fontId="6" fillId="0" borderId="64" xfId="0" applyFont="1" applyFill="1" applyBorder="1"/>
    <xf numFmtId="164" fontId="6" fillId="0" borderId="64" xfId="0" applyNumberFormat="1" applyFont="1" applyFill="1" applyBorder="1"/>
    <xf numFmtId="164" fontId="6" fillId="0" borderId="65" xfId="0" applyNumberFormat="1" applyFont="1" applyFill="1" applyBorder="1"/>
    <xf numFmtId="164" fontId="2" fillId="0" borderId="67" xfId="0" applyNumberFormat="1" applyFont="1" applyFill="1" applyBorder="1"/>
    <xf numFmtId="164" fontId="5" fillId="0" borderId="68" xfId="0" applyNumberFormat="1" applyFont="1" applyFill="1" applyBorder="1"/>
    <xf numFmtId="164" fontId="2" fillId="0" borderId="69" xfId="0" applyNumberFormat="1" applyFont="1" applyFill="1" applyBorder="1"/>
    <xf numFmtId="0" fontId="2" fillId="0" borderId="15" xfId="0" applyFont="1" applyFill="1" applyBorder="1"/>
    <xf numFmtId="0" fontId="2" fillId="0" borderId="70" xfId="0" applyFont="1" applyFill="1" applyBorder="1"/>
    <xf numFmtId="0" fontId="2" fillId="0" borderId="71" xfId="0" applyFont="1" applyFill="1" applyBorder="1"/>
    <xf numFmtId="0" fontId="6" fillId="0" borderId="11" xfId="0" applyFont="1" applyFill="1" applyBorder="1"/>
    <xf numFmtId="0" fontId="6" fillId="0" borderId="72" xfId="0" applyFont="1" applyFill="1" applyBorder="1"/>
    <xf numFmtId="164" fontId="6" fillId="0" borderId="73" xfId="0" applyNumberFormat="1" applyFont="1" applyFill="1" applyBorder="1"/>
    <xf numFmtId="164" fontId="5" fillId="0" borderId="74" xfId="0" applyNumberFormat="1" applyFont="1" applyFill="1" applyBorder="1"/>
    <xf numFmtId="164" fontId="5" fillId="0" borderId="75" xfId="0" applyNumberFormat="1" applyFont="1" applyFill="1" applyBorder="1"/>
    <xf numFmtId="0" fontId="5" fillId="0" borderId="76" xfId="0" applyFont="1" applyFill="1" applyBorder="1" applyAlignment="1">
      <alignment horizontal="center"/>
    </xf>
    <xf numFmtId="0" fontId="6" fillId="0" borderId="4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164" fontId="2" fillId="0" borderId="26" xfId="0" applyNumberFormat="1" applyFont="1" applyFill="1" applyBorder="1"/>
    <xf numFmtId="164" fontId="2" fillId="0" borderId="24" xfId="0" applyNumberFormat="1" applyFont="1" applyFill="1" applyBorder="1"/>
    <xf numFmtId="0" fontId="6" fillId="0" borderId="73" xfId="0" applyFont="1" applyFill="1" applyBorder="1"/>
    <xf numFmtId="0" fontId="6" fillId="0" borderId="0" xfId="0" applyFont="1" applyFill="1" applyBorder="1"/>
    <xf numFmtId="0" fontId="6" fillId="0" borderId="52" xfId="0" applyFont="1" applyFill="1" applyBorder="1"/>
    <xf numFmtId="0" fontId="2" fillId="0" borderId="0" xfId="0" applyFont="1" applyFill="1" applyBorder="1"/>
    <xf numFmtId="164" fontId="7" fillId="0" borderId="66" xfId="0" applyNumberFormat="1" applyFont="1" applyFill="1" applyBorder="1"/>
    <xf numFmtId="164" fontId="7" fillId="0" borderId="77" xfId="0" applyNumberFormat="1" applyFont="1" applyFill="1" applyBorder="1"/>
    <xf numFmtId="164" fontId="7" fillId="0" borderId="78" xfId="0" applyNumberFormat="1" applyFont="1" applyFill="1" applyBorder="1"/>
    <xf numFmtId="164" fontId="2" fillId="0" borderId="77" xfId="0" applyNumberFormat="1" applyFont="1" applyFill="1" applyBorder="1"/>
    <xf numFmtId="0" fontId="2" fillId="0" borderId="79" xfId="0" applyFont="1" applyFill="1" applyBorder="1"/>
    <xf numFmtId="164" fontId="6" fillId="0" borderId="80" xfId="0" applyNumberFormat="1" applyFont="1" applyFill="1" applyBorder="1"/>
    <xf numFmtId="0" fontId="2" fillId="0" borderId="81" xfId="0" applyFont="1" applyFill="1" applyBorder="1"/>
    <xf numFmtId="0" fontId="2" fillId="0" borderId="52" xfId="0" applyFont="1" applyFill="1" applyBorder="1"/>
    <xf numFmtId="164" fontId="6" fillId="0" borderId="77" xfId="0" applyNumberFormat="1" applyFont="1" applyFill="1" applyBorder="1"/>
    <xf numFmtId="164" fontId="6" fillId="0" borderId="78" xfId="0" applyNumberFormat="1" applyFont="1" applyFill="1" applyBorder="1"/>
    <xf numFmtId="164" fontId="2" fillId="0" borderId="78" xfId="0" applyNumberFormat="1" applyFont="1" applyFill="1" applyBorder="1"/>
    <xf numFmtId="0" fontId="2" fillId="0" borderId="58" xfId="0" applyFont="1" applyFill="1" applyBorder="1"/>
    <xf numFmtId="0" fontId="6" fillId="0" borderId="58" xfId="0" applyFont="1" applyFill="1" applyBorder="1"/>
    <xf numFmtId="0" fontId="2" fillId="0" borderId="82" xfId="0" applyFont="1" applyFill="1" applyBorder="1"/>
    <xf numFmtId="164" fontId="2" fillId="0" borderId="83" xfId="0" applyNumberFormat="1" applyFont="1" applyFill="1" applyBorder="1"/>
    <xf numFmtId="164" fontId="8" fillId="0" borderId="84" xfId="0" applyNumberFormat="1" applyFont="1" applyFill="1" applyBorder="1"/>
    <xf numFmtId="0" fontId="2" fillId="0" borderId="86" xfId="0" applyFont="1" applyFill="1" applyBorder="1"/>
    <xf numFmtId="0" fontId="2" fillId="0" borderId="87" xfId="0" applyFont="1" applyFill="1" applyBorder="1"/>
    <xf numFmtId="0" fontId="2" fillId="0" borderId="88" xfId="0" applyFont="1" applyFill="1" applyBorder="1"/>
    <xf numFmtId="0" fontId="2" fillId="0" borderId="89" xfId="0" applyFont="1" applyFill="1" applyBorder="1"/>
    <xf numFmtId="0" fontId="2" fillId="0" borderId="90" xfId="0" applyFont="1" applyFill="1" applyBorder="1"/>
    <xf numFmtId="0" fontId="2" fillId="0" borderId="57" xfId="0" applyFont="1" applyFill="1" applyBorder="1"/>
    <xf numFmtId="0" fontId="2" fillId="0" borderId="59" xfId="0" applyFont="1" applyFill="1" applyBorder="1"/>
    <xf numFmtId="0" fontId="6" fillId="0" borderId="5" xfId="0" applyFont="1" applyFill="1" applyBorder="1"/>
    <xf numFmtId="0" fontId="6" fillId="0" borderId="7" xfId="0" applyFont="1" applyFill="1" applyBorder="1"/>
    <xf numFmtId="0" fontId="6" fillId="0" borderId="85" xfId="0" applyFont="1" applyFill="1" applyBorder="1"/>
    <xf numFmtId="0" fontId="2" fillId="0" borderId="1" xfId="0" applyFont="1" applyBorder="1"/>
    <xf numFmtId="0" fontId="5" fillId="0" borderId="1" xfId="0" applyFont="1" applyBorder="1"/>
    <xf numFmtId="0" fontId="4" fillId="0" borderId="1" xfId="0" applyFont="1" applyBorder="1"/>
    <xf numFmtId="0" fontId="5" fillId="2" borderId="4" xfId="0" applyFont="1" applyFill="1" applyBorder="1"/>
    <xf numFmtId="165" fontId="2" fillId="0" borderId="0" xfId="0" applyNumberFormat="1" applyFont="1"/>
    <xf numFmtId="164" fontId="2" fillId="0" borderId="0" xfId="0" applyNumberFormat="1" applyFont="1"/>
    <xf numFmtId="0" fontId="6" fillId="0" borderId="91" xfId="0" applyFont="1" applyBorder="1"/>
    <xf numFmtId="164" fontId="6" fillId="0" borderId="91" xfId="0" applyNumberFormat="1" applyFont="1" applyBorder="1"/>
    <xf numFmtId="165" fontId="6" fillId="0" borderId="91" xfId="0" applyNumberFormat="1" applyFont="1" applyBorder="1"/>
    <xf numFmtId="0" fontId="9" fillId="0" borderId="0" xfId="0" applyFont="1"/>
    <xf numFmtId="0" fontId="5" fillId="0" borderId="91" xfId="0" applyFont="1" applyBorder="1"/>
    <xf numFmtId="164" fontId="5" fillId="0" borderId="91" xfId="0" applyNumberFormat="1" applyFont="1" applyBorder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0" fontId="10" fillId="2" borderId="0" xfId="0" applyFont="1" applyFill="1"/>
    <xf numFmtId="0" fontId="10" fillId="0" borderId="0" xfId="0" applyFont="1"/>
    <xf numFmtId="166" fontId="2" fillId="0" borderId="0" xfId="0" applyNumberFormat="1" applyFont="1"/>
    <xf numFmtId="0" fontId="5" fillId="2" borderId="91" xfId="0" applyFont="1" applyFill="1" applyBorder="1"/>
    <xf numFmtId="49" fontId="6" fillId="0" borderId="91" xfId="0" applyNumberFormat="1" applyFont="1" applyBorder="1"/>
    <xf numFmtId="166" fontId="6" fillId="0" borderId="91" xfId="0" applyNumberFormat="1" applyFont="1" applyBorder="1"/>
    <xf numFmtId="166" fontId="6" fillId="0" borderId="0" xfId="0" applyNumberFormat="1" applyFont="1"/>
    <xf numFmtId="0" fontId="6" fillId="0" borderId="0" xfId="0" applyFont="1" applyAlignment="1">
      <alignment wrapText="1"/>
    </xf>
    <xf numFmtId="166" fontId="6" fillId="0" borderId="0" xfId="0" applyNumberFormat="1" applyFont="1" applyAlignment="1">
      <alignment wrapText="1"/>
    </xf>
    <xf numFmtId="0" fontId="6" fillId="0" borderId="0" xfId="0" applyFont="1" applyAlignment="1">
      <alignment horizontal="center" wrapText="1"/>
    </xf>
    <xf numFmtId="49" fontId="6" fillId="0" borderId="0" xfId="0" applyNumberFormat="1" applyFont="1" applyAlignment="1">
      <alignment horizontal="left" wrapText="1"/>
    </xf>
    <xf numFmtId="166" fontId="0" fillId="0" borderId="0" xfId="0" applyNumberFormat="1"/>
    <xf numFmtId="166" fontId="5" fillId="0" borderId="0" xfId="0" applyNumberFormat="1" applyFont="1"/>
    <xf numFmtId="0" fontId="11" fillId="0" borderId="91" xfId="0" applyFont="1" applyBorder="1"/>
    <xf numFmtId="166" fontId="11" fillId="0" borderId="91" xfId="0" applyNumberFormat="1" applyFont="1" applyBorder="1"/>
    <xf numFmtId="164" fontId="0" fillId="0" borderId="0" xfId="0" applyNumberFormat="1"/>
    <xf numFmtId="164" fontId="5" fillId="0" borderId="1" xfId="0" applyNumberFormat="1" applyFont="1" applyFill="1" applyBorder="1"/>
    <xf numFmtId="164" fontId="3" fillId="0" borderId="1" xfId="0" applyNumberFormat="1" applyFont="1" applyFill="1" applyBorder="1"/>
    <xf numFmtId="0" fontId="5" fillId="0" borderId="5" xfId="0" applyFont="1" applyFill="1" applyBorder="1"/>
    <xf numFmtId="164" fontId="5" fillId="0" borderId="5" xfId="0" applyNumberFormat="1" applyFont="1" applyFill="1" applyBorder="1"/>
    <xf numFmtId="0" fontId="5" fillId="0" borderId="6" xfId="0" applyFont="1" applyFill="1" applyBorder="1"/>
    <xf numFmtId="164" fontId="5" fillId="0" borderId="6" xfId="0" applyNumberFormat="1" applyFont="1" applyFill="1" applyBorder="1"/>
    <xf numFmtId="0" fontId="6" fillId="0" borderId="92" xfId="0" applyFont="1" applyFill="1" applyBorder="1" applyAlignment="1">
      <alignment horizontal="center"/>
    </xf>
    <xf numFmtId="0" fontId="2" fillId="0" borderId="74" xfId="0" applyFont="1" applyFill="1" applyBorder="1"/>
    <xf numFmtId="0" fontId="2" fillId="0" borderId="93" xfId="0" applyFont="1" applyFill="1" applyBorder="1"/>
    <xf numFmtId="164" fontId="2" fillId="0" borderId="94" xfId="0" applyNumberFormat="1" applyFont="1" applyFill="1" applyBorder="1"/>
    <xf numFmtId="164" fontId="8" fillId="0" borderId="95" xfId="0" applyNumberFormat="1" applyFont="1" applyFill="1" applyBorder="1"/>
    <xf numFmtId="0" fontId="12" fillId="0" borderId="0" xfId="1"/>
    <xf numFmtId="0" fontId="17" fillId="0" borderId="96" xfId="13" applyFont="1" applyBorder="1" applyAlignment="1">
      <alignment horizontal="right"/>
    </xf>
    <xf numFmtId="49" fontId="17" fillId="0" borderId="97" xfId="13" applyNumberFormat="1" applyFont="1" applyBorder="1"/>
    <xf numFmtId="0" fontId="17" fillId="0" borderId="98" xfId="13" applyFont="1" applyBorder="1" applyAlignment="1">
      <alignment horizontal="right"/>
    </xf>
    <xf numFmtId="49" fontId="17" fillId="0" borderId="99" xfId="13" applyNumberFormat="1" applyFont="1" applyBorder="1"/>
    <xf numFmtId="0" fontId="25" fillId="0" borderId="0" xfId="1" applyFont="1" applyAlignment="1">
      <alignment horizontal="center"/>
    </xf>
    <xf numFmtId="0" fontId="17" fillId="0" borderId="0" xfId="1" applyFont="1"/>
    <xf numFmtId="0" fontId="17" fillId="0" borderId="103" xfId="13" applyFont="1" applyBorder="1" applyAlignment="1">
      <alignment horizontal="center"/>
    </xf>
    <xf numFmtId="0" fontId="17" fillId="0" borderId="104" xfId="13" applyFont="1" applyBorder="1" applyAlignment="1">
      <alignment horizontal="center"/>
    </xf>
    <xf numFmtId="2" fontId="12" fillId="0" borderId="0" xfId="1" applyNumberFormat="1"/>
    <xf numFmtId="1" fontId="25" fillId="0" borderId="0" xfId="1" applyNumberFormat="1" applyFont="1" applyAlignment="1">
      <alignment horizontal="center"/>
    </xf>
    <xf numFmtId="1" fontId="12" fillId="0" borderId="0" xfId="1" applyNumberFormat="1"/>
    <xf numFmtId="1" fontId="17" fillId="0" borderId="97" xfId="13" applyNumberFormat="1" applyFont="1" applyBorder="1" applyAlignment="1">
      <alignment horizontal="center"/>
    </xf>
    <xf numFmtId="1" fontId="17" fillId="0" borderId="99" xfId="1" applyNumberFormat="1" applyFont="1" applyBorder="1" applyAlignment="1">
      <alignment horizontal="center"/>
    </xf>
    <xf numFmtId="0" fontId="19" fillId="0" borderId="0" xfId="1" applyFont="1" applyAlignment="1"/>
    <xf numFmtId="169" fontId="20" fillId="0" borderId="97" xfId="1" applyNumberFormat="1" applyFont="1" applyBorder="1" applyAlignment="1">
      <alignment horizontal="center"/>
    </xf>
    <xf numFmtId="169" fontId="20" fillId="0" borderId="114" xfId="1" applyNumberFormat="1" applyFont="1" applyFill="1" applyBorder="1" applyAlignment="1">
      <alignment horizontal="center"/>
    </xf>
    <xf numFmtId="169" fontId="20" fillId="0" borderId="99" xfId="1" applyNumberFormat="1" applyFont="1" applyBorder="1" applyAlignment="1">
      <alignment horizontal="center"/>
    </xf>
    <xf numFmtId="169" fontId="20" fillId="0" borderId="115" xfId="1" applyNumberFormat="1" applyFont="1" applyFill="1" applyBorder="1" applyAlignment="1">
      <alignment horizontal="center"/>
    </xf>
    <xf numFmtId="49" fontId="17" fillId="0" borderId="103" xfId="13" applyNumberFormat="1" applyFont="1" applyBorder="1" applyAlignment="1">
      <alignment horizontal="center"/>
    </xf>
    <xf numFmtId="49" fontId="17" fillId="0" borderId="104" xfId="13" applyNumberFormat="1" applyFont="1" applyBorder="1" applyAlignment="1">
      <alignment horizontal="center"/>
    </xf>
    <xf numFmtId="0" fontId="12" fillId="0" borderId="107" xfId="1" applyBorder="1" applyAlignment="1">
      <alignment horizontal="center"/>
    </xf>
    <xf numFmtId="0" fontId="12" fillId="0" borderId="112" xfId="1" applyBorder="1" applyAlignment="1">
      <alignment horizontal="center"/>
    </xf>
    <xf numFmtId="0" fontId="12" fillId="0" borderId="112" xfId="1" applyBorder="1"/>
    <xf numFmtId="0" fontId="12" fillId="0" borderId="105" xfId="1" applyBorder="1"/>
    <xf numFmtId="0" fontId="17" fillId="0" borderId="0" xfId="14" applyFont="1" applyBorder="1"/>
    <xf numFmtId="0" fontId="21" fillId="0" borderId="0" xfId="17"/>
    <xf numFmtId="0" fontId="18" fillId="0" borderId="113" xfId="8" applyFont="1" applyBorder="1" applyAlignment="1">
      <alignment horizontal="left" vertical="center" wrapText="1"/>
    </xf>
    <xf numFmtId="0" fontId="18" fillId="0" borderId="130" xfId="13" applyFont="1" applyBorder="1"/>
    <xf numFmtId="0" fontId="18" fillId="0" borderId="131" xfId="13" applyFont="1" applyBorder="1"/>
    <xf numFmtId="0" fontId="18" fillId="0" borderId="132" xfId="13" applyFont="1" applyBorder="1"/>
    <xf numFmtId="0" fontId="40" fillId="0" borderId="0" xfId="17" applyFont="1" applyBorder="1" applyAlignment="1">
      <alignment horizontal="left"/>
    </xf>
    <xf numFmtId="0" fontId="40" fillId="0" borderId="0" xfId="17" applyFont="1" applyBorder="1" applyAlignment="1">
      <alignment horizontal="center"/>
    </xf>
    <xf numFmtId="0" fontId="41" fillId="0" borderId="0" xfId="17" applyFont="1" applyFill="1" applyBorder="1" applyAlignment="1">
      <alignment horizontal="right"/>
    </xf>
    <xf numFmtId="2" fontId="41" fillId="0" borderId="0" xfId="17" applyNumberFormat="1" applyFont="1" applyFill="1" applyBorder="1" applyAlignment="1">
      <alignment horizontal="right"/>
    </xf>
    <xf numFmtId="0" fontId="41" fillId="0" borderId="0" xfId="17" applyFont="1"/>
    <xf numFmtId="0" fontId="39" fillId="0" borderId="0" xfId="17" applyFont="1" applyFill="1" applyBorder="1" applyAlignment="1">
      <alignment horizontal="center"/>
    </xf>
    <xf numFmtId="0" fontId="39" fillId="0" borderId="0" xfId="17" applyFont="1" applyFill="1" applyBorder="1" applyAlignment="1">
      <alignment horizontal="right"/>
    </xf>
    <xf numFmtId="2" fontId="39" fillId="0" borderId="0" xfId="17" applyNumberFormat="1" applyFont="1" applyFill="1" applyBorder="1" applyAlignment="1">
      <alignment horizontal="right"/>
    </xf>
    <xf numFmtId="0" fontId="42" fillId="0" borderId="136" xfId="17" applyFont="1" applyBorder="1" applyAlignment="1">
      <alignment horizontal="center"/>
    </xf>
    <xf numFmtId="0" fontId="42" fillId="0" borderId="136" xfId="17" applyFont="1" applyBorder="1"/>
    <xf numFmtId="0" fontId="39" fillId="3" borderId="136" xfId="17" applyFont="1" applyFill="1" applyBorder="1"/>
    <xf numFmtId="0" fontId="39" fillId="0" borderId="140" xfId="17" applyFont="1" applyBorder="1"/>
    <xf numFmtId="0" fontId="42" fillId="0" borderId="140" xfId="17" applyFont="1" applyBorder="1" applyAlignment="1">
      <alignment horizontal="right"/>
    </xf>
    <xf numFmtId="0" fontId="25" fillId="3" borderId="0" xfId="17" applyFont="1" applyFill="1"/>
    <xf numFmtId="0" fontId="42" fillId="3" borderId="0" xfId="17" applyFont="1" applyFill="1" applyBorder="1" applyAlignment="1">
      <alignment horizontal="right"/>
    </xf>
    <xf numFmtId="0" fontId="43" fillId="3" borderId="0" xfId="17" applyFont="1" applyFill="1" applyBorder="1"/>
    <xf numFmtId="0" fontId="42" fillId="3" borderId="0" xfId="17" applyFont="1" applyFill="1" applyBorder="1"/>
    <xf numFmtId="0" fontId="42" fillId="3" borderId="144" xfId="17" applyNumberFormat="1" applyFont="1" applyFill="1" applyBorder="1" applyAlignment="1">
      <alignment horizontal="center"/>
    </xf>
    <xf numFmtId="0" fontId="39" fillId="3" borderId="144" xfId="17" applyFont="1" applyFill="1" applyBorder="1"/>
    <xf numFmtId="0" fontId="42" fillId="3" borderId="144" xfId="17" applyFont="1" applyFill="1" applyBorder="1" applyAlignment="1">
      <alignment horizontal="center"/>
    </xf>
    <xf numFmtId="0" fontId="42" fillId="0" borderId="144" xfId="17" applyFont="1" applyFill="1" applyBorder="1" applyAlignment="1">
      <alignment horizontal="center"/>
    </xf>
    <xf numFmtId="0" fontId="44" fillId="0" borderId="144" xfId="17" applyNumberFormat="1" applyFont="1" applyFill="1" applyBorder="1"/>
    <xf numFmtId="0" fontId="39" fillId="3" borderId="144" xfId="17" applyNumberFormat="1" applyFont="1" applyFill="1" applyBorder="1"/>
    <xf numFmtId="0" fontId="44" fillId="0" borderId="144" xfId="17" applyFont="1" applyFill="1" applyBorder="1"/>
    <xf numFmtId="0" fontId="42" fillId="3" borderId="0" xfId="17" applyFont="1" applyFill="1" applyBorder="1" applyAlignment="1">
      <alignment horizontal="center"/>
    </xf>
    <xf numFmtId="0" fontId="39" fillId="3" borderId="0" xfId="17" applyNumberFormat="1" applyFont="1" applyFill="1" applyBorder="1"/>
    <xf numFmtId="0" fontId="39" fillId="0" borderId="144" xfId="17" applyFont="1" applyFill="1" applyBorder="1" applyAlignment="1">
      <alignment horizontal="right"/>
    </xf>
    <xf numFmtId="0" fontId="39" fillId="3" borderId="144" xfId="17" applyFont="1" applyFill="1" applyBorder="1" applyAlignment="1">
      <alignment horizontal="right"/>
    </xf>
    <xf numFmtId="0" fontId="45" fillId="3" borderId="144" xfId="17" applyFont="1" applyFill="1" applyBorder="1"/>
    <xf numFmtId="0" fontId="21" fillId="3" borderId="0" xfId="17" applyFont="1" applyFill="1"/>
    <xf numFmtId="0" fontId="39" fillId="3" borderId="145" xfId="17" applyFont="1" applyFill="1" applyBorder="1" applyAlignment="1">
      <alignment horizontal="left"/>
    </xf>
    <xf numFmtId="0" fontId="39" fillId="0" borderId="145" xfId="19" applyFont="1" applyBorder="1" applyProtection="1">
      <protection locked="0"/>
    </xf>
    <xf numFmtId="0" fontId="42" fillId="3" borderId="145" xfId="17" applyFont="1" applyFill="1" applyBorder="1"/>
    <xf numFmtId="0" fontId="25" fillId="3" borderId="145" xfId="17" applyFont="1" applyFill="1" applyBorder="1"/>
    <xf numFmtId="0" fontId="42" fillId="0" borderId="146" xfId="17" applyFont="1" applyBorder="1" applyAlignment="1">
      <alignment horizontal="center"/>
    </xf>
    <xf numFmtId="0" fontId="42" fillId="3" borderId="102" xfId="17" applyFont="1" applyFill="1" applyBorder="1" applyAlignment="1">
      <alignment horizontal="center"/>
    </xf>
    <xf numFmtId="0" fontId="39" fillId="3" borderId="144" xfId="17" applyFont="1" applyFill="1" applyBorder="1" applyAlignment="1">
      <alignment horizontal="left"/>
    </xf>
    <xf numFmtId="0" fontId="39" fillId="0" borderId="144" xfId="17" applyFont="1" applyBorder="1" applyAlignment="1">
      <alignment horizontal="left"/>
    </xf>
    <xf numFmtId="0" fontId="42" fillId="0" borderId="144" xfId="17" applyFont="1" applyBorder="1" applyAlignment="1">
      <alignment horizontal="center"/>
    </xf>
    <xf numFmtId="0" fontId="39" fillId="0" borderId="144" xfId="17" applyFont="1" applyBorder="1"/>
    <xf numFmtId="0" fontId="25" fillId="0" borderId="0" xfId="17" applyFont="1"/>
    <xf numFmtId="0" fontId="48" fillId="0" borderId="144" xfId="17" applyFont="1" applyBorder="1"/>
    <xf numFmtId="0" fontId="39" fillId="3" borderId="145" xfId="17" applyFont="1" applyFill="1" applyBorder="1" applyAlignment="1">
      <alignment horizontal="left" wrapText="1"/>
    </xf>
    <xf numFmtId="0" fontId="5" fillId="0" borderId="0" xfId="0" applyNumberFormat="1" applyFont="1"/>
    <xf numFmtId="0" fontId="6" fillId="4" borderId="0" xfId="0" applyFont="1" applyFill="1"/>
    <xf numFmtId="0" fontId="6" fillId="5" borderId="0" xfId="0" applyFont="1" applyFill="1"/>
    <xf numFmtId="0" fontId="5" fillId="5" borderId="0" xfId="0" applyFont="1" applyFill="1"/>
    <xf numFmtId="166" fontId="6" fillId="5" borderId="0" xfId="0" applyNumberFormat="1" applyFont="1" applyFill="1"/>
    <xf numFmtId="0" fontId="6" fillId="5" borderId="0" xfId="0" applyFont="1" applyFill="1" applyAlignment="1">
      <alignment horizontal="center" wrapText="1"/>
    </xf>
    <xf numFmtId="0" fontId="6" fillId="5" borderId="0" xfId="0" applyFont="1" applyFill="1" applyAlignment="1">
      <alignment wrapText="1"/>
    </xf>
    <xf numFmtId="49" fontId="6" fillId="5" borderId="0" xfId="0" applyNumberFormat="1" applyFont="1" applyFill="1" applyAlignment="1">
      <alignment horizontal="left" wrapText="1"/>
    </xf>
    <xf numFmtId="166" fontId="6" fillId="5" borderId="0" xfId="0" applyNumberFormat="1" applyFont="1" applyFill="1" applyAlignment="1">
      <alignment wrapText="1"/>
    </xf>
    <xf numFmtId="0" fontId="6" fillId="6" borderId="0" xfId="0" applyFont="1" applyFill="1"/>
    <xf numFmtId="166" fontId="6" fillId="6" borderId="0" xfId="0" applyNumberFormat="1" applyFont="1" applyFill="1"/>
    <xf numFmtId="0" fontId="6" fillId="0" borderId="0" xfId="0" applyFont="1" applyFill="1"/>
    <xf numFmtId="166" fontId="5" fillId="0" borderId="0" xfId="0" applyNumberFormat="1" applyFont="1" applyFill="1"/>
    <xf numFmtId="0" fontId="9" fillId="0" borderId="0" xfId="0" applyFont="1" applyFill="1"/>
    <xf numFmtId="0" fontId="0" fillId="0" borderId="0" xfId="0" applyFill="1"/>
    <xf numFmtId="0" fontId="49" fillId="0" borderId="16" xfId="0" applyFont="1" applyFill="1" applyBorder="1"/>
    <xf numFmtId="166" fontId="6" fillId="0" borderId="0" xfId="0" applyNumberFormat="1" applyFont="1" applyAlignment="1" applyProtection="1">
      <alignment wrapText="1"/>
      <protection locked="0"/>
    </xf>
    <xf numFmtId="10" fontId="18" fillId="0" borderId="102" xfId="15" applyNumberFormat="1" applyFont="1" applyBorder="1" applyAlignment="1" applyProtection="1">
      <alignment horizontal="center"/>
      <protection locked="0"/>
    </xf>
    <xf numFmtId="0" fontId="17" fillId="0" borderId="100" xfId="13" applyFont="1" applyBorder="1" applyAlignment="1" applyProtection="1">
      <alignment horizontal="right"/>
      <protection locked="0"/>
    </xf>
    <xf numFmtId="49" fontId="19" fillId="0" borderId="105" xfId="13" applyNumberFormat="1" applyFont="1" applyBorder="1" applyProtection="1">
      <protection locked="0"/>
    </xf>
    <xf numFmtId="49" fontId="19" fillId="0" borderId="105" xfId="13" applyNumberFormat="1" applyFont="1" applyBorder="1" applyAlignment="1" applyProtection="1">
      <alignment horizontal="center"/>
      <protection locked="0"/>
    </xf>
    <xf numFmtId="0" fontId="17" fillId="0" borderId="100" xfId="13" applyFont="1" applyBorder="1" applyAlignment="1" applyProtection="1">
      <alignment horizontal="center"/>
      <protection locked="0"/>
    </xf>
    <xf numFmtId="1" fontId="17" fillId="0" borderId="100" xfId="1" applyNumberFormat="1" applyFont="1" applyBorder="1" applyAlignment="1" applyProtection="1">
      <alignment horizontal="center"/>
      <protection locked="0"/>
    </xf>
    <xf numFmtId="0" fontId="12" fillId="0" borderId="0" xfId="1" applyProtection="1">
      <protection locked="0"/>
    </xf>
    <xf numFmtId="169" fontId="29" fillId="0" borderId="100" xfId="1" applyNumberFormat="1" applyFont="1" applyBorder="1" applyAlignment="1" applyProtection="1">
      <protection locked="0"/>
    </xf>
    <xf numFmtId="169" fontId="29" fillId="5" borderId="0" xfId="1" applyNumberFormat="1" applyFont="1" applyFill="1" applyAlignment="1" applyProtection="1">
      <protection locked="0"/>
    </xf>
    <xf numFmtId="0" fontId="0" fillId="0" borderId="0" xfId="0" applyProtection="1">
      <protection locked="0"/>
    </xf>
    <xf numFmtId="169" fontId="12" fillId="0" borderId="113" xfId="1" applyNumberFormat="1" applyBorder="1" applyProtection="1">
      <protection locked="0"/>
    </xf>
    <xf numFmtId="169" fontId="25" fillId="0" borderId="102" xfId="1" applyNumberFormat="1" applyFont="1" applyBorder="1" applyAlignment="1" applyProtection="1">
      <alignment horizontal="center"/>
      <protection locked="0"/>
    </xf>
    <xf numFmtId="0" fontId="25" fillId="0" borderId="0" xfId="1" applyFont="1" applyAlignment="1" applyProtection="1">
      <alignment horizontal="center"/>
      <protection locked="0"/>
    </xf>
    <xf numFmtId="0" fontId="32" fillId="0" borderId="102" xfId="10" applyFont="1" applyBorder="1" applyProtection="1">
      <protection locked="0"/>
    </xf>
    <xf numFmtId="169" fontId="12" fillId="0" borderId="102" xfId="1" applyNumberFormat="1" applyBorder="1" applyProtection="1">
      <protection locked="0"/>
    </xf>
    <xf numFmtId="0" fontId="18" fillId="0" borderId="0" xfId="1" applyFont="1" applyProtection="1">
      <protection locked="0"/>
    </xf>
    <xf numFmtId="169" fontId="12" fillId="0" borderId="0" xfId="1" applyNumberFormat="1" applyProtection="1">
      <protection locked="0"/>
    </xf>
    <xf numFmtId="169" fontId="12" fillId="0" borderId="102" xfId="1" applyNumberFormat="1" applyFont="1" applyBorder="1" applyProtection="1">
      <protection locked="0"/>
    </xf>
    <xf numFmtId="0" fontId="18" fillId="0" borderId="102" xfId="13" applyFont="1" applyBorder="1" applyAlignment="1" applyProtection="1">
      <alignment horizontal="center"/>
      <protection locked="0"/>
    </xf>
    <xf numFmtId="1" fontId="12" fillId="0" borderId="0" xfId="1" applyNumberFormat="1" applyProtection="1">
      <protection locked="0"/>
    </xf>
    <xf numFmtId="169" fontId="12" fillId="0" borderId="100" xfId="1" applyNumberFormat="1" applyBorder="1" applyProtection="1">
      <protection locked="0"/>
    </xf>
    <xf numFmtId="169" fontId="12" fillId="0" borderId="109" xfId="1" applyNumberFormat="1" applyBorder="1" applyProtection="1">
      <protection locked="0"/>
    </xf>
    <xf numFmtId="169" fontId="12" fillId="0" borderId="108" xfId="1" applyNumberFormat="1" applyBorder="1" applyProtection="1">
      <protection locked="0"/>
    </xf>
    <xf numFmtId="169" fontId="12" fillId="0" borderId="106" xfId="1" applyNumberFormat="1" applyBorder="1" applyProtection="1">
      <protection locked="0"/>
    </xf>
    <xf numFmtId="169" fontId="12" fillId="0" borderId="110" xfId="1" applyNumberFormat="1" applyBorder="1" applyProtection="1">
      <protection locked="0"/>
    </xf>
    <xf numFmtId="169" fontId="12" fillId="0" borderId="101" xfId="1" applyNumberFormat="1" applyBorder="1" applyProtection="1">
      <protection locked="0"/>
    </xf>
    <xf numFmtId="169" fontId="12" fillId="0" borderId="109" xfId="1" applyNumberFormat="1" applyFont="1" applyBorder="1" applyProtection="1">
      <protection locked="0"/>
    </xf>
    <xf numFmtId="169" fontId="12" fillId="0" borderId="106" xfId="1" applyNumberFormat="1" applyBorder="1" applyAlignment="1" applyProtection="1">
      <alignment horizontal="right"/>
      <protection locked="0"/>
    </xf>
    <xf numFmtId="169" fontId="12" fillId="0" borderId="107" xfId="1" applyNumberFormat="1" applyBorder="1" applyProtection="1">
      <protection locked="0"/>
    </xf>
    <xf numFmtId="0" fontId="12" fillId="0" borderId="0" xfId="1" applyBorder="1" applyAlignment="1" applyProtection="1">
      <alignment horizontal="center"/>
      <protection locked="0"/>
    </xf>
    <xf numFmtId="0" fontId="12" fillId="0" borderId="108" xfId="1" applyBorder="1" applyAlignment="1" applyProtection="1">
      <alignment horizontal="center"/>
      <protection locked="0"/>
    </xf>
    <xf numFmtId="0" fontId="12" fillId="0" borderId="107" xfId="1" applyBorder="1" applyAlignment="1" applyProtection="1">
      <alignment horizontal="center"/>
      <protection locked="0"/>
    </xf>
    <xf numFmtId="0" fontId="12" fillId="0" borderId="101" xfId="1" applyBorder="1" applyAlignment="1" applyProtection="1">
      <alignment horizontal="center"/>
      <protection locked="0"/>
    </xf>
    <xf numFmtId="169" fontId="12" fillId="0" borderId="112" xfId="1" applyNumberFormat="1" applyBorder="1" applyProtection="1">
      <protection locked="0"/>
    </xf>
    <xf numFmtId="0" fontId="12" fillId="0" borderId="112" xfId="1" applyBorder="1" applyAlignment="1" applyProtection="1">
      <alignment horizontal="center"/>
      <protection locked="0"/>
    </xf>
    <xf numFmtId="0" fontId="12" fillId="0" borderId="101" xfId="1" applyBorder="1" applyProtection="1">
      <protection locked="0"/>
    </xf>
    <xf numFmtId="0" fontId="12" fillId="0" borderId="110" xfId="1" applyBorder="1" applyAlignment="1" applyProtection="1">
      <alignment horizontal="center"/>
      <protection locked="0"/>
    </xf>
    <xf numFmtId="0" fontId="12" fillId="0" borderId="105" xfId="1" applyBorder="1" applyAlignment="1" applyProtection="1">
      <alignment horizontal="center"/>
      <protection locked="0"/>
    </xf>
    <xf numFmtId="0" fontId="12" fillId="0" borderId="110" xfId="1" applyBorder="1" applyProtection="1">
      <protection locked="0"/>
    </xf>
    <xf numFmtId="169" fontId="12" fillId="0" borderId="108" xfId="1" applyNumberFormat="1" applyFont="1" applyBorder="1" applyProtection="1">
      <protection locked="0"/>
    </xf>
    <xf numFmtId="169" fontId="12" fillId="0" borderId="101" xfId="1" applyNumberFormat="1" applyFont="1" applyBorder="1" applyProtection="1">
      <protection locked="0"/>
    </xf>
    <xf numFmtId="169" fontId="12" fillId="0" borderId="110" xfId="1" applyNumberFormat="1" applyFont="1" applyBorder="1" applyProtection="1">
      <protection locked="0"/>
    </xf>
    <xf numFmtId="49" fontId="21" fillId="0" borderId="0" xfId="14" applyNumberFormat="1" applyFont="1" applyFill="1" applyBorder="1" applyAlignment="1" applyProtection="1">
      <alignment vertical="center"/>
      <protection locked="0"/>
    </xf>
    <xf numFmtId="169" fontId="12" fillId="0" borderId="0" xfId="1" applyNumberFormat="1" applyFont="1" applyBorder="1" applyProtection="1">
      <protection locked="0"/>
    </xf>
    <xf numFmtId="3" fontId="21" fillId="0" borderId="0" xfId="1" applyNumberFormat="1" applyFont="1" applyBorder="1" applyAlignment="1" applyProtection="1">
      <alignment horizontal="left" vertical="center"/>
      <protection locked="0"/>
    </xf>
    <xf numFmtId="169" fontId="12" fillId="5" borderId="0" xfId="1" applyNumberFormat="1" applyFill="1" applyProtection="1">
      <protection locked="0"/>
    </xf>
    <xf numFmtId="0" fontId="12" fillId="0" borderId="0" xfId="1" applyBorder="1" applyProtection="1">
      <protection locked="0"/>
    </xf>
    <xf numFmtId="2" fontId="12" fillId="0" borderId="0" xfId="1" applyNumberFormat="1" applyProtection="1">
      <protection locked="0"/>
    </xf>
    <xf numFmtId="1" fontId="12" fillId="0" borderId="0" xfId="1" applyNumberFormat="1" applyBorder="1" applyAlignment="1" applyProtection="1">
      <alignment horizontal="center"/>
      <protection locked="0"/>
    </xf>
    <xf numFmtId="169" fontId="21" fillId="0" borderId="102" xfId="1" applyNumberFormat="1" applyFont="1" applyBorder="1" applyProtection="1">
      <protection locked="0"/>
    </xf>
    <xf numFmtId="169" fontId="17" fillId="0" borderId="0" xfId="5" applyNumberFormat="1" applyFont="1" applyBorder="1" applyAlignment="1" applyProtection="1">
      <alignment horizontal="right"/>
      <protection locked="0"/>
    </xf>
    <xf numFmtId="4" fontId="12" fillId="0" borderId="0" xfId="1" applyNumberFormat="1" applyProtection="1">
      <protection locked="0"/>
    </xf>
    <xf numFmtId="169" fontId="17" fillId="0" borderId="116" xfId="5" applyNumberFormat="1" applyFont="1" applyBorder="1" applyAlignment="1" applyProtection="1">
      <alignment horizontal="right"/>
      <protection locked="0"/>
    </xf>
    <xf numFmtId="0" fontId="17" fillId="0" borderId="106" xfId="13" applyFont="1" applyBorder="1" applyAlignment="1" applyProtection="1">
      <alignment horizontal="right"/>
    </xf>
    <xf numFmtId="49" fontId="17" fillId="0" borderId="107" xfId="13" applyNumberFormat="1" applyFont="1" applyBorder="1" applyProtection="1"/>
    <xf numFmtId="49" fontId="17" fillId="0" borderId="117" xfId="13" applyNumberFormat="1" applyFont="1" applyBorder="1" applyAlignment="1" applyProtection="1">
      <alignment horizontal="center"/>
    </xf>
    <xf numFmtId="0" fontId="17" fillId="0" borderId="108" xfId="13" applyFont="1" applyBorder="1" applyAlignment="1" applyProtection="1">
      <alignment horizontal="center"/>
    </xf>
    <xf numFmtId="1" fontId="17" fillId="0" borderId="106" xfId="1" applyNumberFormat="1" applyFont="1" applyBorder="1" applyAlignment="1" applyProtection="1">
      <alignment horizontal="center"/>
    </xf>
    <xf numFmtId="0" fontId="12" fillId="0" borderId="108" xfId="13" applyFont="1" applyBorder="1" applyAlignment="1" applyProtection="1">
      <alignment horizontal="right"/>
    </xf>
    <xf numFmtId="0" fontId="32" fillId="0" borderId="102" xfId="10" applyFont="1" applyBorder="1" applyProtection="1"/>
    <xf numFmtId="49" fontId="12" fillId="0" borderId="102" xfId="13" applyNumberFormat="1" applyFont="1" applyBorder="1" applyAlignment="1" applyProtection="1">
      <alignment horizontal="center"/>
    </xf>
    <xf numFmtId="0" fontId="12" fillId="0" borderId="102" xfId="13" applyFont="1" applyBorder="1" applyAlignment="1" applyProtection="1">
      <alignment horizontal="center"/>
    </xf>
    <xf numFmtId="1" fontId="12" fillId="0" borderId="102" xfId="1" applyNumberFormat="1" applyFont="1" applyBorder="1" applyAlignment="1" applyProtection="1">
      <alignment horizontal="center"/>
    </xf>
    <xf numFmtId="0" fontId="32" fillId="0" borderId="106" xfId="10" applyFont="1" applyBorder="1" applyProtection="1"/>
    <xf numFmtId="0" fontId="12" fillId="0" borderId="102" xfId="13" applyFont="1" applyBorder="1" applyAlignment="1" applyProtection="1">
      <alignment horizontal="right"/>
    </xf>
    <xf numFmtId="49" fontId="12" fillId="0" borderId="109" xfId="13" applyNumberFormat="1" applyFont="1" applyBorder="1" applyProtection="1"/>
    <xf numFmtId="49" fontId="12" fillId="0" borderId="102" xfId="13" applyNumberFormat="1" applyFont="1" applyFill="1" applyBorder="1" applyProtection="1"/>
    <xf numFmtId="49" fontId="28" fillId="0" borderId="102" xfId="13" applyNumberFormat="1" applyFont="1" applyBorder="1" applyAlignment="1" applyProtection="1">
      <alignment horizontal="center"/>
    </xf>
    <xf numFmtId="49" fontId="12" fillId="0" borderId="106" xfId="13" applyNumberFormat="1" applyFont="1" applyBorder="1" applyProtection="1"/>
    <xf numFmtId="0" fontId="12" fillId="0" borderId="101" xfId="13" applyFont="1" applyBorder="1" applyAlignment="1" applyProtection="1">
      <alignment horizontal="right"/>
    </xf>
    <xf numFmtId="0" fontId="12" fillId="0" borderId="106" xfId="13" applyFont="1" applyBorder="1" applyAlignment="1" applyProtection="1">
      <alignment horizontal="right"/>
    </xf>
    <xf numFmtId="49" fontId="12" fillId="0" borderId="111" xfId="13" applyNumberFormat="1" applyFont="1" applyBorder="1" applyAlignment="1" applyProtection="1"/>
    <xf numFmtId="1" fontId="12" fillId="0" borderId="111" xfId="1" applyNumberFormat="1" applyFont="1" applyBorder="1" applyAlignment="1" applyProtection="1">
      <alignment horizontal="center"/>
    </xf>
    <xf numFmtId="0" fontId="18" fillId="0" borderId="109" xfId="13" applyFont="1" applyBorder="1" applyAlignment="1" applyProtection="1">
      <alignment horizontal="right"/>
    </xf>
    <xf numFmtId="0" fontId="32" fillId="0" borderId="111" xfId="10" applyFont="1" applyBorder="1" applyProtection="1"/>
    <xf numFmtId="49" fontId="18" fillId="0" borderId="102" xfId="13" applyNumberFormat="1" applyFont="1" applyBorder="1" applyAlignment="1" applyProtection="1">
      <alignment horizontal="center"/>
    </xf>
    <xf numFmtId="0" fontId="18" fillId="0" borderId="102" xfId="13" applyFont="1" applyBorder="1" applyAlignment="1" applyProtection="1">
      <alignment horizontal="center"/>
    </xf>
    <xf numFmtId="1" fontId="18" fillId="0" borderId="102" xfId="1" applyNumberFormat="1" applyFont="1" applyBorder="1" applyAlignment="1" applyProtection="1">
      <alignment horizontal="center"/>
    </xf>
    <xf numFmtId="1" fontId="18" fillId="0" borderId="111" xfId="1" applyNumberFormat="1" applyFont="1" applyBorder="1" applyAlignment="1" applyProtection="1">
      <alignment horizontal="center"/>
    </xf>
    <xf numFmtId="0" fontId="18" fillId="0" borderId="106" xfId="13" applyFont="1" applyBorder="1" applyAlignment="1" applyProtection="1">
      <alignment horizontal="right"/>
    </xf>
    <xf numFmtId="49" fontId="18" fillId="0" borderId="111" xfId="14" applyNumberFormat="1" applyFont="1" applyBorder="1" applyProtection="1"/>
    <xf numFmtId="49" fontId="18" fillId="0" borderId="102" xfId="14" applyNumberFormat="1" applyFont="1" applyBorder="1" applyAlignment="1" applyProtection="1">
      <alignment horizontal="center"/>
    </xf>
    <xf numFmtId="0" fontId="32" fillId="0" borderId="107" xfId="10" applyFont="1" applyBorder="1" applyProtection="1"/>
    <xf numFmtId="0" fontId="18" fillId="0" borderId="100" xfId="13" applyFont="1" applyBorder="1" applyAlignment="1" applyProtection="1">
      <alignment horizontal="right"/>
    </xf>
    <xf numFmtId="0" fontId="20" fillId="0" borderId="100" xfId="13" applyFont="1" applyBorder="1" applyAlignment="1" applyProtection="1">
      <alignment horizontal="right"/>
    </xf>
    <xf numFmtId="49" fontId="20" fillId="0" borderId="113" xfId="13" applyNumberFormat="1" applyFont="1" applyBorder="1" applyProtection="1"/>
    <xf numFmtId="49" fontId="20" fillId="0" borderId="113" xfId="13" applyNumberFormat="1" applyFont="1" applyBorder="1" applyAlignment="1" applyProtection="1">
      <alignment horizontal="center"/>
    </xf>
    <xf numFmtId="0" fontId="30" fillId="0" borderId="102" xfId="13" applyFont="1" applyBorder="1" applyAlignment="1" applyProtection="1">
      <alignment horizontal="center"/>
    </xf>
    <xf numFmtId="1" fontId="30" fillId="0" borderId="111" xfId="1" applyNumberFormat="1" applyFont="1" applyBorder="1" applyAlignment="1" applyProtection="1">
      <alignment horizontal="center"/>
    </xf>
    <xf numFmtId="0" fontId="12" fillId="0" borderId="108" xfId="1" applyFont="1" applyBorder="1" applyProtection="1"/>
    <xf numFmtId="49" fontId="12" fillId="0" borderId="106" xfId="13" applyNumberFormat="1" applyFont="1" applyFill="1" applyBorder="1" applyProtection="1"/>
    <xf numFmtId="49" fontId="12" fillId="0" borderId="106" xfId="13" applyNumberFormat="1" applyFont="1" applyFill="1" applyBorder="1" applyAlignment="1" applyProtection="1">
      <alignment horizontal="center"/>
    </xf>
    <xf numFmtId="0" fontId="12" fillId="0" borderId="106" xfId="1" applyFont="1" applyBorder="1" applyAlignment="1" applyProtection="1">
      <alignment horizontal="center"/>
    </xf>
    <xf numFmtId="1" fontId="12" fillId="0" borderId="107" xfId="1" applyNumberFormat="1" applyFont="1" applyBorder="1" applyAlignment="1" applyProtection="1">
      <alignment horizontal="center"/>
    </xf>
    <xf numFmtId="0" fontId="12" fillId="0" borderId="110" xfId="1" applyFont="1" applyBorder="1" applyProtection="1"/>
    <xf numFmtId="49" fontId="12" fillId="0" borderId="100" xfId="14" applyNumberFormat="1" applyFont="1" applyFill="1" applyBorder="1" applyProtection="1"/>
    <xf numFmtId="49" fontId="12" fillId="0" borderId="100" xfId="14" applyNumberFormat="1" applyFont="1" applyFill="1" applyBorder="1" applyAlignment="1" applyProtection="1">
      <alignment horizontal="center"/>
    </xf>
    <xf numFmtId="0" fontId="12" fillId="0" borderId="100" xfId="1" applyFont="1" applyBorder="1" applyAlignment="1" applyProtection="1">
      <alignment horizontal="center"/>
    </xf>
    <xf numFmtId="1" fontId="12" fillId="0" borderId="105" xfId="1" applyNumberFormat="1" applyFont="1" applyBorder="1" applyAlignment="1" applyProtection="1">
      <alignment horizontal="center"/>
    </xf>
    <xf numFmtId="49" fontId="12" fillId="0" borderId="117" xfId="13" applyNumberFormat="1" applyFont="1" applyBorder="1" applyAlignment="1" applyProtection="1">
      <alignment horizontal="center"/>
    </xf>
    <xf numFmtId="0" fontId="12" fillId="0" borderId="106" xfId="13" applyFont="1" applyBorder="1" applyAlignment="1" applyProtection="1">
      <alignment horizontal="center"/>
    </xf>
    <xf numFmtId="1" fontId="12" fillId="0" borderId="107" xfId="13" applyNumberFormat="1" applyFont="1" applyBorder="1" applyAlignment="1" applyProtection="1">
      <alignment horizontal="center"/>
    </xf>
    <xf numFmtId="49" fontId="12" fillId="0" borderId="0" xfId="13" applyNumberFormat="1" applyFont="1" applyBorder="1" applyAlignment="1" applyProtection="1">
      <alignment horizontal="center"/>
    </xf>
    <xf numFmtId="0" fontId="12" fillId="0" borderId="109" xfId="13" applyFont="1" applyBorder="1" applyAlignment="1" applyProtection="1">
      <alignment horizontal="center"/>
    </xf>
    <xf numFmtId="1" fontId="12" fillId="0" borderId="112" xfId="13" applyNumberFormat="1" applyFont="1" applyBorder="1" applyAlignment="1" applyProtection="1">
      <alignment horizontal="center"/>
    </xf>
    <xf numFmtId="0" fontId="12" fillId="0" borderId="110" xfId="13" applyFont="1" applyBorder="1" applyAlignment="1" applyProtection="1">
      <alignment horizontal="right"/>
    </xf>
    <xf numFmtId="49" fontId="12" fillId="0" borderId="100" xfId="13" applyNumberFormat="1" applyFont="1" applyBorder="1" applyProtection="1"/>
    <xf numFmtId="49" fontId="12" fillId="0" borderId="118" xfId="13" applyNumberFormat="1" applyFont="1" applyBorder="1" applyAlignment="1" applyProtection="1">
      <alignment horizontal="center"/>
    </xf>
    <xf numFmtId="0" fontId="12" fillId="0" borderId="100" xfId="13" applyFont="1" applyBorder="1" applyAlignment="1" applyProtection="1">
      <alignment horizontal="center"/>
    </xf>
    <xf numFmtId="1" fontId="12" fillId="0" borderId="105" xfId="13" applyNumberFormat="1" applyFont="1" applyBorder="1" applyAlignment="1" applyProtection="1">
      <alignment horizontal="center"/>
    </xf>
    <xf numFmtId="0" fontId="20" fillId="0" borderId="108" xfId="13" applyFont="1" applyBorder="1" applyAlignment="1" applyProtection="1">
      <alignment horizontal="right"/>
    </xf>
    <xf numFmtId="49" fontId="20" fillId="0" borderId="106" xfId="13" applyNumberFormat="1" applyFont="1" applyBorder="1" applyProtection="1"/>
    <xf numFmtId="49" fontId="20" fillId="0" borderId="106" xfId="13" applyNumberFormat="1" applyFont="1" applyBorder="1" applyAlignment="1" applyProtection="1">
      <alignment horizontal="center"/>
    </xf>
    <xf numFmtId="0" fontId="28" fillId="0" borderId="106" xfId="13" applyFont="1" applyBorder="1" applyAlignment="1" applyProtection="1">
      <alignment horizontal="center"/>
    </xf>
    <xf numFmtId="1" fontId="28" fillId="0" borderId="107" xfId="13" applyNumberFormat="1" applyFont="1" applyBorder="1" applyAlignment="1" applyProtection="1">
      <alignment horizontal="center"/>
    </xf>
    <xf numFmtId="49" fontId="12" fillId="0" borderId="106" xfId="13" applyNumberFormat="1" applyFont="1" applyBorder="1" applyAlignment="1" applyProtection="1">
      <alignment horizontal="center"/>
    </xf>
    <xf numFmtId="1" fontId="12" fillId="0" borderId="108" xfId="13" applyNumberFormat="1" applyFont="1" applyBorder="1" applyAlignment="1" applyProtection="1">
      <alignment horizontal="center"/>
    </xf>
    <xf numFmtId="49" fontId="12" fillId="0" borderId="109" xfId="13" applyNumberFormat="1" applyFont="1" applyBorder="1" applyAlignment="1" applyProtection="1">
      <alignment horizontal="center"/>
    </xf>
    <xf numFmtId="0" fontId="12" fillId="0" borderId="101" xfId="1" applyBorder="1" applyAlignment="1" applyProtection="1">
      <alignment horizontal="center"/>
    </xf>
    <xf numFmtId="0" fontId="12" fillId="0" borderId="0" xfId="1" applyBorder="1" applyAlignment="1" applyProtection="1">
      <alignment horizontal="center"/>
    </xf>
    <xf numFmtId="49" fontId="12" fillId="0" borderId="100" xfId="13" applyNumberFormat="1" applyFont="1" applyBorder="1" applyAlignment="1" applyProtection="1">
      <alignment horizontal="center"/>
    </xf>
    <xf numFmtId="0" fontId="17" fillId="0" borderId="108" xfId="13" applyFont="1" applyBorder="1" applyAlignment="1" applyProtection="1">
      <alignment horizontal="right"/>
    </xf>
    <xf numFmtId="49" fontId="22" fillId="0" borderId="106" xfId="13" applyNumberFormat="1" applyFont="1" applyFill="1" applyBorder="1" applyAlignment="1" applyProtection="1">
      <alignment vertical="center"/>
    </xf>
    <xf numFmtId="49" fontId="22" fillId="0" borderId="106" xfId="13" applyNumberFormat="1" applyFont="1" applyFill="1" applyBorder="1" applyAlignment="1" applyProtection="1">
      <alignment horizontal="center" vertical="center"/>
    </xf>
    <xf numFmtId="0" fontId="31" fillId="0" borderId="106" xfId="13" applyFont="1" applyFill="1" applyBorder="1" applyAlignment="1" applyProtection="1">
      <alignment horizontal="center" vertical="center"/>
    </xf>
    <xf numFmtId="1" fontId="31" fillId="0" borderId="107" xfId="13" applyNumberFormat="1" applyFont="1" applyFill="1" applyBorder="1" applyAlignment="1" applyProtection="1">
      <alignment horizontal="center" vertical="center"/>
    </xf>
    <xf numFmtId="49" fontId="21" fillId="0" borderId="106" xfId="13" applyNumberFormat="1" applyFont="1" applyFill="1" applyBorder="1" applyAlignment="1" applyProtection="1">
      <alignment vertical="center"/>
    </xf>
    <xf numFmtId="49" fontId="21" fillId="0" borderId="106" xfId="13" applyNumberFormat="1" applyFont="1" applyFill="1" applyBorder="1" applyAlignment="1" applyProtection="1">
      <alignment horizontal="center" vertical="center"/>
    </xf>
    <xf numFmtId="0" fontId="21" fillId="0" borderId="106" xfId="13" applyFont="1" applyFill="1" applyBorder="1" applyAlignment="1" applyProtection="1">
      <alignment horizontal="center" vertical="center"/>
    </xf>
    <xf numFmtId="1" fontId="21" fillId="0" borderId="106" xfId="13" applyNumberFormat="1" applyFont="1" applyFill="1" applyBorder="1" applyAlignment="1" applyProtection="1">
      <alignment horizontal="center" vertical="center"/>
    </xf>
    <xf numFmtId="49" fontId="21" fillId="0" borderId="109" xfId="13" applyNumberFormat="1" applyFont="1" applyFill="1" applyBorder="1" applyAlignment="1" applyProtection="1">
      <alignment vertical="center"/>
    </xf>
    <xf numFmtId="49" fontId="21" fillId="0" borderId="109" xfId="13" applyNumberFormat="1" applyFont="1" applyFill="1" applyBorder="1" applyAlignment="1" applyProtection="1">
      <alignment horizontal="center" vertical="center"/>
    </xf>
    <xf numFmtId="0" fontId="21" fillId="0" borderId="109" xfId="13" applyFont="1" applyFill="1" applyBorder="1" applyAlignment="1" applyProtection="1">
      <alignment horizontal="center" vertical="center"/>
    </xf>
    <xf numFmtId="0" fontId="12" fillId="0" borderId="109" xfId="1" applyBorder="1" applyAlignment="1" applyProtection="1">
      <alignment horizontal="center"/>
    </xf>
    <xf numFmtId="0" fontId="21" fillId="0" borderId="109" xfId="1" applyFont="1" applyBorder="1" applyAlignment="1" applyProtection="1">
      <alignment horizontal="center" vertical="center"/>
    </xf>
    <xf numFmtId="0" fontId="17" fillId="0" borderId="101" xfId="13" applyFont="1" applyBorder="1" applyAlignment="1" applyProtection="1">
      <alignment horizontal="right"/>
    </xf>
    <xf numFmtId="0" fontId="18" fillId="0" borderId="108" xfId="13" applyFont="1" applyBorder="1" applyAlignment="1" applyProtection="1">
      <alignment horizontal="right"/>
    </xf>
    <xf numFmtId="49" fontId="21" fillId="0" borderId="108" xfId="13" applyNumberFormat="1" applyFont="1" applyFill="1" applyBorder="1" applyAlignment="1" applyProtection="1">
      <alignment horizontal="center" vertical="center"/>
    </xf>
    <xf numFmtId="0" fontId="21" fillId="0" borderId="108" xfId="13" applyFont="1" applyFill="1" applyBorder="1" applyAlignment="1" applyProtection="1">
      <alignment horizontal="center" vertical="center"/>
    </xf>
    <xf numFmtId="0" fontId="12" fillId="0" borderId="106" xfId="1" applyBorder="1" applyAlignment="1" applyProtection="1">
      <alignment horizontal="center"/>
    </xf>
    <xf numFmtId="0" fontId="18" fillId="0" borderId="101" xfId="13" applyFont="1" applyBorder="1" applyAlignment="1" applyProtection="1">
      <alignment horizontal="right"/>
    </xf>
    <xf numFmtId="49" fontId="21" fillId="0" borderId="101" xfId="13" applyNumberFormat="1" applyFont="1" applyFill="1" applyBorder="1" applyAlignment="1" applyProtection="1">
      <alignment horizontal="center" vertical="center"/>
    </xf>
    <xf numFmtId="0" fontId="21" fillId="0" borderId="101" xfId="13" applyFont="1" applyFill="1" applyBorder="1" applyAlignment="1" applyProtection="1">
      <alignment horizontal="center" vertical="center"/>
    </xf>
    <xf numFmtId="3" fontId="21" fillId="0" borderId="109" xfId="1" applyNumberFormat="1" applyFont="1" applyBorder="1" applyAlignment="1" applyProtection="1">
      <alignment horizontal="left" vertical="center"/>
    </xf>
    <xf numFmtId="3" fontId="21" fillId="0" borderId="101" xfId="1" applyNumberFormat="1" applyFont="1" applyBorder="1" applyAlignment="1" applyProtection="1">
      <alignment horizontal="center" vertical="center"/>
    </xf>
    <xf numFmtId="0" fontId="30" fillId="0" borderId="102" xfId="13" applyFont="1" applyBorder="1" applyAlignment="1" applyProtection="1">
      <alignment horizontal="right"/>
    </xf>
    <xf numFmtId="49" fontId="24" fillId="0" borderId="102" xfId="13" applyNumberFormat="1" applyFont="1" applyBorder="1" applyProtection="1"/>
    <xf numFmtId="49" fontId="24" fillId="0" borderId="102" xfId="13" applyNumberFormat="1" applyFont="1" applyBorder="1" applyAlignment="1" applyProtection="1">
      <alignment horizontal="center"/>
    </xf>
    <xf numFmtId="1" fontId="30" fillId="0" borderId="102" xfId="13" applyNumberFormat="1" applyFont="1" applyBorder="1" applyAlignment="1" applyProtection="1">
      <alignment horizontal="center"/>
    </xf>
    <xf numFmtId="0" fontId="18" fillId="0" borderId="102" xfId="13" applyFont="1" applyBorder="1" applyAlignment="1" applyProtection="1">
      <alignment horizontal="right"/>
    </xf>
    <xf numFmtId="49" fontId="18" fillId="0" borderId="102" xfId="13" applyNumberFormat="1" applyFont="1" applyBorder="1" applyProtection="1"/>
    <xf numFmtId="0" fontId="12" fillId="0" borderId="102" xfId="1" applyBorder="1" applyAlignment="1" applyProtection="1">
      <alignment horizontal="center"/>
    </xf>
    <xf numFmtId="49" fontId="18" fillId="0" borderId="102" xfId="13" applyNumberFormat="1" applyFont="1" applyBorder="1" applyAlignment="1" applyProtection="1">
      <alignment wrapText="1"/>
    </xf>
    <xf numFmtId="49" fontId="18" fillId="0" borderId="102" xfId="13" applyNumberFormat="1" applyFont="1" applyBorder="1" applyAlignment="1" applyProtection="1">
      <alignment horizontal="center" wrapText="1"/>
    </xf>
    <xf numFmtId="0" fontId="18" fillId="0" borderId="102" xfId="1" applyFont="1" applyBorder="1" applyProtection="1"/>
    <xf numFmtId="0" fontId="18" fillId="0" borderId="102" xfId="1" applyFont="1" applyBorder="1" applyAlignment="1" applyProtection="1">
      <alignment horizontal="center"/>
    </xf>
    <xf numFmtId="1" fontId="12" fillId="0" borderId="102" xfId="1" applyNumberFormat="1" applyBorder="1" applyAlignment="1" applyProtection="1">
      <alignment horizontal="center"/>
    </xf>
    <xf numFmtId="0" fontId="18" fillId="0" borderId="102" xfId="1" applyFont="1" applyBorder="1" applyAlignment="1" applyProtection="1">
      <alignment wrapText="1"/>
    </xf>
    <xf numFmtId="0" fontId="18" fillId="0" borderId="102" xfId="1" applyFont="1" applyBorder="1" applyAlignment="1" applyProtection="1">
      <alignment horizontal="center" wrapText="1"/>
    </xf>
    <xf numFmtId="49" fontId="18" fillId="0" borderId="102" xfId="13" applyNumberFormat="1" applyFont="1" applyFill="1" applyBorder="1" applyAlignment="1" applyProtection="1">
      <alignment wrapText="1"/>
    </xf>
    <xf numFmtId="49" fontId="18" fillId="0" borderId="102" xfId="13" applyNumberFormat="1" applyFont="1" applyFill="1" applyBorder="1" applyAlignment="1" applyProtection="1">
      <alignment horizontal="center" wrapText="1"/>
    </xf>
    <xf numFmtId="0" fontId="18" fillId="0" borderId="102" xfId="13" applyFont="1" applyFill="1" applyBorder="1" applyAlignment="1" applyProtection="1">
      <alignment horizontal="center"/>
    </xf>
    <xf numFmtId="0" fontId="18" fillId="0" borderId="102" xfId="14" applyFont="1" applyBorder="1" applyProtection="1"/>
    <xf numFmtId="0" fontId="18" fillId="0" borderId="102" xfId="14" applyFont="1" applyBorder="1" applyAlignment="1" applyProtection="1">
      <alignment horizontal="center"/>
    </xf>
    <xf numFmtId="49" fontId="18" fillId="0" borderId="102" xfId="14" applyNumberFormat="1" applyFont="1" applyBorder="1" applyAlignment="1" applyProtection="1">
      <alignment horizontal="left" vertical="center" wrapText="1"/>
    </xf>
    <xf numFmtId="49" fontId="18" fillId="0" borderId="102" xfId="14" applyNumberFormat="1" applyFont="1" applyBorder="1" applyAlignment="1" applyProtection="1">
      <alignment horizontal="center" vertical="center" wrapText="1"/>
    </xf>
    <xf numFmtId="2" fontId="18" fillId="0" borderId="102" xfId="1" applyNumberFormat="1" applyFont="1" applyBorder="1" applyAlignment="1" applyProtection="1">
      <alignment horizontal="center"/>
    </xf>
    <xf numFmtId="170" fontId="18" fillId="0" borderId="102" xfId="15" applyNumberFormat="1" applyFont="1" applyBorder="1" applyAlignment="1" applyProtection="1">
      <alignment horizontal="center"/>
      <protection locked="0"/>
    </xf>
    <xf numFmtId="0" fontId="20" fillId="0" borderId="126" xfId="13" applyFont="1" applyBorder="1" applyAlignment="1" applyProtection="1">
      <alignment horizontal="right"/>
    </xf>
    <xf numFmtId="49" fontId="20" fillId="0" borderId="102" xfId="13" applyNumberFormat="1" applyFont="1" applyBorder="1" applyAlignment="1" applyProtection="1">
      <alignment horizontal="left" vertical="center" wrapText="1"/>
    </xf>
    <xf numFmtId="49" fontId="18" fillId="0" borderId="102" xfId="13" applyNumberFormat="1" applyFont="1" applyBorder="1" applyAlignment="1" applyProtection="1">
      <alignment horizontal="center" vertical="center"/>
    </xf>
    <xf numFmtId="0" fontId="18" fillId="0" borderId="126" xfId="13" applyFont="1" applyBorder="1" applyProtection="1"/>
    <xf numFmtId="49" fontId="18" fillId="0" borderId="102" xfId="13" applyNumberFormat="1" applyFont="1" applyBorder="1" applyAlignment="1" applyProtection="1">
      <alignment horizontal="left" vertical="center" wrapText="1"/>
    </xf>
    <xf numFmtId="0" fontId="17" fillId="0" borderId="126" xfId="13" applyFont="1" applyBorder="1" applyAlignment="1" applyProtection="1">
      <alignment horizontal="right"/>
    </xf>
    <xf numFmtId="49" fontId="17" fillId="0" borderId="102" xfId="13" applyNumberFormat="1" applyFont="1" applyBorder="1" applyAlignment="1" applyProtection="1">
      <alignment horizontal="left" vertical="center" wrapText="1"/>
    </xf>
    <xf numFmtId="0" fontId="18" fillId="0" borderId="135" xfId="13" applyFont="1" applyBorder="1" applyAlignment="1" applyProtection="1">
      <alignment horizontal="right"/>
    </xf>
    <xf numFmtId="0" fontId="18" fillId="0" borderId="102" xfId="8" applyFont="1" applyBorder="1" applyProtection="1"/>
    <xf numFmtId="0" fontId="18" fillId="0" borderId="102" xfId="8" applyFont="1" applyBorder="1" applyAlignment="1" applyProtection="1">
      <alignment horizontal="center"/>
    </xf>
    <xf numFmtId="0" fontId="18" fillId="0" borderId="111" xfId="8" applyFont="1" applyBorder="1" applyProtection="1"/>
    <xf numFmtId="0" fontId="22" fillId="0" borderId="125" xfId="13" applyFont="1" applyBorder="1" applyAlignment="1" applyProtection="1">
      <alignment horizontal="right"/>
    </xf>
    <xf numFmtId="49" fontId="22" fillId="0" borderId="102" xfId="13" applyNumberFormat="1" applyFont="1" applyFill="1" applyBorder="1" applyAlignment="1" applyProtection="1">
      <alignment horizontal="left" vertical="center" wrapText="1"/>
    </xf>
    <xf numFmtId="49" fontId="21" fillId="0" borderId="102" xfId="13" applyNumberFormat="1" applyFont="1" applyBorder="1" applyAlignment="1" applyProtection="1">
      <alignment horizontal="center" vertical="center"/>
    </xf>
    <xf numFmtId="0" fontId="21" fillId="0" borderId="102" xfId="13" applyFont="1" applyBorder="1" applyAlignment="1" applyProtection="1">
      <alignment horizontal="center"/>
    </xf>
    <xf numFmtId="0" fontId="21" fillId="0" borderId="135" xfId="13" applyFont="1" applyBorder="1" applyAlignment="1" applyProtection="1">
      <alignment horizontal="right" vertical="top"/>
    </xf>
    <xf numFmtId="49" fontId="12" fillId="0" borderId="106" xfId="13" applyNumberFormat="1" applyFont="1" applyBorder="1" applyAlignment="1" applyProtection="1">
      <alignment wrapText="1"/>
    </xf>
    <xf numFmtId="0" fontId="21" fillId="0" borderId="106" xfId="13" applyFont="1" applyBorder="1" applyProtection="1"/>
    <xf numFmtId="0" fontId="21" fillId="0" borderId="111" xfId="22" applyFont="1" applyFill="1" applyBorder="1" applyAlignment="1" applyProtection="1">
      <alignment wrapText="1"/>
    </xf>
    <xf numFmtId="0" fontId="38" fillId="0" borderId="102" xfId="22" applyFont="1" applyBorder="1" applyProtection="1"/>
    <xf numFmtId="0" fontId="38" fillId="0" borderId="102" xfId="22" applyFont="1" applyBorder="1" applyAlignment="1" applyProtection="1">
      <alignment horizontal="center"/>
    </xf>
    <xf numFmtId="0" fontId="21" fillId="0" borderId="109" xfId="13" applyFont="1" applyBorder="1" applyProtection="1"/>
    <xf numFmtId="0" fontId="21" fillId="0" borderId="107" xfId="22" applyFont="1" applyFill="1" applyBorder="1" applyAlignment="1" applyProtection="1">
      <alignment wrapText="1"/>
    </xf>
    <xf numFmtId="0" fontId="38" fillId="0" borderId="106" xfId="22" applyFont="1" applyBorder="1" applyProtection="1"/>
    <xf numFmtId="0" fontId="21" fillId="0" borderId="106" xfId="13" applyFont="1" applyBorder="1" applyAlignment="1" applyProtection="1">
      <alignment horizontal="center"/>
    </xf>
    <xf numFmtId="0" fontId="38" fillId="0" borderId="106" xfId="22" applyFont="1" applyBorder="1" applyAlignment="1" applyProtection="1">
      <alignment horizontal="center"/>
    </xf>
    <xf numFmtId="0" fontId="20" fillId="0" borderId="102" xfId="13" applyFont="1" applyBorder="1" applyAlignment="1" applyProtection="1">
      <alignment horizontal="right"/>
    </xf>
    <xf numFmtId="3" fontId="18" fillId="0" borderId="102" xfId="8" applyNumberFormat="1" applyFont="1" applyBorder="1" applyAlignment="1" applyProtection="1">
      <alignment horizontal="center" vertical="center"/>
    </xf>
    <xf numFmtId="0" fontId="36" fillId="0" borderId="102" xfId="13" applyFont="1" applyBorder="1" applyAlignment="1" applyProtection="1">
      <alignment horizontal="center"/>
    </xf>
    <xf numFmtId="0" fontId="18" fillId="0" borderId="106" xfId="8" applyFont="1" applyBorder="1" applyProtection="1"/>
    <xf numFmtId="49" fontId="21" fillId="0" borderId="102" xfId="13" applyNumberFormat="1" applyFont="1" applyFill="1" applyBorder="1" applyAlignment="1" applyProtection="1">
      <alignment vertical="center"/>
    </xf>
    <xf numFmtId="0" fontId="18" fillId="0" borderId="109" xfId="8" applyFont="1" applyBorder="1" applyProtection="1"/>
    <xf numFmtId="0" fontId="18" fillId="0" borderId="102" xfId="13" applyFont="1" applyBorder="1" applyProtection="1"/>
    <xf numFmtId="0" fontId="18" fillId="0" borderId="100" xfId="8" applyFont="1" applyBorder="1" applyProtection="1"/>
    <xf numFmtId="0" fontId="17" fillId="0" borderId="125" xfId="13" applyFont="1" applyBorder="1" applyAlignment="1" applyProtection="1">
      <alignment horizontal="right"/>
    </xf>
    <xf numFmtId="49" fontId="19" fillId="0" borderId="102" xfId="13" applyNumberFormat="1" applyFont="1" applyBorder="1" applyAlignment="1" applyProtection="1">
      <alignment horizontal="left" vertical="center" wrapText="1"/>
    </xf>
    <xf numFmtId="0" fontId="18" fillId="0" borderId="126" xfId="13" applyFont="1" applyBorder="1" applyAlignment="1" applyProtection="1">
      <alignment horizontal="right"/>
    </xf>
    <xf numFmtId="2" fontId="18" fillId="0" borderId="105" xfId="13" applyNumberFormat="1" applyFont="1" applyBorder="1" applyAlignment="1" applyProtection="1">
      <alignment horizontal="center"/>
      <protection locked="0"/>
    </xf>
    <xf numFmtId="0" fontId="18" fillId="0" borderId="100" xfId="13" applyFont="1" applyBorder="1" applyAlignment="1" applyProtection="1">
      <alignment horizontal="center"/>
      <protection locked="0"/>
    </xf>
    <xf numFmtId="169" fontId="0" fillId="5" borderId="0" xfId="0" applyNumberFormat="1" applyFill="1" applyProtection="1">
      <protection locked="0"/>
    </xf>
    <xf numFmtId="169" fontId="21" fillId="0" borderId="102" xfId="8" applyNumberFormat="1" applyFont="1" applyBorder="1" applyProtection="1">
      <protection locked="0"/>
    </xf>
    <xf numFmtId="0" fontId="12" fillId="0" borderId="0" xfId="8" applyProtection="1">
      <protection locked="0"/>
    </xf>
    <xf numFmtId="169" fontId="21" fillId="0" borderId="106" xfId="8" applyNumberFormat="1" applyFont="1" applyBorder="1" applyProtection="1">
      <protection locked="0"/>
    </xf>
    <xf numFmtId="49" fontId="21" fillId="0" borderId="0" xfId="13" applyNumberFormat="1" applyFont="1" applyFill="1" applyBorder="1" applyAlignment="1" applyProtection="1">
      <alignment vertical="center"/>
      <protection locked="0"/>
    </xf>
    <xf numFmtId="0" fontId="33" fillId="0" borderId="0" xfId="13" applyFont="1" applyBorder="1" applyProtection="1">
      <protection locked="0"/>
    </xf>
    <xf numFmtId="169" fontId="12" fillId="5" borderId="0" xfId="8" applyNumberFormat="1" applyFill="1" applyProtection="1">
      <protection locked="0"/>
    </xf>
    <xf numFmtId="169" fontId="33" fillId="0" borderId="0" xfId="13" applyNumberFormat="1" applyFont="1" applyProtection="1">
      <protection locked="0"/>
    </xf>
    <xf numFmtId="49" fontId="34" fillId="0" borderId="0" xfId="13" applyNumberFormat="1" applyFont="1" applyBorder="1" applyAlignment="1" applyProtection="1">
      <alignment horizontal="left" vertical="center"/>
      <protection locked="0"/>
    </xf>
    <xf numFmtId="169" fontId="17" fillId="0" borderId="102" xfId="13" applyNumberFormat="1" applyFont="1" applyBorder="1" applyProtection="1">
      <protection locked="0"/>
    </xf>
    <xf numFmtId="169" fontId="17" fillId="0" borderId="134" xfId="13" applyNumberFormat="1" applyFont="1" applyBorder="1" applyProtection="1">
      <protection locked="0"/>
    </xf>
    <xf numFmtId="3" fontId="18" fillId="0" borderId="129" xfId="8" applyNumberFormat="1" applyFont="1" applyBorder="1" applyAlignment="1" applyProtection="1">
      <alignment horizontal="center" vertical="center"/>
    </xf>
    <xf numFmtId="0" fontId="18" fillId="0" borderId="129" xfId="8" applyFont="1" applyBorder="1" applyAlignment="1" applyProtection="1">
      <alignment horizontal="center"/>
    </xf>
    <xf numFmtId="169" fontId="21" fillId="0" borderId="129" xfId="8" applyNumberFormat="1" applyFont="1" applyBorder="1" applyProtection="1"/>
    <xf numFmtId="0" fontId="18" fillId="0" borderId="133" xfId="13" applyFont="1" applyBorder="1" applyAlignment="1" applyProtection="1">
      <alignment horizontal="center"/>
    </xf>
    <xf numFmtId="0" fontId="18" fillId="0" borderId="133" xfId="13" applyFont="1" applyBorder="1" applyProtection="1"/>
    <xf numFmtId="2" fontId="18" fillId="0" borderId="133" xfId="13" applyNumberFormat="1" applyFont="1" applyBorder="1" applyProtection="1"/>
    <xf numFmtId="0" fontId="29" fillId="0" borderId="0" xfId="8" applyFont="1" applyAlignment="1" applyProtection="1">
      <alignment horizontal="center"/>
      <protection locked="0"/>
    </xf>
    <xf numFmtId="0" fontId="17" fillId="0" borderId="0" xfId="13" applyFont="1" applyBorder="1" applyProtection="1">
      <protection locked="0"/>
    </xf>
    <xf numFmtId="0" fontId="18" fillId="0" borderId="0" xfId="13" applyFont="1" applyBorder="1" applyProtection="1">
      <protection locked="0"/>
    </xf>
    <xf numFmtId="0" fontId="18" fillId="0" borderId="0" xfId="13" applyFont="1" applyBorder="1" applyAlignment="1" applyProtection="1">
      <alignment horizontal="center"/>
      <protection locked="0"/>
    </xf>
    <xf numFmtId="2" fontId="18" fillId="0" borderId="0" xfId="13" applyNumberFormat="1" applyFont="1" applyBorder="1" applyProtection="1">
      <protection locked="0"/>
    </xf>
    <xf numFmtId="0" fontId="17" fillId="0" borderId="121" xfId="13" applyFont="1" applyBorder="1" applyAlignment="1" applyProtection="1">
      <alignment horizontal="right"/>
      <protection locked="0"/>
    </xf>
    <xf numFmtId="49" fontId="17" fillId="0" borderId="122" xfId="13" applyNumberFormat="1" applyFont="1" applyBorder="1" applyProtection="1">
      <protection locked="0"/>
    </xf>
    <xf numFmtId="49" fontId="17" fillId="0" borderId="122" xfId="13" applyNumberFormat="1" applyFont="1" applyBorder="1" applyAlignment="1" applyProtection="1">
      <alignment horizontal="center"/>
      <protection locked="0"/>
    </xf>
    <xf numFmtId="0" fontId="17" fillId="0" borderId="122" xfId="13" applyFont="1" applyBorder="1" applyAlignment="1" applyProtection="1">
      <alignment horizontal="center"/>
      <protection locked="0"/>
    </xf>
    <xf numFmtId="2" fontId="17" fillId="0" borderId="127" xfId="13" applyNumberFormat="1" applyFont="1" applyBorder="1" applyAlignment="1" applyProtection="1">
      <alignment horizontal="center"/>
      <protection locked="0"/>
    </xf>
    <xf numFmtId="0" fontId="17" fillId="0" borderId="123" xfId="13" applyFont="1" applyBorder="1" applyAlignment="1" applyProtection="1">
      <alignment horizontal="right"/>
      <protection locked="0"/>
    </xf>
    <xf numFmtId="49" fontId="17" fillId="0" borderId="124" xfId="13" applyNumberFormat="1" applyFont="1" applyBorder="1" applyProtection="1">
      <protection locked="0"/>
    </xf>
    <xf numFmtId="49" fontId="17" fillId="0" borderId="124" xfId="13" applyNumberFormat="1" applyFont="1" applyBorder="1" applyAlignment="1" applyProtection="1">
      <alignment horizontal="center"/>
      <protection locked="0"/>
    </xf>
    <xf numFmtId="0" fontId="17" fillId="0" borderId="124" xfId="13" applyFont="1" applyBorder="1" applyAlignment="1" applyProtection="1">
      <alignment horizontal="center"/>
      <protection locked="0"/>
    </xf>
    <xf numFmtId="2" fontId="17" fillId="0" borderId="128" xfId="13" applyNumberFormat="1" applyFont="1" applyBorder="1" applyAlignment="1" applyProtection="1">
      <alignment horizontal="center"/>
      <protection locked="0"/>
    </xf>
    <xf numFmtId="2" fontId="17" fillId="0" borderId="124" xfId="13" applyNumberFormat="1" applyFont="1" applyBorder="1" applyAlignment="1" applyProtection="1">
      <alignment horizontal="center"/>
      <protection locked="0"/>
    </xf>
    <xf numFmtId="0" fontId="17" fillId="0" borderId="125" xfId="13" applyFont="1" applyBorder="1" applyAlignment="1" applyProtection="1">
      <alignment horizontal="right"/>
      <protection locked="0"/>
    </xf>
    <xf numFmtId="49" fontId="19" fillId="0" borderId="100" xfId="13" applyNumberFormat="1" applyFont="1" applyBorder="1" applyAlignment="1" applyProtection="1">
      <alignment horizontal="left"/>
      <protection locked="0"/>
    </xf>
    <xf numFmtId="49" fontId="18" fillId="0" borderId="100" xfId="13" applyNumberFormat="1" applyFont="1" applyBorder="1" applyAlignment="1" applyProtection="1">
      <alignment horizontal="center"/>
      <protection locked="0"/>
    </xf>
    <xf numFmtId="0" fontId="39" fillId="0" borderId="144" xfId="17" applyNumberFormat="1" applyFont="1" applyFill="1" applyBorder="1"/>
    <xf numFmtId="2" fontId="44" fillId="3" borderId="144" xfId="17" applyNumberFormat="1" applyFont="1" applyFill="1" applyBorder="1" applyAlignment="1" applyProtection="1">
      <alignment vertical="center"/>
      <protection locked="0"/>
    </xf>
    <xf numFmtId="2" fontId="39" fillId="3" borderId="144" xfId="17" applyNumberFormat="1" applyFont="1" applyFill="1" applyBorder="1" applyAlignment="1" applyProtection="1">
      <alignment vertical="center"/>
      <protection locked="0"/>
    </xf>
    <xf numFmtId="171" fontId="39" fillId="3" borderId="144" xfId="17" applyNumberFormat="1" applyFont="1" applyFill="1" applyBorder="1" applyAlignment="1" applyProtection="1">
      <alignment vertical="center"/>
      <protection locked="0"/>
    </xf>
    <xf numFmtId="0" fontId="21" fillId="3" borderId="0" xfId="17" applyFont="1" applyFill="1" applyProtection="1">
      <protection locked="0"/>
    </xf>
    <xf numFmtId="2" fontId="39" fillId="0" borderId="144" xfId="17" applyNumberFormat="1" applyFont="1" applyBorder="1" applyAlignment="1" applyProtection="1">
      <alignment vertical="center"/>
      <protection locked="0"/>
    </xf>
    <xf numFmtId="171" fontId="39" fillId="0" borderId="144" xfId="17" applyNumberFormat="1" applyFont="1" applyBorder="1" applyAlignment="1" applyProtection="1">
      <alignment vertical="center"/>
      <protection locked="0"/>
    </xf>
    <xf numFmtId="0" fontId="39" fillId="3" borderId="0" xfId="17" applyFont="1" applyFill="1" applyProtection="1">
      <protection locked="0"/>
    </xf>
    <xf numFmtId="2" fontId="44" fillId="0" borderId="144" xfId="17" applyNumberFormat="1" applyFont="1" applyBorder="1" applyAlignment="1" applyProtection="1">
      <alignment vertical="center"/>
      <protection locked="0"/>
    </xf>
    <xf numFmtId="2" fontId="39" fillId="0" borderId="144" xfId="17" applyNumberFormat="1" applyFont="1" applyFill="1" applyBorder="1" applyAlignment="1" applyProtection="1">
      <alignment vertical="center"/>
      <protection locked="0"/>
    </xf>
    <xf numFmtId="2" fontId="39" fillId="3" borderId="144" xfId="17" applyNumberFormat="1" applyFont="1" applyFill="1" applyBorder="1" applyProtection="1">
      <protection locked="0"/>
    </xf>
    <xf numFmtId="4" fontId="39" fillId="3" borderId="144" xfId="17" applyNumberFormat="1" applyFont="1" applyFill="1" applyBorder="1" applyProtection="1">
      <protection locked="0"/>
    </xf>
    <xf numFmtId="4" fontId="42" fillId="3" borderId="144" xfId="17" applyNumberFormat="1" applyFont="1" applyFill="1" applyBorder="1" applyProtection="1">
      <protection locked="0"/>
    </xf>
    <xf numFmtId="0" fontId="39" fillId="3" borderId="144" xfId="17" applyFont="1" applyFill="1" applyBorder="1" applyProtection="1">
      <protection locked="0"/>
    </xf>
    <xf numFmtId="171" fontId="42" fillId="3" borderId="144" xfId="17" applyNumberFormat="1" applyFont="1" applyFill="1" applyBorder="1" applyProtection="1">
      <protection locked="0"/>
    </xf>
    <xf numFmtId="2" fontId="39" fillId="3" borderId="0" xfId="17" applyNumberFormat="1" applyFont="1" applyFill="1" applyBorder="1" applyProtection="1">
      <protection locked="0"/>
    </xf>
    <xf numFmtId="2" fontId="44" fillId="3" borderId="0" xfId="17" applyNumberFormat="1" applyFont="1" applyFill="1" applyBorder="1" applyAlignment="1" applyProtection="1">
      <alignment vertical="center"/>
      <protection locked="0"/>
    </xf>
    <xf numFmtId="4" fontId="42" fillId="3" borderId="0" xfId="17" applyNumberFormat="1" applyFont="1" applyFill="1" applyBorder="1" applyProtection="1">
      <protection locked="0"/>
    </xf>
    <xf numFmtId="0" fontId="39" fillId="3" borderId="0" xfId="17" applyFont="1" applyFill="1" applyBorder="1" applyProtection="1">
      <protection locked="0"/>
    </xf>
    <xf numFmtId="171" fontId="42" fillId="3" borderId="0" xfId="17" applyNumberFormat="1" applyFont="1" applyFill="1" applyBorder="1" applyProtection="1">
      <protection locked="0"/>
    </xf>
    <xf numFmtId="171" fontId="39" fillId="3" borderId="0" xfId="17" applyNumberFormat="1" applyFont="1" applyFill="1" applyBorder="1" applyAlignment="1" applyProtection="1">
      <alignment vertical="center"/>
      <protection locked="0"/>
    </xf>
    <xf numFmtId="2" fontId="39" fillId="3" borderId="144" xfId="17" applyNumberFormat="1" applyFont="1" applyFill="1" applyBorder="1" applyAlignment="1" applyProtection="1">
      <alignment horizontal="right"/>
      <protection locked="0"/>
    </xf>
    <xf numFmtId="0" fontId="21" fillId="3" borderId="144" xfId="17" applyFont="1" applyFill="1" applyBorder="1" applyProtection="1">
      <protection locked="0"/>
    </xf>
    <xf numFmtId="171" fontId="22" fillId="3" borderId="144" xfId="17" applyNumberFormat="1" applyFont="1" applyFill="1" applyBorder="1" applyProtection="1">
      <protection locked="0"/>
    </xf>
    <xf numFmtId="2" fontId="46" fillId="3" borderId="144" xfId="17" applyNumberFormat="1" applyFont="1" applyFill="1" applyBorder="1" applyProtection="1">
      <protection locked="0"/>
    </xf>
    <xf numFmtId="2" fontId="21" fillId="3" borderId="144" xfId="17" applyNumberFormat="1" applyFont="1" applyFill="1" applyBorder="1" applyProtection="1">
      <protection locked="0"/>
    </xf>
    <xf numFmtId="0" fontId="46" fillId="3" borderId="144" xfId="17" applyFont="1" applyFill="1" applyBorder="1" applyProtection="1">
      <protection locked="0"/>
    </xf>
    <xf numFmtId="3" fontId="22" fillId="3" borderId="144" xfId="17" applyNumberFormat="1" applyFont="1" applyFill="1" applyBorder="1" applyProtection="1">
      <protection locked="0"/>
    </xf>
    <xf numFmtId="0" fontId="46" fillId="0" borderId="0" xfId="17" applyFont="1" applyProtection="1">
      <protection locked="0"/>
    </xf>
    <xf numFmtId="0" fontId="21" fillId="0" borderId="0" xfId="17" applyFont="1" applyProtection="1">
      <protection locked="0"/>
    </xf>
    <xf numFmtId="0" fontId="47" fillId="0" borderId="0" xfId="17" applyFont="1" applyProtection="1">
      <protection locked="0"/>
    </xf>
    <xf numFmtId="0" fontId="22" fillId="0" borderId="0" xfId="17" applyFont="1" applyProtection="1">
      <protection locked="0"/>
    </xf>
    <xf numFmtId="3" fontId="21" fillId="0" borderId="0" xfId="17" applyNumberFormat="1" applyFont="1" applyProtection="1">
      <protection locked="0"/>
    </xf>
    <xf numFmtId="0" fontId="46" fillId="0" borderId="0" xfId="17" applyFont="1" applyAlignment="1" applyProtection="1">
      <protection locked="0"/>
    </xf>
    <xf numFmtId="172" fontId="22" fillId="0" borderId="0" xfId="17" applyNumberFormat="1" applyFont="1" applyProtection="1">
      <protection locked="0"/>
    </xf>
    <xf numFmtId="3" fontId="22" fillId="0" borderId="0" xfId="17" applyNumberFormat="1" applyFont="1" applyProtection="1">
      <protection locked="0"/>
    </xf>
    <xf numFmtId="0" fontId="21" fillId="0" borderId="0" xfId="17" applyProtection="1">
      <protection locked="0"/>
    </xf>
    <xf numFmtId="172" fontId="42" fillId="0" borderId="0" xfId="17" applyNumberFormat="1" applyFont="1" applyProtection="1">
      <protection locked="0"/>
    </xf>
    <xf numFmtId="0" fontId="39" fillId="0" borderId="0" xfId="17" applyFont="1" applyProtection="1">
      <protection locked="0"/>
    </xf>
    <xf numFmtId="0" fontId="22" fillId="0" borderId="0" xfId="17" applyFont="1" applyAlignment="1" applyProtection="1">
      <alignment horizontal="left"/>
      <protection locked="0"/>
    </xf>
    <xf numFmtId="0" fontId="39" fillId="0" borderId="0" xfId="17" applyFont="1" applyBorder="1" applyAlignment="1" applyProtection="1">
      <alignment horizontal="center"/>
      <protection locked="0"/>
    </xf>
    <xf numFmtId="0" fontId="42" fillId="0" borderId="0" xfId="17" applyFont="1" applyBorder="1" applyProtection="1">
      <protection locked="0"/>
    </xf>
    <xf numFmtId="0" fontId="39" fillId="0" borderId="0" xfId="17" applyFont="1" applyBorder="1" applyProtection="1">
      <protection locked="0"/>
    </xf>
    <xf numFmtId="0" fontId="42" fillId="0" borderId="0" xfId="17" applyFont="1" applyFill="1" applyBorder="1" applyProtection="1">
      <protection locked="0"/>
    </xf>
    <xf numFmtId="0" fontId="39" fillId="3" borderId="145" xfId="17" applyFont="1" applyFill="1" applyBorder="1" applyAlignment="1" applyProtection="1">
      <alignment horizontal="left"/>
      <protection locked="0"/>
    </xf>
    <xf numFmtId="0" fontId="42" fillId="0" borderId="144" xfId="17" applyFont="1" applyFill="1" applyBorder="1" applyAlignment="1" applyProtection="1">
      <alignment horizontal="center"/>
      <protection locked="0"/>
    </xf>
    <xf numFmtId="0" fontId="45" fillId="3" borderId="144" xfId="17" applyFont="1" applyFill="1" applyBorder="1" applyProtection="1">
      <protection locked="0"/>
    </xf>
    <xf numFmtId="0" fontId="42" fillId="3" borderId="145" xfId="17" applyFont="1" applyFill="1" applyBorder="1" applyAlignment="1" applyProtection="1">
      <alignment horizontal="left"/>
      <protection locked="0"/>
    </xf>
    <xf numFmtId="0" fontId="21" fillId="0" borderId="144" xfId="17" applyFont="1" applyFill="1" applyBorder="1" applyProtection="1">
      <protection locked="0"/>
    </xf>
    <xf numFmtId="0" fontId="22" fillId="3" borderId="145" xfId="17" applyFont="1" applyFill="1" applyBorder="1" applyProtection="1">
      <protection locked="0"/>
    </xf>
    <xf numFmtId="1" fontId="21" fillId="3" borderId="144" xfId="17" applyNumberFormat="1" applyFont="1" applyFill="1" applyBorder="1" applyAlignment="1" applyProtection="1">
      <alignment horizontal="center"/>
      <protection locked="0"/>
    </xf>
    <xf numFmtId="0" fontId="21" fillId="3" borderId="144" xfId="17" applyFont="1" applyFill="1" applyBorder="1" applyAlignment="1" applyProtection="1">
      <alignment horizontal="center"/>
      <protection locked="0"/>
    </xf>
    <xf numFmtId="164" fontId="6" fillId="0" borderId="91" xfId="0" applyNumberFormat="1" applyFont="1" applyBorder="1" applyProtection="1">
      <protection locked="0"/>
    </xf>
    <xf numFmtId="164" fontId="6" fillId="0" borderId="0" xfId="0" applyNumberFormat="1" applyFont="1" applyProtection="1">
      <protection locked="0"/>
    </xf>
    <xf numFmtId="164" fontId="6" fillId="0" borderId="0" xfId="0" applyNumberFormat="1" applyFont="1" applyAlignment="1" applyProtection="1">
      <alignment wrapText="1"/>
      <protection locked="0"/>
    </xf>
    <xf numFmtId="164" fontId="5" fillId="6" borderId="0" xfId="0" applyNumberFormat="1" applyFont="1" applyFill="1" applyProtection="1">
      <protection locked="0"/>
    </xf>
    <xf numFmtId="164" fontId="2" fillId="0" borderId="0" xfId="0" applyNumberFormat="1" applyFont="1" applyProtection="1">
      <protection locked="0"/>
    </xf>
    <xf numFmtId="164" fontId="5" fillId="5" borderId="0" xfId="0" applyNumberFormat="1" applyFont="1" applyFill="1" applyProtection="1">
      <protection locked="0"/>
    </xf>
    <xf numFmtId="165" fontId="6" fillId="0" borderId="0" xfId="0" applyNumberFormat="1" applyFont="1" applyAlignment="1" applyProtection="1">
      <alignment wrapText="1"/>
      <protection locked="0"/>
    </xf>
    <xf numFmtId="164" fontId="5" fillId="4" borderId="0" xfId="0" applyNumberFormat="1" applyFont="1" applyFill="1" applyProtection="1">
      <protection locked="0"/>
    </xf>
    <xf numFmtId="164" fontId="5" fillId="0" borderId="0" xfId="0" applyNumberFormat="1" applyFont="1" applyFill="1" applyProtection="1">
      <protection locked="0"/>
    </xf>
    <xf numFmtId="164" fontId="6" fillId="5" borderId="0" xfId="0" applyNumberFormat="1" applyFont="1" applyFill="1" applyAlignment="1" applyProtection="1">
      <alignment wrapText="1"/>
      <protection locked="0"/>
    </xf>
    <xf numFmtId="3" fontId="6" fillId="5" borderId="0" xfId="0" applyNumberFormat="1" applyFont="1" applyFill="1" applyAlignment="1" applyProtection="1">
      <alignment wrapText="1"/>
      <protection locked="0"/>
    </xf>
    <xf numFmtId="0" fontId="6" fillId="5" borderId="0" xfId="0" applyNumberFormat="1" applyFont="1" applyFill="1" applyAlignment="1" applyProtection="1">
      <alignment wrapText="1"/>
      <protection locked="0"/>
    </xf>
    <xf numFmtId="164" fontId="5" fillId="0" borderId="0" xfId="0" applyNumberFormat="1" applyFont="1" applyProtection="1">
      <protection locked="0"/>
    </xf>
    <xf numFmtId="2" fontId="5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6" fillId="0" borderId="0" xfId="0" applyFont="1" applyProtection="1">
      <protection locked="0"/>
    </xf>
    <xf numFmtId="2" fontId="6" fillId="0" borderId="0" xfId="0" applyNumberFormat="1" applyFont="1" applyProtection="1">
      <protection locked="0"/>
    </xf>
    <xf numFmtId="2" fontId="11" fillId="0" borderId="91" xfId="0" applyNumberFormat="1" applyFont="1" applyBorder="1" applyProtection="1">
      <protection locked="0"/>
    </xf>
    <xf numFmtId="0" fontId="43" fillId="0" borderId="138" xfId="17" applyFont="1" applyBorder="1" applyProtection="1">
      <protection locked="0"/>
    </xf>
    <xf numFmtId="0" fontId="42" fillId="0" borderId="138" xfId="17" applyFont="1" applyBorder="1" applyAlignment="1" applyProtection="1">
      <alignment horizontal="center"/>
      <protection locked="0"/>
    </xf>
    <xf numFmtId="0" fontId="42" fillId="0" borderId="139" xfId="17" applyFont="1" applyBorder="1" applyProtection="1">
      <protection locked="0"/>
    </xf>
    <xf numFmtId="0" fontId="42" fillId="0" borderId="138" xfId="17" applyFont="1" applyBorder="1" applyProtection="1">
      <protection locked="0"/>
    </xf>
    <xf numFmtId="0" fontId="43" fillId="0" borderId="140" xfId="17" applyFont="1" applyBorder="1" applyAlignment="1" applyProtection="1">
      <alignment horizontal="center"/>
      <protection locked="0"/>
    </xf>
    <xf numFmtId="0" fontId="43" fillId="0" borderId="141" xfId="17" applyFont="1" applyBorder="1" applyProtection="1">
      <protection locked="0"/>
    </xf>
    <xf numFmtId="0" fontId="42" fillId="0" borderId="142" xfId="17" applyFont="1" applyBorder="1" applyProtection="1">
      <protection locked="0"/>
    </xf>
    <xf numFmtId="0" fontId="43" fillId="0" borderId="143" xfId="17" applyFont="1" applyBorder="1" applyProtection="1">
      <protection locked="0"/>
    </xf>
    <xf numFmtId="0" fontId="19" fillId="0" borderId="0" xfId="1" applyFont="1" applyAlignment="1">
      <alignment horizontal="center"/>
    </xf>
    <xf numFmtId="0" fontId="29" fillId="0" borderId="0" xfId="1" applyFont="1" applyAlignment="1">
      <alignment horizontal="center"/>
    </xf>
    <xf numFmtId="0" fontId="17" fillId="0" borderId="0" xfId="1" applyFont="1" applyFill="1" applyBorder="1" applyAlignment="1" applyProtection="1">
      <alignment horizontal="left"/>
      <protection locked="0"/>
    </xf>
    <xf numFmtId="0" fontId="17" fillId="0" borderId="119" xfId="1" applyFont="1" applyBorder="1" applyAlignment="1" applyProtection="1">
      <alignment horizontal="left"/>
      <protection locked="0"/>
    </xf>
    <xf numFmtId="0" fontId="17" fillId="0" borderId="120" xfId="1" applyFont="1" applyBorder="1" applyAlignment="1" applyProtection="1">
      <alignment horizontal="left"/>
      <protection locked="0"/>
    </xf>
    <xf numFmtId="0" fontId="19" fillId="0" borderId="0" xfId="8" applyFont="1" applyAlignment="1" applyProtection="1">
      <alignment horizontal="center"/>
      <protection locked="0"/>
    </xf>
    <xf numFmtId="0" fontId="29" fillId="0" borderId="0" xfId="8" applyFont="1" applyAlignment="1" applyProtection="1">
      <alignment horizontal="center"/>
      <protection locked="0"/>
    </xf>
    <xf numFmtId="0" fontId="42" fillId="0" borderId="137" xfId="17" applyFont="1" applyBorder="1" applyAlignment="1" applyProtection="1">
      <alignment horizontal="center"/>
      <protection locked="0"/>
    </xf>
    <xf numFmtId="0" fontId="42" fillId="0" borderId="138" xfId="17" applyFont="1" applyBorder="1" applyAlignment="1" applyProtection="1">
      <alignment horizontal="center"/>
      <protection locked="0"/>
    </xf>
  </cellXfs>
  <cellStyles count="24">
    <cellStyle name="čárky [0]_OFFICE_" xfId="2"/>
    <cellStyle name="Dolný index" xfId="3"/>
    <cellStyle name="Horný index" xfId="4"/>
    <cellStyle name="Hypertextové prepojenie 2" xfId="18"/>
    <cellStyle name="Mena 2" xfId="5"/>
    <cellStyle name="Nadpis 1 2" xfId="6"/>
    <cellStyle name="Nadpis 2 2" xfId="7"/>
    <cellStyle name="Normal_DDC" xfId="21"/>
    <cellStyle name="Normálna" xfId="0" builtinId="0"/>
    <cellStyle name="Normálna 2" xfId="8"/>
    <cellStyle name="Normálna 2 2" xfId="22"/>
    <cellStyle name="Normálna 3" xfId="9"/>
    <cellStyle name="Normálna 3 2" xfId="23"/>
    <cellStyle name="Normálna 4" xfId="10"/>
    <cellStyle name="Normálna 5" xfId="11"/>
    <cellStyle name="Normálna 6" xfId="12"/>
    <cellStyle name="Normálna 7" xfId="1"/>
    <cellStyle name="Normálna 8" xfId="17"/>
    <cellStyle name="normálne_Ponuka-Soravia IV,V" xfId="20"/>
    <cellStyle name="normálne_VKU_para" xfId="13"/>
    <cellStyle name="normálne_VKU_para 2" xfId="14"/>
    <cellStyle name="normální_List3" xfId="19"/>
    <cellStyle name="Percentá 2" xfId="15"/>
    <cellStyle name="Popis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J31" sqref="J31"/>
    </sheetView>
  </sheetViews>
  <sheetFormatPr defaultColWidth="0" defaultRowHeight="1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>
      <c r="A1" s="3"/>
      <c r="B1" s="12"/>
      <c r="C1" s="12"/>
      <c r="D1" s="12"/>
      <c r="E1" s="12"/>
      <c r="F1" s="13" t="s">
        <v>13</v>
      </c>
      <c r="G1" s="12"/>
      <c r="H1" s="12"/>
      <c r="I1" s="12"/>
      <c r="J1" s="12"/>
      <c r="W1">
        <v>30.126000000000001</v>
      </c>
    </row>
    <row r="2" spans="1:23" ht="18" customHeight="1" thickTop="1">
      <c r="A2" s="11"/>
      <c r="B2" s="276" t="s">
        <v>397</v>
      </c>
      <c r="C2" s="37"/>
      <c r="D2" s="38"/>
      <c r="E2" s="38"/>
      <c r="F2" s="38"/>
      <c r="G2" s="42"/>
      <c r="H2" s="16"/>
      <c r="I2" s="27"/>
      <c r="J2" s="31"/>
    </row>
    <row r="3" spans="1:23" ht="18" customHeight="1">
      <c r="A3" s="11"/>
      <c r="B3" s="39" t="s">
        <v>398</v>
      </c>
      <c r="C3" s="40"/>
      <c r="D3" s="41"/>
      <c r="E3" s="41"/>
      <c r="F3" s="41"/>
      <c r="G3" s="17"/>
      <c r="H3" s="17"/>
      <c r="I3" s="28"/>
      <c r="J3" s="32"/>
    </row>
    <row r="4" spans="1:23" ht="18" customHeight="1">
      <c r="A4" s="11"/>
      <c r="B4" s="23"/>
      <c r="C4" s="20"/>
      <c r="D4" s="17"/>
      <c r="E4" s="17"/>
      <c r="F4" s="17"/>
      <c r="G4" s="17"/>
      <c r="H4" s="17"/>
      <c r="I4" s="43" t="s">
        <v>16</v>
      </c>
      <c r="J4" s="32"/>
    </row>
    <row r="5" spans="1:23" ht="18" customHeight="1" thickBot="1">
      <c r="A5" s="11"/>
      <c r="B5" s="44" t="s">
        <v>17</v>
      </c>
      <c r="C5" s="20"/>
      <c r="D5" s="17"/>
      <c r="E5" s="17"/>
      <c r="F5" s="45" t="s">
        <v>18</v>
      </c>
      <c r="G5" s="17"/>
      <c r="H5" s="17"/>
      <c r="I5" s="43" t="s">
        <v>19</v>
      </c>
      <c r="J5" s="46" t="s">
        <v>20</v>
      </c>
    </row>
    <row r="6" spans="1:23" ht="18" customHeight="1" thickTop="1">
      <c r="A6" s="11"/>
      <c r="B6" s="55" t="s">
        <v>21</v>
      </c>
      <c r="C6" s="51"/>
      <c r="D6" s="52"/>
      <c r="E6" s="52"/>
      <c r="F6" s="52"/>
      <c r="G6" s="56" t="s">
        <v>22</v>
      </c>
      <c r="H6" s="52"/>
      <c r="I6" s="53"/>
      <c r="J6" s="54"/>
    </row>
    <row r="7" spans="1:23" ht="18" customHeight="1">
      <c r="A7" s="11"/>
      <c r="B7" s="47"/>
      <c r="C7" s="48"/>
      <c r="D7" s="18"/>
      <c r="E7" s="18"/>
      <c r="F7" s="18"/>
      <c r="G7" s="57" t="s">
        <v>23</v>
      </c>
      <c r="H7" s="18"/>
      <c r="I7" s="29"/>
      <c r="J7" s="49"/>
    </row>
    <row r="8" spans="1:23" ht="18" customHeight="1">
      <c r="A8" s="11"/>
      <c r="B8" s="44" t="s">
        <v>24</v>
      </c>
      <c r="C8" s="20"/>
      <c r="D8" s="17"/>
      <c r="E8" s="17"/>
      <c r="F8" s="17"/>
      <c r="G8" s="45" t="s">
        <v>22</v>
      </c>
      <c r="H8" s="17"/>
      <c r="I8" s="28"/>
      <c r="J8" s="32"/>
    </row>
    <row r="9" spans="1:23" ht="18" customHeight="1">
      <c r="A9" s="11"/>
      <c r="B9" s="23"/>
      <c r="C9" s="20"/>
      <c r="D9" s="17"/>
      <c r="E9" s="17"/>
      <c r="F9" s="17"/>
      <c r="G9" s="45" t="s">
        <v>23</v>
      </c>
      <c r="H9" s="17"/>
      <c r="I9" s="28"/>
      <c r="J9" s="32"/>
    </row>
    <row r="10" spans="1:23" ht="18" customHeight="1">
      <c r="A10" s="11"/>
      <c r="B10" s="44" t="s">
        <v>25</v>
      </c>
      <c r="C10" s="20"/>
      <c r="D10" s="17" t="s">
        <v>396</v>
      </c>
      <c r="E10" s="17"/>
      <c r="F10" s="17"/>
      <c r="G10" s="45" t="s">
        <v>22</v>
      </c>
      <c r="H10" s="17"/>
      <c r="I10" s="28"/>
      <c r="J10" s="32"/>
    </row>
    <row r="11" spans="1:23" ht="18" customHeight="1" thickBot="1">
      <c r="A11" s="11"/>
      <c r="B11" s="23"/>
      <c r="C11" s="20"/>
      <c r="D11" s="17"/>
      <c r="E11" s="17"/>
      <c r="F11" s="17"/>
      <c r="G11" s="45" t="s">
        <v>23</v>
      </c>
      <c r="H11" s="17"/>
      <c r="I11" s="28"/>
      <c r="J11" s="32"/>
    </row>
    <row r="12" spans="1:23" ht="18" customHeight="1" thickTop="1">
      <c r="A12" s="11"/>
      <c r="B12" s="50"/>
      <c r="C12" s="51"/>
      <c r="D12" s="52"/>
      <c r="E12" s="52"/>
      <c r="F12" s="52"/>
      <c r="G12" s="52"/>
      <c r="H12" s="52"/>
      <c r="I12" s="53"/>
      <c r="J12" s="54"/>
    </row>
    <row r="13" spans="1:23" ht="18" customHeight="1">
      <c r="A13" s="11"/>
      <c r="B13" s="47"/>
      <c r="C13" s="48"/>
      <c r="D13" s="18"/>
      <c r="E13" s="18"/>
      <c r="F13" s="18"/>
      <c r="G13" s="18"/>
      <c r="H13" s="18"/>
      <c r="I13" s="29"/>
      <c r="J13" s="49"/>
    </row>
    <row r="14" spans="1:23" ht="18" customHeight="1" thickBot="1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>
      <c r="A15" s="11"/>
      <c r="B15" s="90" t="s">
        <v>26</v>
      </c>
      <c r="C15" s="91" t="s">
        <v>6</v>
      </c>
      <c r="D15" s="91" t="s">
        <v>53</v>
      </c>
      <c r="E15" s="92" t="s">
        <v>54</v>
      </c>
      <c r="F15" s="104" t="s">
        <v>55</v>
      </c>
      <c r="G15" s="58" t="s">
        <v>31</v>
      </c>
      <c r="H15" s="61" t="s">
        <v>32</v>
      </c>
      <c r="I15" s="27"/>
      <c r="J15" s="54"/>
    </row>
    <row r="16" spans="1:23" ht="18" customHeight="1">
      <c r="A16" s="11"/>
      <c r="B16" s="93">
        <v>1</v>
      </c>
      <c r="C16" s="94" t="s">
        <v>27</v>
      </c>
      <c r="D16" s="95"/>
      <c r="E16" s="96"/>
      <c r="F16" s="105"/>
      <c r="G16" s="59">
        <v>6</v>
      </c>
      <c r="H16" s="114" t="s">
        <v>33</v>
      </c>
      <c r="I16" s="128"/>
      <c r="J16" s="125">
        <v>0</v>
      </c>
    </row>
    <row r="17" spans="1:26" ht="18" customHeight="1">
      <c r="A17" s="11"/>
      <c r="B17" s="66">
        <v>2</v>
      </c>
      <c r="C17" s="70" t="s">
        <v>28</v>
      </c>
      <c r="D17" s="77"/>
      <c r="E17" s="75"/>
      <c r="F17" s="80"/>
      <c r="G17" s="60">
        <v>7</v>
      </c>
      <c r="H17" s="115" t="s">
        <v>34</v>
      </c>
      <c r="I17" s="128"/>
      <c r="J17" s="126">
        <f>'SO 6728'!Z94</f>
        <v>0</v>
      </c>
    </row>
    <row r="18" spans="1:26" ht="18" customHeight="1">
      <c r="A18" s="11"/>
      <c r="B18" s="67">
        <v>3</v>
      </c>
      <c r="C18" s="71" t="s">
        <v>29</v>
      </c>
      <c r="D18" s="78">
        <f>'Rekap '!B29</f>
        <v>0</v>
      </c>
      <c r="E18" s="76">
        <f>'Rekap '!C29</f>
        <v>0</v>
      </c>
      <c r="F18" s="81">
        <f>'Rekap '!D29</f>
        <v>0</v>
      </c>
      <c r="G18" s="60">
        <v>8</v>
      </c>
      <c r="H18" s="115" t="s">
        <v>35</v>
      </c>
      <c r="I18" s="128"/>
      <c r="J18" s="126">
        <v>0</v>
      </c>
    </row>
    <row r="19" spans="1:26" ht="18" customHeight="1">
      <c r="A19" s="11"/>
      <c r="B19" s="67">
        <v>4</v>
      </c>
      <c r="C19" s="72"/>
      <c r="D19" s="78"/>
      <c r="E19" s="76"/>
      <c r="F19" s="81"/>
      <c r="G19" s="60">
        <v>9</v>
      </c>
      <c r="H19" s="124"/>
      <c r="I19" s="128"/>
      <c r="J19" s="127"/>
    </row>
    <row r="20" spans="1:26" ht="18" customHeight="1" thickBot="1">
      <c r="A20" s="11"/>
      <c r="B20" s="67">
        <v>5</v>
      </c>
      <c r="C20" s="73" t="s">
        <v>30</v>
      </c>
      <c r="D20" s="79"/>
      <c r="E20" s="99"/>
      <c r="F20" s="106">
        <f>SUM(F16:F19)</f>
        <v>0</v>
      </c>
      <c r="G20" s="60">
        <v>10</v>
      </c>
      <c r="H20" s="115" t="s">
        <v>30</v>
      </c>
      <c r="I20" s="130"/>
      <c r="J20" s="98">
        <f>SUM(J16:J19)</f>
        <v>0</v>
      </c>
    </row>
    <row r="21" spans="1:26" ht="18" customHeight="1" thickTop="1">
      <c r="A21" s="11"/>
      <c r="B21" s="64" t="s">
        <v>43</v>
      </c>
      <c r="C21" s="68" t="s">
        <v>7</v>
      </c>
      <c r="D21" s="74"/>
      <c r="E21" s="19"/>
      <c r="F21" s="97"/>
      <c r="G21" s="64" t="s">
        <v>49</v>
      </c>
      <c r="H21" s="61" t="s">
        <v>7</v>
      </c>
      <c r="I21" s="29"/>
      <c r="J21" s="131"/>
    </row>
    <row r="22" spans="1:26" ht="18" customHeight="1">
      <c r="A22" s="11"/>
      <c r="B22" s="59">
        <v>11</v>
      </c>
      <c r="C22" s="62" t="s">
        <v>44</v>
      </c>
      <c r="D22" s="86"/>
      <c r="E22" s="88" t="s">
        <v>47</v>
      </c>
      <c r="F22" s="80">
        <f>((F16*U22*0)+(F17*V22*0)+(F18*W22*0))/100</f>
        <v>0</v>
      </c>
      <c r="G22" s="59">
        <v>16</v>
      </c>
      <c r="H22" s="114" t="s">
        <v>50</v>
      </c>
      <c r="I22" s="129" t="s">
        <v>47</v>
      </c>
      <c r="J22" s="125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>
      <c r="A23" s="11"/>
      <c r="B23" s="60">
        <v>12</v>
      </c>
      <c r="C23" s="63" t="s">
        <v>45</v>
      </c>
      <c r="D23" s="65"/>
      <c r="E23" s="88" t="s">
        <v>48</v>
      </c>
      <c r="F23" s="81">
        <f>((F16*U23*0)+(F17*V23*0)+(F18*W23*0))/100</f>
        <v>0</v>
      </c>
      <c r="G23" s="60">
        <v>17</v>
      </c>
      <c r="H23" s="115" t="s">
        <v>51</v>
      </c>
      <c r="I23" s="129" t="s">
        <v>47</v>
      </c>
      <c r="J23" s="126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>
      <c r="A24" s="11"/>
      <c r="B24" s="60">
        <v>13</v>
      </c>
      <c r="C24" s="63" t="s">
        <v>46</v>
      </c>
      <c r="D24" s="65"/>
      <c r="E24" s="88" t="s">
        <v>47</v>
      </c>
      <c r="F24" s="81">
        <f>((F16*U24*0)+(F17*V24*0)+(F18*W24*0))/100</f>
        <v>0</v>
      </c>
      <c r="G24" s="60">
        <v>18</v>
      </c>
      <c r="H24" s="115" t="s">
        <v>52</v>
      </c>
      <c r="I24" s="129" t="s">
        <v>48</v>
      </c>
      <c r="J24" s="126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>
      <c r="A25" s="11"/>
      <c r="B25" s="60">
        <v>14</v>
      </c>
      <c r="C25" s="20"/>
      <c r="D25" s="65"/>
      <c r="E25" s="89"/>
      <c r="F25" s="87"/>
      <c r="G25" s="60">
        <v>19</v>
      </c>
      <c r="H25" s="124"/>
      <c r="I25" s="128"/>
      <c r="J25" s="127"/>
    </row>
    <row r="26" spans="1:26" ht="18" customHeight="1" thickBot="1">
      <c r="A26" s="11"/>
      <c r="B26" s="60">
        <v>15</v>
      </c>
      <c r="C26" s="63"/>
      <c r="D26" s="65"/>
      <c r="E26" s="65"/>
      <c r="F26" s="107"/>
      <c r="G26" s="60">
        <v>20</v>
      </c>
      <c r="H26" s="115" t="s">
        <v>30</v>
      </c>
      <c r="I26" s="130"/>
      <c r="J26" s="98">
        <f>SUM(J22:J25)+SUM(F22:F25)</f>
        <v>0</v>
      </c>
    </row>
    <row r="27" spans="1:26" ht="18" customHeight="1" thickTop="1">
      <c r="A27" s="11"/>
      <c r="B27" s="100"/>
      <c r="C27" s="142" t="s">
        <v>58</v>
      </c>
      <c r="D27" s="135"/>
      <c r="E27" s="101"/>
      <c r="F27" s="30"/>
      <c r="G27" s="108" t="s">
        <v>36</v>
      </c>
      <c r="H27" s="103" t="s">
        <v>37</v>
      </c>
      <c r="I27" s="29"/>
      <c r="J27" s="33"/>
    </row>
    <row r="28" spans="1:26" ht="18" customHeight="1">
      <c r="A28" s="11"/>
      <c r="B28" s="26"/>
      <c r="C28" s="133"/>
      <c r="D28" s="136"/>
      <c r="E28" s="22"/>
      <c r="F28" s="11"/>
      <c r="G28" s="109">
        <v>21</v>
      </c>
      <c r="H28" s="113" t="s">
        <v>38</v>
      </c>
      <c r="I28" s="121"/>
      <c r="J28" s="117">
        <f>F20+J20+F26+J26</f>
        <v>0</v>
      </c>
    </row>
    <row r="29" spans="1:26" ht="18" customHeight="1">
      <c r="A29" s="11"/>
      <c r="B29" s="82"/>
      <c r="C29" s="134"/>
      <c r="D29" s="137"/>
      <c r="E29" s="22"/>
      <c r="F29" s="11"/>
      <c r="G29" s="59">
        <v>22</v>
      </c>
      <c r="H29" s="114" t="s">
        <v>39</v>
      </c>
      <c r="I29" s="122">
        <f>J28</f>
        <v>0</v>
      </c>
      <c r="J29" s="118">
        <f>ROUND(((ROUND(I29,2)*20)*1/100),2)</f>
        <v>0</v>
      </c>
    </row>
    <row r="30" spans="1:26" ht="18" customHeight="1">
      <c r="A30" s="11"/>
      <c r="B30" s="23"/>
      <c r="C30" s="124"/>
      <c r="D30" s="128"/>
      <c r="E30" s="22"/>
      <c r="F30" s="11"/>
      <c r="G30" s="60">
        <v>23</v>
      </c>
      <c r="H30" s="115" t="s">
        <v>40</v>
      </c>
      <c r="I30" s="88"/>
      <c r="J30" s="119">
        <f>ROUND(((ROUND(I30,2)*0)/100),2)</f>
        <v>0</v>
      </c>
    </row>
    <row r="31" spans="1:26" ht="18" customHeight="1">
      <c r="A31" s="11"/>
      <c r="B31" s="24"/>
      <c r="C31" s="138"/>
      <c r="D31" s="139"/>
      <c r="E31" s="22"/>
      <c r="F31" s="11"/>
      <c r="G31" s="109">
        <v>24</v>
      </c>
      <c r="H31" s="113" t="s">
        <v>41</v>
      </c>
      <c r="I31" s="112"/>
      <c r="J31" s="132">
        <f>SUM(J28:J30)</f>
        <v>0</v>
      </c>
    </row>
    <row r="32" spans="1:26" ht="18" customHeight="1" thickBot="1">
      <c r="A32" s="11"/>
      <c r="B32" s="47"/>
      <c r="C32" s="116"/>
      <c r="D32" s="123"/>
      <c r="E32" s="83"/>
      <c r="F32" s="84"/>
      <c r="G32" s="59" t="s">
        <v>42</v>
      </c>
      <c r="H32" s="116"/>
      <c r="I32" s="123"/>
      <c r="J32" s="120"/>
    </row>
    <row r="33" spans="1:10" ht="18" customHeight="1" thickTop="1">
      <c r="A33" s="11"/>
      <c r="B33" s="100"/>
      <c r="C33" s="101"/>
      <c r="D33" s="140" t="s">
        <v>56</v>
      </c>
      <c r="E33" s="15"/>
      <c r="F33" s="102"/>
      <c r="G33" s="110">
        <v>26</v>
      </c>
      <c r="H33" s="141" t="s">
        <v>57</v>
      </c>
      <c r="I33" s="30"/>
      <c r="J33" s="111"/>
    </row>
    <row r="34" spans="1:10" ht="18" customHeight="1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>
      <c r="A40" s="11"/>
      <c r="B40" s="82"/>
      <c r="C40" s="83"/>
      <c r="D40" s="12"/>
      <c r="E40" s="12"/>
      <c r="F40" s="12"/>
      <c r="G40" s="12"/>
      <c r="H40" s="12"/>
      <c r="I40" s="84"/>
      <c r="J40" s="85"/>
    </row>
    <row r="41" spans="1:10" ht="15.75" thickTop="1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workbookViewId="0">
      <selection activeCell="A8" sqref="A8:G14"/>
    </sheetView>
  </sheetViews>
  <sheetFormatPr defaultColWidth="0" defaultRowHeight="15"/>
  <cols>
    <col min="1" max="1" width="34" customWidth="1"/>
    <col min="2" max="2" width="16.42578125" customWidth="1"/>
    <col min="3" max="3" width="12.5703125" customWidth="1"/>
    <col min="4" max="5" width="8.7109375" customWidth="1"/>
    <col min="6" max="6" width="10.7109375" customWidth="1"/>
    <col min="7" max="7" width="13.140625" customWidth="1"/>
    <col min="8" max="8" width="3.7109375" customWidth="1"/>
    <col min="9" max="26" width="0" hidden="1" customWidth="1"/>
    <col min="27" max="16384" width="9.140625" hidden="1"/>
  </cols>
  <sheetData>
    <row r="1" spans="1:26">
      <c r="A1" s="3"/>
      <c r="B1" s="3"/>
      <c r="C1" s="3"/>
      <c r="D1" s="3"/>
      <c r="E1" s="3"/>
      <c r="F1" s="3"/>
      <c r="G1" s="3"/>
    </row>
    <row r="2" spans="1:26">
      <c r="A2" s="4" t="s">
        <v>0</v>
      </c>
      <c r="B2" s="3"/>
      <c r="C2" s="3"/>
      <c r="D2" s="3"/>
      <c r="E2" s="3"/>
      <c r="F2" s="6" t="s">
        <v>2</v>
      </c>
      <c r="G2" s="6"/>
    </row>
    <row r="3" spans="1:26">
      <c r="A3" s="3"/>
      <c r="B3" s="3"/>
      <c r="C3" s="3"/>
      <c r="D3" s="3"/>
      <c r="E3" s="3"/>
      <c r="F3" s="7" t="s">
        <v>3</v>
      </c>
      <c r="G3" s="7" t="s">
        <v>4</v>
      </c>
    </row>
    <row r="4" spans="1:26">
      <c r="A4" s="5" t="s">
        <v>1</v>
      </c>
      <c r="B4" s="3"/>
      <c r="C4" s="3"/>
      <c r="D4" s="3"/>
      <c r="E4" s="3"/>
      <c r="F4" s="8">
        <v>0.2</v>
      </c>
      <c r="G4" s="8">
        <v>0</v>
      </c>
    </row>
    <row r="5" spans="1:26">
      <c r="A5" s="3"/>
      <c r="B5" s="3"/>
      <c r="C5" s="3"/>
      <c r="D5" s="3"/>
      <c r="E5" s="3"/>
      <c r="F5" s="3"/>
      <c r="G5" s="3"/>
    </row>
    <row r="6" spans="1:26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>
      <c r="A7" s="69" t="s">
        <v>12</v>
      </c>
      <c r="B7" s="76"/>
      <c r="C7" s="76"/>
      <c r="D7" s="76"/>
      <c r="E7" s="76"/>
      <c r="F7" s="76"/>
      <c r="G7" s="76"/>
      <c r="K7">
        <f>'SO 6728'!K94</f>
        <v>0</v>
      </c>
      <c r="Q7">
        <v>30.126000000000001</v>
      </c>
    </row>
    <row r="8" spans="1:26">
      <c r="A8" s="180" t="s">
        <v>197</v>
      </c>
      <c r="B8" s="181"/>
      <c r="C8" s="181"/>
      <c r="D8" s="181"/>
      <c r="E8" s="181"/>
      <c r="F8" s="181"/>
      <c r="G8" s="181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</row>
    <row r="9" spans="1:26">
      <c r="A9" s="178" t="s">
        <v>198</v>
      </c>
      <c r="B9" s="179"/>
      <c r="C9" s="179"/>
      <c r="D9" s="179"/>
      <c r="E9" s="179"/>
      <c r="F9" s="179"/>
      <c r="G9" s="179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</row>
    <row r="10" spans="1:26">
      <c r="A10" s="5" t="s">
        <v>199</v>
      </c>
      <c r="B10" s="176"/>
      <c r="C10" s="176"/>
      <c r="D10" s="176"/>
      <c r="E10" s="176"/>
      <c r="F10" s="176"/>
      <c r="G10" s="176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</row>
    <row r="11" spans="1:26">
      <c r="A11" s="5" t="s">
        <v>200</v>
      </c>
      <c r="B11" s="176"/>
      <c r="C11" s="176"/>
      <c r="D11" s="176"/>
      <c r="E11" s="176"/>
      <c r="F11" s="176"/>
      <c r="G11" s="176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</row>
    <row r="12" spans="1:26">
      <c r="A12" s="10"/>
      <c r="B12" s="177"/>
      <c r="C12" s="177"/>
      <c r="D12" s="177"/>
      <c r="E12" s="177"/>
      <c r="F12" s="177"/>
      <c r="G12" s="177"/>
    </row>
    <row r="13" spans="1:26">
      <c r="A13" s="10"/>
      <c r="B13" s="177"/>
      <c r="C13" s="177"/>
      <c r="D13" s="177"/>
      <c r="E13" s="177"/>
      <c r="F13" s="177"/>
      <c r="G13" s="177"/>
    </row>
    <row r="14" spans="1:26">
      <c r="A14" s="10"/>
      <c r="B14" s="177"/>
      <c r="C14" s="177"/>
      <c r="D14" s="177"/>
      <c r="E14" s="177"/>
      <c r="F14" s="177"/>
      <c r="G14" s="177"/>
    </row>
    <row r="15" spans="1:26">
      <c r="A15" s="10"/>
      <c r="B15" s="177"/>
      <c r="C15" s="177"/>
      <c r="D15" s="177"/>
      <c r="E15" s="177"/>
      <c r="F15" s="177"/>
      <c r="G15" s="177"/>
    </row>
    <row r="16" spans="1:26">
      <c r="A16" s="10"/>
      <c r="B16" s="177"/>
      <c r="C16" s="177"/>
      <c r="D16" s="177"/>
      <c r="E16" s="177"/>
      <c r="F16" s="177"/>
      <c r="G16" s="177"/>
    </row>
    <row r="17" spans="1:7">
      <c r="A17" s="10"/>
      <c r="B17" s="177"/>
      <c r="C17" s="177"/>
      <c r="D17" s="177"/>
      <c r="E17" s="177"/>
      <c r="F17" s="177"/>
      <c r="G17" s="177"/>
    </row>
    <row r="18" spans="1:7">
      <c r="A18" s="10"/>
      <c r="B18" s="177"/>
      <c r="C18" s="177"/>
      <c r="D18" s="177"/>
      <c r="E18" s="177"/>
      <c r="F18" s="177"/>
      <c r="G18" s="177"/>
    </row>
    <row r="19" spans="1:7">
      <c r="A19" s="10"/>
      <c r="B19" s="177"/>
      <c r="C19" s="177"/>
      <c r="D19" s="177"/>
      <c r="E19" s="177"/>
      <c r="F19" s="177"/>
      <c r="G19" s="177"/>
    </row>
    <row r="20" spans="1:7">
      <c r="A20" s="10"/>
      <c r="B20" s="177"/>
      <c r="C20" s="177"/>
      <c r="D20" s="177"/>
      <c r="E20" s="177"/>
      <c r="F20" s="177"/>
      <c r="G20" s="177"/>
    </row>
    <row r="21" spans="1:7">
      <c r="A21" s="10"/>
      <c r="B21" s="177"/>
      <c r="C21" s="177"/>
      <c r="D21" s="177"/>
      <c r="E21" s="177"/>
      <c r="F21" s="177"/>
      <c r="G21" s="177"/>
    </row>
    <row r="22" spans="1:7">
      <c r="A22" s="10"/>
      <c r="B22" s="177"/>
      <c r="C22" s="177"/>
      <c r="D22" s="177"/>
      <c r="E22" s="177"/>
      <c r="F22" s="177"/>
      <c r="G22" s="177"/>
    </row>
    <row r="23" spans="1:7">
      <c r="A23" s="10"/>
      <c r="B23" s="177"/>
      <c r="C23" s="177"/>
      <c r="D23" s="177"/>
      <c r="E23" s="177"/>
      <c r="F23" s="177"/>
      <c r="G23" s="177"/>
    </row>
    <row r="24" spans="1:7">
      <c r="A24" s="10"/>
      <c r="B24" s="177"/>
      <c r="C24" s="177"/>
      <c r="D24" s="177"/>
      <c r="E24" s="177"/>
      <c r="F24" s="177"/>
      <c r="G24" s="177"/>
    </row>
    <row r="25" spans="1:7">
      <c r="A25" s="10"/>
      <c r="B25" s="177"/>
      <c r="C25" s="177"/>
      <c r="D25" s="177"/>
      <c r="E25" s="177"/>
      <c r="F25" s="177"/>
      <c r="G25" s="177"/>
    </row>
    <row r="26" spans="1:7">
      <c r="A26" s="10"/>
      <c r="B26" s="177"/>
      <c r="C26" s="177"/>
      <c r="D26" s="177"/>
      <c r="E26" s="177"/>
      <c r="F26" s="177"/>
      <c r="G26" s="177"/>
    </row>
    <row r="27" spans="1:7">
      <c r="A27" s="10"/>
      <c r="B27" s="177"/>
      <c r="C27" s="177"/>
      <c r="D27" s="177"/>
      <c r="E27" s="177"/>
      <c r="F27" s="177"/>
      <c r="G27" s="177"/>
    </row>
    <row r="28" spans="1:7">
      <c r="A28" s="10"/>
      <c r="B28" s="177"/>
      <c r="C28" s="177"/>
      <c r="D28" s="177"/>
      <c r="E28" s="177"/>
      <c r="F28" s="177"/>
      <c r="G28" s="177"/>
    </row>
    <row r="29" spans="1:7">
      <c r="A29" s="10"/>
      <c r="B29" s="177"/>
      <c r="C29" s="177"/>
      <c r="D29" s="177"/>
      <c r="E29" s="177"/>
      <c r="F29" s="177"/>
      <c r="G29" s="177"/>
    </row>
    <row r="30" spans="1:7">
      <c r="A30" s="10"/>
      <c r="B30" s="177"/>
      <c r="C30" s="177"/>
      <c r="D30" s="177"/>
      <c r="E30" s="177"/>
      <c r="F30" s="177"/>
      <c r="G30" s="177"/>
    </row>
    <row r="31" spans="1:7">
      <c r="A31" s="10"/>
      <c r="B31" s="177"/>
      <c r="C31" s="177"/>
      <c r="D31" s="177"/>
      <c r="E31" s="177"/>
      <c r="F31" s="177"/>
      <c r="G31" s="177"/>
    </row>
    <row r="32" spans="1:7">
      <c r="A32" s="10"/>
      <c r="B32" s="177"/>
      <c r="C32" s="177"/>
      <c r="D32" s="177"/>
      <c r="E32" s="177"/>
      <c r="F32" s="177"/>
      <c r="G32" s="177"/>
    </row>
    <row r="33" spans="1:7">
      <c r="A33" s="10"/>
      <c r="B33" s="177"/>
      <c r="C33" s="177"/>
      <c r="D33" s="177"/>
      <c r="E33" s="177"/>
      <c r="F33" s="177"/>
      <c r="G33" s="177"/>
    </row>
    <row r="34" spans="1:7">
      <c r="A34" s="1"/>
      <c r="B34" s="148"/>
      <c r="C34" s="148"/>
      <c r="D34" s="148"/>
      <c r="E34" s="148"/>
      <c r="F34" s="148"/>
      <c r="G34" s="148"/>
    </row>
    <row r="35" spans="1:7">
      <c r="A35" s="1"/>
      <c r="B35" s="148"/>
      <c r="C35" s="148"/>
      <c r="D35" s="148"/>
      <c r="E35" s="148"/>
      <c r="F35" s="148"/>
      <c r="G35" s="148"/>
    </row>
    <row r="36" spans="1:7">
      <c r="A36" s="1"/>
      <c r="B36" s="148"/>
      <c r="C36" s="148"/>
      <c r="D36" s="148"/>
      <c r="E36" s="148"/>
      <c r="F36" s="148"/>
      <c r="G36" s="148"/>
    </row>
    <row r="37" spans="1:7">
      <c r="A37" s="1"/>
      <c r="B37" s="148"/>
      <c r="C37" s="148"/>
      <c r="D37" s="148"/>
      <c r="E37" s="148"/>
      <c r="F37" s="148"/>
      <c r="G37" s="148"/>
    </row>
    <row r="38" spans="1:7">
      <c r="A38" s="1"/>
      <c r="B38" s="148"/>
      <c r="C38" s="148"/>
      <c r="D38" s="148"/>
      <c r="E38" s="148"/>
      <c r="F38" s="148"/>
      <c r="G38" s="148"/>
    </row>
    <row r="39" spans="1:7">
      <c r="A39" s="1"/>
      <c r="B39" s="148"/>
      <c r="C39" s="148"/>
      <c r="D39" s="148"/>
      <c r="E39" s="148"/>
      <c r="F39" s="148"/>
      <c r="G39" s="148"/>
    </row>
    <row r="40" spans="1:7">
      <c r="A40" s="1"/>
      <c r="B40" s="148"/>
      <c r="C40" s="148"/>
      <c r="D40" s="148"/>
      <c r="E40" s="148"/>
      <c r="F40" s="148"/>
      <c r="G40" s="148"/>
    </row>
    <row r="41" spans="1:7">
      <c r="A41" s="1"/>
      <c r="B41" s="148"/>
      <c r="C41" s="148"/>
      <c r="D41" s="148"/>
      <c r="E41" s="148"/>
      <c r="F41" s="148"/>
      <c r="G41" s="148"/>
    </row>
    <row r="42" spans="1:7">
      <c r="A42" s="1"/>
      <c r="B42" s="148"/>
      <c r="C42" s="148"/>
      <c r="D42" s="148"/>
      <c r="E42" s="148"/>
      <c r="F42" s="148"/>
      <c r="G42" s="148"/>
    </row>
    <row r="43" spans="1:7">
      <c r="A43" s="1"/>
      <c r="B43" s="148"/>
      <c r="C43" s="148"/>
      <c r="D43" s="148"/>
      <c r="E43" s="148"/>
      <c r="F43" s="148"/>
      <c r="G43" s="148"/>
    </row>
    <row r="44" spans="1:7">
      <c r="A44" s="1"/>
      <c r="B44" s="148"/>
      <c r="C44" s="148"/>
      <c r="D44" s="148"/>
      <c r="E44" s="148"/>
      <c r="F44" s="148"/>
      <c r="G44" s="148"/>
    </row>
    <row r="45" spans="1:7">
      <c r="A45" s="1"/>
      <c r="B45" s="148"/>
      <c r="C45" s="148"/>
      <c r="D45" s="148"/>
      <c r="E45" s="148"/>
      <c r="F45" s="148"/>
      <c r="G45" s="148"/>
    </row>
    <row r="46" spans="1:7">
      <c r="A46" s="1"/>
      <c r="B46" s="148"/>
      <c r="C46" s="148"/>
      <c r="D46" s="148"/>
      <c r="E46" s="148"/>
      <c r="F46" s="148"/>
      <c r="G46" s="148"/>
    </row>
    <row r="47" spans="1:7">
      <c r="A47" s="1"/>
      <c r="B47" s="148"/>
      <c r="C47" s="148"/>
      <c r="D47" s="148"/>
      <c r="E47" s="148"/>
      <c r="F47" s="148"/>
      <c r="G47" s="148"/>
    </row>
    <row r="48" spans="1:7">
      <c r="A48" s="1"/>
      <c r="B48" s="148"/>
      <c r="C48" s="148"/>
      <c r="D48" s="148"/>
      <c r="E48" s="148"/>
      <c r="F48" s="148"/>
      <c r="G48" s="148"/>
    </row>
    <row r="49" spans="1:7">
      <c r="A49" s="1"/>
      <c r="B49" s="148"/>
      <c r="C49" s="148"/>
      <c r="D49" s="148"/>
      <c r="E49" s="148"/>
      <c r="F49" s="148"/>
      <c r="G49" s="148"/>
    </row>
    <row r="50" spans="1:7">
      <c r="A50" s="1"/>
      <c r="B50" s="148"/>
      <c r="C50" s="148"/>
      <c r="D50" s="148"/>
      <c r="E50" s="148"/>
      <c r="F50" s="148"/>
      <c r="G50" s="148"/>
    </row>
    <row r="51" spans="1:7">
      <c r="B51" s="175"/>
      <c r="C51" s="175"/>
      <c r="D51" s="175"/>
      <c r="E51" s="175"/>
      <c r="F51" s="175"/>
      <c r="G51" s="175"/>
    </row>
    <row r="52" spans="1:7">
      <c r="B52" s="175"/>
      <c r="C52" s="175"/>
      <c r="D52" s="175"/>
      <c r="E52" s="175"/>
      <c r="F52" s="175"/>
      <c r="G52" s="175"/>
    </row>
    <row r="53" spans="1:7">
      <c r="B53" s="175"/>
      <c r="C53" s="175"/>
      <c r="D53" s="175"/>
      <c r="E53" s="175"/>
      <c r="F53" s="175"/>
      <c r="G53" s="175"/>
    </row>
    <row r="54" spans="1:7">
      <c r="B54" s="175"/>
      <c r="C54" s="175"/>
      <c r="D54" s="175"/>
      <c r="E54" s="175"/>
      <c r="F54" s="175"/>
      <c r="G54" s="175"/>
    </row>
    <row r="55" spans="1:7">
      <c r="B55" s="175"/>
      <c r="C55" s="175"/>
      <c r="D55" s="175"/>
      <c r="E55" s="175"/>
      <c r="F55" s="175"/>
      <c r="G55" s="175"/>
    </row>
    <row r="56" spans="1:7">
      <c r="B56" s="175"/>
      <c r="C56" s="175"/>
      <c r="D56" s="175"/>
      <c r="E56" s="175"/>
      <c r="F56" s="175"/>
      <c r="G56" s="175"/>
    </row>
    <row r="57" spans="1:7">
      <c r="B57" s="175"/>
      <c r="C57" s="175"/>
      <c r="D57" s="175"/>
      <c r="E57" s="175"/>
      <c r="F57" s="175"/>
      <c r="G57" s="175"/>
    </row>
    <row r="58" spans="1:7">
      <c r="B58" s="175"/>
      <c r="C58" s="175"/>
      <c r="D58" s="175"/>
      <c r="E58" s="175"/>
      <c r="F58" s="175"/>
      <c r="G58" s="175"/>
    </row>
    <row r="59" spans="1:7">
      <c r="B59" s="175"/>
      <c r="C59" s="175"/>
      <c r="D59" s="175"/>
      <c r="E59" s="175"/>
      <c r="F59" s="175"/>
      <c r="G59" s="175"/>
    </row>
    <row r="60" spans="1:7">
      <c r="B60" s="175"/>
      <c r="C60" s="175"/>
      <c r="D60" s="175"/>
      <c r="E60" s="175"/>
      <c r="F60" s="175"/>
      <c r="G60" s="175"/>
    </row>
    <row r="61" spans="1:7">
      <c r="B61" s="175"/>
      <c r="C61" s="175"/>
      <c r="D61" s="175"/>
      <c r="E61" s="175"/>
      <c r="F61" s="175"/>
      <c r="G61" s="175"/>
    </row>
    <row r="62" spans="1:7">
      <c r="B62" s="175"/>
      <c r="C62" s="175"/>
      <c r="D62" s="175"/>
      <c r="E62" s="175"/>
      <c r="F62" s="175"/>
      <c r="G62" s="175"/>
    </row>
    <row r="63" spans="1:7">
      <c r="B63" s="175"/>
      <c r="C63" s="175"/>
      <c r="D63" s="175"/>
      <c r="E63" s="175"/>
      <c r="F63" s="175"/>
      <c r="G63" s="175"/>
    </row>
    <row r="64" spans="1:7">
      <c r="B64" s="175"/>
      <c r="C64" s="175"/>
      <c r="D64" s="175"/>
      <c r="E64" s="175"/>
      <c r="F64" s="175"/>
      <c r="G64" s="175"/>
    </row>
    <row r="65" spans="2:7">
      <c r="B65" s="175"/>
      <c r="C65" s="175"/>
      <c r="D65" s="175"/>
      <c r="E65" s="175"/>
      <c r="F65" s="175"/>
      <c r="G65" s="175"/>
    </row>
    <row r="66" spans="2:7">
      <c r="B66" s="175"/>
      <c r="C66" s="175"/>
      <c r="D66" s="175"/>
      <c r="E66" s="175"/>
      <c r="F66" s="175"/>
      <c r="G66" s="175"/>
    </row>
    <row r="67" spans="2:7">
      <c r="B67" s="175"/>
      <c r="C67" s="175"/>
      <c r="D67" s="175"/>
      <c r="E67" s="175"/>
      <c r="F67" s="175"/>
      <c r="G67" s="175"/>
    </row>
    <row r="68" spans="2:7">
      <c r="B68" s="175"/>
      <c r="C68" s="175"/>
      <c r="D68" s="175"/>
      <c r="E68" s="175"/>
      <c r="F68" s="175"/>
      <c r="G68" s="175"/>
    </row>
    <row r="69" spans="2:7">
      <c r="B69" s="175"/>
      <c r="C69" s="175"/>
      <c r="D69" s="175"/>
      <c r="E69" s="175"/>
      <c r="F69" s="175"/>
      <c r="G69" s="175"/>
    </row>
    <row r="70" spans="2:7">
      <c r="B70" s="175"/>
      <c r="C70" s="175"/>
      <c r="D70" s="175"/>
      <c r="E70" s="175"/>
      <c r="F70" s="175"/>
      <c r="G70" s="175"/>
    </row>
    <row r="71" spans="2:7">
      <c r="B71" s="175"/>
      <c r="C71" s="175"/>
      <c r="D71" s="175"/>
      <c r="E71" s="175"/>
      <c r="F71" s="175"/>
      <c r="G71" s="175"/>
    </row>
    <row r="72" spans="2:7">
      <c r="B72" s="175"/>
      <c r="C72" s="175"/>
      <c r="D72" s="175"/>
      <c r="E72" s="175"/>
      <c r="F72" s="175"/>
      <c r="G72" s="175"/>
    </row>
    <row r="73" spans="2:7">
      <c r="B73" s="175"/>
      <c r="C73" s="175"/>
      <c r="D73" s="175"/>
      <c r="E73" s="175"/>
      <c r="F73" s="175"/>
      <c r="G73" s="175"/>
    </row>
    <row r="74" spans="2:7">
      <c r="B74" s="175"/>
      <c r="C74" s="175"/>
      <c r="D74" s="175"/>
      <c r="E74" s="175"/>
      <c r="F74" s="175"/>
      <c r="G74" s="175"/>
    </row>
    <row r="75" spans="2:7">
      <c r="B75" s="175"/>
      <c r="C75" s="175"/>
      <c r="D75" s="175"/>
      <c r="E75" s="175"/>
      <c r="F75" s="175"/>
      <c r="G75" s="175"/>
    </row>
    <row r="76" spans="2:7">
      <c r="B76" s="175"/>
      <c r="C76" s="175"/>
      <c r="D76" s="175"/>
      <c r="E76" s="175"/>
      <c r="F76" s="175"/>
      <c r="G76" s="175"/>
    </row>
    <row r="77" spans="2:7">
      <c r="B77" s="175"/>
      <c r="C77" s="175"/>
      <c r="D77" s="175"/>
      <c r="E77" s="175"/>
      <c r="F77" s="175"/>
      <c r="G77" s="175"/>
    </row>
    <row r="78" spans="2:7">
      <c r="B78" s="175"/>
      <c r="C78" s="175"/>
      <c r="D78" s="175"/>
      <c r="E78" s="175"/>
      <c r="F78" s="175"/>
      <c r="G78" s="175"/>
    </row>
    <row r="79" spans="2:7">
      <c r="B79" s="175"/>
      <c r="C79" s="175"/>
      <c r="D79" s="175"/>
      <c r="E79" s="175"/>
      <c r="F79" s="175"/>
      <c r="G79" s="175"/>
    </row>
    <row r="80" spans="2:7">
      <c r="B80" s="175"/>
      <c r="C80" s="175"/>
      <c r="D80" s="175"/>
      <c r="E80" s="175"/>
      <c r="F80" s="175"/>
      <c r="G80" s="175"/>
    </row>
    <row r="81" spans="2:7">
      <c r="B81" s="175"/>
      <c r="C81" s="175"/>
      <c r="D81" s="175"/>
      <c r="E81" s="175"/>
      <c r="F81" s="175"/>
      <c r="G81" s="175"/>
    </row>
    <row r="82" spans="2:7">
      <c r="B82" s="175"/>
      <c r="C82" s="175"/>
      <c r="D82" s="175"/>
      <c r="E82" s="175"/>
      <c r="F82" s="175"/>
      <c r="G82" s="175"/>
    </row>
    <row r="83" spans="2:7">
      <c r="B83" s="175"/>
      <c r="C83" s="175"/>
      <c r="D83" s="175"/>
      <c r="E83" s="175"/>
      <c r="F83" s="175"/>
      <c r="G83" s="175"/>
    </row>
    <row r="84" spans="2:7">
      <c r="B84" s="175"/>
      <c r="C84" s="175"/>
      <c r="D84" s="175"/>
      <c r="E84" s="175"/>
      <c r="F84" s="175"/>
      <c r="G84" s="175"/>
    </row>
    <row r="85" spans="2:7">
      <c r="B85" s="175"/>
      <c r="C85" s="175"/>
      <c r="D85" s="175"/>
      <c r="E85" s="175"/>
      <c r="F85" s="175"/>
      <c r="G85" s="175"/>
    </row>
    <row r="86" spans="2:7">
      <c r="B86" s="175"/>
      <c r="C86" s="175"/>
      <c r="D86" s="175"/>
      <c r="E86" s="175"/>
      <c r="F86" s="175"/>
      <c r="G86" s="175"/>
    </row>
    <row r="87" spans="2:7">
      <c r="B87" s="175"/>
      <c r="C87" s="175"/>
      <c r="D87" s="175"/>
      <c r="E87" s="175"/>
      <c r="F87" s="175"/>
      <c r="G87" s="175"/>
    </row>
    <row r="88" spans="2:7">
      <c r="B88" s="175"/>
      <c r="C88" s="175"/>
      <c r="D88" s="175"/>
      <c r="E88" s="175"/>
      <c r="F88" s="175"/>
      <c r="G88" s="175"/>
    </row>
    <row r="89" spans="2:7">
      <c r="B89" s="175"/>
      <c r="C89" s="175"/>
      <c r="D89" s="175"/>
      <c r="E89" s="175"/>
      <c r="F89" s="175"/>
      <c r="G89" s="175"/>
    </row>
    <row r="90" spans="2:7">
      <c r="B90" s="175"/>
      <c r="C90" s="175"/>
      <c r="D90" s="175"/>
      <c r="E90" s="175"/>
      <c r="F90" s="175"/>
      <c r="G90" s="175"/>
    </row>
    <row r="91" spans="2:7">
      <c r="B91" s="175"/>
      <c r="C91" s="175"/>
      <c r="D91" s="175"/>
      <c r="E91" s="175"/>
      <c r="F91" s="175"/>
      <c r="G91" s="175"/>
    </row>
    <row r="92" spans="2:7">
      <c r="B92" s="175"/>
      <c r="C92" s="175"/>
      <c r="D92" s="175"/>
      <c r="E92" s="175"/>
      <c r="F92" s="175"/>
      <c r="G92" s="175"/>
    </row>
    <row r="93" spans="2:7">
      <c r="B93" s="175"/>
      <c r="C93" s="175"/>
      <c r="D93" s="175"/>
      <c r="E93" s="175"/>
      <c r="F93" s="175"/>
      <c r="G93" s="175"/>
    </row>
    <row r="94" spans="2:7">
      <c r="B94" s="175"/>
      <c r="C94" s="175"/>
      <c r="D94" s="175"/>
      <c r="E94" s="175"/>
      <c r="F94" s="175"/>
      <c r="G94" s="175"/>
    </row>
    <row r="95" spans="2:7">
      <c r="B95" s="175"/>
      <c r="C95" s="175"/>
      <c r="D95" s="175"/>
      <c r="E95" s="175"/>
      <c r="F95" s="175"/>
      <c r="G95" s="175"/>
    </row>
    <row r="96" spans="2:7">
      <c r="B96" s="175"/>
      <c r="C96" s="175"/>
      <c r="D96" s="175"/>
      <c r="E96" s="175"/>
      <c r="F96" s="175"/>
      <c r="G96" s="175"/>
    </row>
    <row r="97" spans="2:7">
      <c r="B97" s="175"/>
      <c r="C97" s="175"/>
      <c r="D97" s="175"/>
      <c r="E97" s="175"/>
      <c r="F97" s="175"/>
      <c r="G97" s="175"/>
    </row>
    <row r="98" spans="2:7">
      <c r="B98" s="175"/>
      <c r="C98" s="175"/>
      <c r="D98" s="175"/>
      <c r="E98" s="175"/>
      <c r="F98" s="175"/>
      <c r="G98" s="175"/>
    </row>
    <row r="99" spans="2:7">
      <c r="B99" s="175"/>
      <c r="C99" s="175"/>
      <c r="D99" s="175"/>
      <c r="E99" s="175"/>
      <c r="F99" s="175"/>
      <c r="G99" s="175"/>
    </row>
    <row r="100" spans="2:7">
      <c r="B100" s="175"/>
      <c r="C100" s="175"/>
      <c r="D100" s="175"/>
      <c r="E100" s="175"/>
      <c r="F100" s="175"/>
      <c r="G100" s="175"/>
    </row>
    <row r="101" spans="2:7">
      <c r="B101" s="175"/>
      <c r="C101" s="175"/>
      <c r="D101" s="175"/>
      <c r="E101" s="175"/>
      <c r="F101" s="175"/>
      <c r="G101" s="175"/>
    </row>
    <row r="102" spans="2:7">
      <c r="B102" s="175"/>
      <c r="C102" s="175"/>
      <c r="D102" s="175"/>
      <c r="E102" s="175"/>
      <c r="F102" s="175"/>
      <c r="G102" s="175"/>
    </row>
    <row r="103" spans="2:7">
      <c r="B103" s="175"/>
      <c r="C103" s="175"/>
      <c r="D103" s="175"/>
      <c r="E103" s="175"/>
      <c r="F103" s="175"/>
      <c r="G103" s="175"/>
    </row>
  </sheetData>
  <printOptions horizontalCentered="1"/>
  <pageMargins left="0" right="0" top="0.7480314960629921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/>
  </sheetViews>
  <sheetFormatPr defaultColWidth="0" defaultRowHeight="1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  <col min="27" max="27" width="9.140625" customWidth="1"/>
    <col min="28" max="16384" width="9.140625" hidden="1"/>
  </cols>
  <sheetData>
    <row r="1" spans="1:23" ht="27.95" customHeight="1" thickBot="1">
      <c r="A1" s="3"/>
      <c r="B1" s="12"/>
      <c r="C1" s="12"/>
      <c r="D1" s="12"/>
      <c r="E1" s="12"/>
      <c r="F1" s="13" t="s">
        <v>201</v>
      </c>
      <c r="G1" s="12"/>
      <c r="H1" s="12"/>
      <c r="I1" s="12"/>
      <c r="J1" s="12"/>
      <c r="W1">
        <v>30.126000000000001</v>
      </c>
    </row>
    <row r="2" spans="1:23" ht="18" customHeight="1" thickTop="1">
      <c r="A2" s="11"/>
      <c r="B2" s="36" t="s">
        <v>1</v>
      </c>
      <c r="C2" s="37"/>
      <c r="D2" s="38"/>
      <c r="E2" s="38"/>
      <c r="F2" s="38"/>
      <c r="G2" s="42" t="s">
        <v>14</v>
      </c>
      <c r="H2" s="16"/>
      <c r="I2" s="27"/>
      <c r="J2" s="31"/>
    </row>
    <row r="3" spans="1:23" ht="18" customHeight="1">
      <c r="A3" s="11"/>
      <c r="B3" s="23"/>
      <c r="C3" s="20"/>
      <c r="D3" s="17"/>
      <c r="E3" s="17"/>
      <c r="F3" s="17"/>
      <c r="G3" s="45" t="s">
        <v>16</v>
      </c>
      <c r="H3" s="17"/>
      <c r="I3" s="28"/>
      <c r="J3" s="32"/>
    </row>
    <row r="4" spans="1:23" ht="18" customHeight="1">
      <c r="A4" s="11"/>
      <c r="B4" s="23"/>
      <c r="C4" s="20"/>
      <c r="D4" s="17"/>
      <c r="E4" s="17"/>
      <c r="F4" s="17"/>
      <c r="G4" s="17"/>
      <c r="H4" s="17"/>
      <c r="I4" s="28"/>
      <c r="J4" s="32"/>
    </row>
    <row r="5" spans="1:23" ht="18" customHeight="1" thickBot="1">
      <c r="A5" s="11"/>
      <c r="B5" s="44" t="s">
        <v>17</v>
      </c>
      <c r="C5" s="20"/>
      <c r="D5" s="17"/>
      <c r="E5" s="17"/>
      <c r="F5" s="45" t="s">
        <v>18</v>
      </c>
      <c r="G5" s="17"/>
      <c r="H5" s="17"/>
      <c r="I5" s="43" t="s">
        <v>19</v>
      </c>
      <c r="J5" s="46" t="s">
        <v>20</v>
      </c>
    </row>
    <row r="6" spans="1:23" ht="18" customHeight="1" thickTop="1">
      <c r="A6" s="11"/>
      <c r="B6" s="55" t="s">
        <v>21</v>
      </c>
      <c r="C6" s="51"/>
      <c r="D6" s="52"/>
      <c r="E6" s="52"/>
      <c r="F6" s="52"/>
      <c r="G6" s="56" t="s">
        <v>22</v>
      </c>
      <c r="H6" s="52"/>
      <c r="I6" s="53"/>
      <c r="J6" s="54"/>
    </row>
    <row r="7" spans="1:23" ht="18" customHeight="1">
      <c r="A7" s="11"/>
      <c r="B7" s="47"/>
      <c r="C7" s="48"/>
      <c r="D7" s="18"/>
      <c r="E7" s="18"/>
      <c r="F7" s="18"/>
      <c r="G7" s="57" t="s">
        <v>23</v>
      </c>
      <c r="H7" s="18"/>
      <c r="I7" s="29"/>
      <c r="J7" s="49"/>
    </row>
    <row r="8" spans="1:23" ht="18" customHeight="1">
      <c r="A8" s="11"/>
      <c r="B8" s="44" t="s">
        <v>24</v>
      </c>
      <c r="C8" s="20"/>
      <c r="D8" s="17"/>
      <c r="E8" s="17"/>
      <c r="F8" s="17"/>
      <c r="G8" s="45" t="s">
        <v>22</v>
      </c>
      <c r="H8" s="17"/>
      <c r="I8" s="28"/>
      <c r="J8" s="32"/>
    </row>
    <row r="9" spans="1:23" ht="18" customHeight="1">
      <c r="A9" s="11"/>
      <c r="B9" s="23"/>
      <c r="C9" s="20"/>
      <c r="D9" s="17"/>
      <c r="E9" s="17"/>
      <c r="F9" s="17"/>
      <c r="G9" s="45" t="s">
        <v>23</v>
      </c>
      <c r="H9" s="17"/>
      <c r="I9" s="28"/>
      <c r="J9" s="32"/>
    </row>
    <row r="10" spans="1:23" ht="18" customHeight="1">
      <c r="A10" s="11"/>
      <c r="B10" s="44" t="s">
        <v>25</v>
      </c>
      <c r="C10" s="20"/>
      <c r="D10" s="17"/>
      <c r="E10" s="17"/>
      <c r="F10" s="17"/>
      <c r="G10" s="45" t="s">
        <v>22</v>
      </c>
      <c r="H10" s="17"/>
      <c r="I10" s="28"/>
      <c r="J10" s="32"/>
    </row>
    <row r="11" spans="1:23" ht="18" customHeight="1" thickBot="1">
      <c r="A11" s="11"/>
      <c r="B11" s="23"/>
      <c r="C11" s="20"/>
      <c r="D11" s="17"/>
      <c r="E11" s="17"/>
      <c r="F11" s="17"/>
      <c r="G11" s="45" t="s">
        <v>23</v>
      </c>
      <c r="H11" s="17"/>
      <c r="I11" s="28"/>
      <c r="J11" s="32"/>
    </row>
    <row r="12" spans="1:23" ht="18" customHeight="1" thickTop="1">
      <c r="A12" s="11"/>
      <c r="B12" s="50"/>
      <c r="C12" s="51"/>
      <c r="D12" s="52"/>
      <c r="E12" s="52"/>
      <c r="F12" s="52"/>
      <c r="G12" s="52"/>
      <c r="H12" s="52"/>
      <c r="I12" s="53"/>
      <c r="J12" s="54"/>
    </row>
    <row r="13" spans="1:23" ht="18" customHeight="1">
      <c r="A13" s="11"/>
      <c r="B13" s="47"/>
      <c r="C13" s="48"/>
      <c r="D13" s="18"/>
      <c r="E13" s="18"/>
      <c r="F13" s="18"/>
      <c r="G13" s="18"/>
      <c r="H13" s="18"/>
      <c r="I13" s="29"/>
      <c r="J13" s="49"/>
    </row>
    <row r="14" spans="1:23" ht="18" customHeight="1" thickBot="1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>
      <c r="A15" s="11"/>
      <c r="B15" s="90" t="s">
        <v>26</v>
      </c>
      <c r="C15" s="91" t="s">
        <v>6</v>
      </c>
      <c r="D15" s="91" t="s">
        <v>53</v>
      </c>
      <c r="E15" s="92" t="s">
        <v>54</v>
      </c>
      <c r="F15" s="104" t="s">
        <v>55</v>
      </c>
      <c r="G15" s="58" t="s">
        <v>31</v>
      </c>
      <c r="H15" s="61" t="s">
        <v>32</v>
      </c>
      <c r="I15" s="27"/>
      <c r="J15" s="54"/>
    </row>
    <row r="16" spans="1:23" ht="18" customHeight="1">
      <c r="A16" s="11"/>
      <c r="B16" s="93">
        <v>1</v>
      </c>
      <c r="C16" s="94" t="s">
        <v>27</v>
      </c>
      <c r="D16" s="95">
        <f>'Kryci_list '!D16</f>
        <v>0</v>
      </c>
      <c r="E16" s="96">
        <f>'Kryci_list '!E16</f>
        <v>0</v>
      </c>
      <c r="F16" s="105">
        <f>'Kryci_list '!F16</f>
        <v>0</v>
      </c>
      <c r="G16" s="59">
        <v>6</v>
      </c>
      <c r="H16" s="114" t="s">
        <v>33</v>
      </c>
      <c r="I16" s="128"/>
      <c r="J16" s="125">
        <f>Rekapitulácia!F8</f>
        <v>0</v>
      </c>
    </row>
    <row r="17" spans="1:10" ht="18" customHeight="1">
      <c r="A17" s="11"/>
      <c r="B17" s="66">
        <v>2</v>
      </c>
      <c r="C17" s="70" t="s">
        <v>28</v>
      </c>
      <c r="D17" s="77">
        <f>'Kryci_list '!D17</f>
        <v>0</v>
      </c>
      <c r="E17" s="75">
        <f>'Kryci_list '!E17</f>
        <v>0</v>
      </c>
      <c r="F17" s="80">
        <f>'Kryci_list '!F17</f>
        <v>0</v>
      </c>
      <c r="G17" s="60">
        <v>7</v>
      </c>
      <c r="H17" s="115" t="s">
        <v>34</v>
      </c>
      <c r="I17" s="128"/>
      <c r="J17" s="126">
        <f>Rekapitulácia!E8</f>
        <v>0</v>
      </c>
    </row>
    <row r="18" spans="1:10" ht="18" customHeight="1">
      <c r="A18" s="11"/>
      <c r="B18" s="67">
        <v>3</v>
      </c>
      <c r="C18" s="71" t="s">
        <v>29</v>
      </c>
      <c r="D18" s="78">
        <f>'Kryci_list '!D18</f>
        <v>0</v>
      </c>
      <c r="E18" s="76">
        <f>'Kryci_list '!E18</f>
        <v>0</v>
      </c>
      <c r="F18" s="81">
        <f>'Kryci_list '!F18</f>
        <v>0</v>
      </c>
      <c r="G18" s="60">
        <v>8</v>
      </c>
      <c r="H18" s="115" t="s">
        <v>35</v>
      </c>
      <c r="I18" s="128"/>
      <c r="J18" s="126">
        <f>Rekapitulácia!D8</f>
        <v>0</v>
      </c>
    </row>
    <row r="19" spans="1:10" ht="18" customHeight="1">
      <c r="A19" s="11"/>
      <c r="B19" s="67">
        <v>4</v>
      </c>
      <c r="C19" s="72"/>
      <c r="D19" s="78"/>
      <c r="E19" s="76"/>
      <c r="F19" s="81"/>
      <c r="G19" s="60">
        <v>9</v>
      </c>
      <c r="H19" s="124"/>
      <c r="I19" s="128"/>
      <c r="J19" s="127"/>
    </row>
    <row r="20" spans="1:10" ht="18" customHeight="1" thickBot="1">
      <c r="A20" s="11"/>
      <c r="B20" s="67">
        <v>5</v>
      </c>
      <c r="C20" s="73" t="s">
        <v>30</v>
      </c>
      <c r="D20" s="79"/>
      <c r="E20" s="99"/>
      <c r="F20" s="106">
        <f>SUM(F16:F19)</f>
        <v>0</v>
      </c>
      <c r="G20" s="60">
        <v>10</v>
      </c>
      <c r="H20" s="115" t="s">
        <v>30</v>
      </c>
      <c r="I20" s="130"/>
      <c r="J20" s="98">
        <f>SUM(J16:J19)</f>
        <v>0</v>
      </c>
    </row>
    <row r="21" spans="1:10" ht="18" customHeight="1" thickTop="1">
      <c r="A21" s="11"/>
      <c r="B21" s="64" t="s">
        <v>43</v>
      </c>
      <c r="C21" s="68" t="s">
        <v>7</v>
      </c>
      <c r="D21" s="74"/>
      <c r="E21" s="19"/>
      <c r="F21" s="97"/>
      <c r="G21" s="64" t="s">
        <v>49</v>
      </c>
      <c r="H21" s="61" t="s">
        <v>7</v>
      </c>
      <c r="I21" s="29"/>
      <c r="J21" s="131"/>
    </row>
    <row r="22" spans="1:10" ht="18" customHeight="1">
      <c r="A22" s="11"/>
      <c r="B22" s="59">
        <v>11</v>
      </c>
      <c r="C22" s="62" t="s">
        <v>44</v>
      </c>
      <c r="D22" s="86"/>
      <c r="E22" s="89"/>
      <c r="F22" s="80">
        <f>'Kryci_list '!F22</f>
        <v>0</v>
      </c>
      <c r="G22" s="59">
        <v>16</v>
      </c>
      <c r="H22" s="114" t="s">
        <v>50</v>
      </c>
      <c r="I22" s="128"/>
      <c r="J22" s="125">
        <f>'Kryci_list '!J22</f>
        <v>0</v>
      </c>
    </row>
    <row r="23" spans="1:10" ht="18" customHeight="1">
      <c r="A23" s="11"/>
      <c r="B23" s="60">
        <v>12</v>
      </c>
      <c r="C23" s="63" t="s">
        <v>45</v>
      </c>
      <c r="D23" s="65"/>
      <c r="E23" s="89"/>
      <c r="F23" s="81">
        <f>'Kryci_list '!F23</f>
        <v>0</v>
      </c>
      <c r="G23" s="60">
        <v>17</v>
      </c>
      <c r="H23" s="115" t="s">
        <v>51</v>
      </c>
      <c r="I23" s="128"/>
      <c r="J23" s="126">
        <f>'Kryci_list '!J23</f>
        <v>0</v>
      </c>
    </row>
    <row r="24" spans="1:10" ht="18" customHeight="1">
      <c r="A24" s="11"/>
      <c r="B24" s="60">
        <v>13</v>
      </c>
      <c r="C24" s="63" t="s">
        <v>46</v>
      </c>
      <c r="D24" s="65"/>
      <c r="E24" s="89"/>
      <c r="F24" s="81">
        <f>'Kryci_list '!F24</f>
        <v>0</v>
      </c>
      <c r="G24" s="60">
        <v>18</v>
      </c>
      <c r="H24" s="115" t="s">
        <v>52</v>
      </c>
      <c r="I24" s="128"/>
      <c r="J24" s="126">
        <f>'Kryci_list '!J24</f>
        <v>0</v>
      </c>
    </row>
    <row r="25" spans="1:10" ht="18" customHeight="1">
      <c r="A25" s="11"/>
      <c r="B25" s="60">
        <v>14</v>
      </c>
      <c r="C25" s="20"/>
      <c r="D25" s="65"/>
      <c r="E25" s="89"/>
      <c r="F25" s="87"/>
      <c r="G25" s="60">
        <v>19</v>
      </c>
      <c r="H25" s="124"/>
      <c r="I25" s="128"/>
      <c r="J25" s="126"/>
    </row>
    <row r="26" spans="1:10" ht="18" customHeight="1" thickBot="1">
      <c r="A26" s="11"/>
      <c r="B26" s="60">
        <v>15</v>
      </c>
      <c r="C26" s="63"/>
      <c r="D26" s="65"/>
      <c r="E26" s="65"/>
      <c r="F26" s="107"/>
      <c r="G26" s="60">
        <v>20</v>
      </c>
      <c r="H26" s="115" t="s">
        <v>30</v>
      </c>
      <c r="I26" s="130"/>
      <c r="J26" s="98">
        <f>SUM(J22:J25)+SUM(F22:F25)</f>
        <v>0</v>
      </c>
    </row>
    <row r="27" spans="1:10" ht="18" customHeight="1" thickTop="1">
      <c r="A27" s="11"/>
      <c r="B27" s="100"/>
      <c r="C27" s="142" t="s">
        <v>58</v>
      </c>
      <c r="D27" s="135"/>
      <c r="E27" s="101"/>
      <c r="F27" s="30"/>
      <c r="G27" s="108" t="s">
        <v>36</v>
      </c>
      <c r="H27" s="103" t="s">
        <v>37</v>
      </c>
      <c r="I27" s="29"/>
      <c r="J27" s="33"/>
    </row>
    <row r="28" spans="1:10" ht="18" customHeight="1">
      <c r="A28" s="11"/>
      <c r="B28" s="26"/>
      <c r="C28" s="133"/>
      <c r="D28" s="136"/>
      <c r="E28" s="22"/>
      <c r="F28" s="11"/>
      <c r="G28" s="109">
        <v>21</v>
      </c>
      <c r="H28" s="113" t="s">
        <v>38</v>
      </c>
      <c r="I28" s="121"/>
      <c r="J28" s="117">
        <f>F20+J20+F26+J26</f>
        <v>0</v>
      </c>
    </row>
    <row r="29" spans="1:10" ht="18" customHeight="1">
      <c r="A29" s="11"/>
      <c r="B29" s="82"/>
      <c r="C29" s="134"/>
      <c r="D29" s="137"/>
      <c r="E29" s="22"/>
      <c r="F29" s="11"/>
      <c r="G29" s="59">
        <v>22</v>
      </c>
      <c r="H29" s="114" t="s">
        <v>39</v>
      </c>
      <c r="I29" s="122">
        <f>Rekapitulácia!B9</f>
        <v>0</v>
      </c>
      <c r="J29" s="118">
        <f>ROUND(((ROUND(I29,2)*20)/100),2)*1</f>
        <v>0</v>
      </c>
    </row>
    <row r="30" spans="1:10" ht="18" customHeight="1">
      <c r="A30" s="11"/>
      <c r="B30" s="23"/>
      <c r="C30" s="124"/>
      <c r="D30" s="128"/>
      <c r="E30" s="22"/>
      <c r="F30" s="11"/>
      <c r="G30" s="60">
        <v>23</v>
      </c>
      <c r="H30" s="115" t="s">
        <v>40</v>
      </c>
      <c r="I30" s="88">
        <f>Rekapitulácia!B10</f>
        <v>0</v>
      </c>
      <c r="J30" s="119">
        <f>ROUND(((ROUND(I30,2)*0)/100),2)</f>
        <v>0</v>
      </c>
    </row>
    <row r="31" spans="1:10" ht="18" customHeight="1">
      <c r="A31" s="11"/>
      <c r="B31" s="24"/>
      <c r="C31" s="138"/>
      <c r="D31" s="139"/>
      <c r="E31" s="22"/>
      <c r="F31" s="11"/>
      <c r="G31" s="60">
        <v>24</v>
      </c>
      <c r="H31" s="115" t="s">
        <v>41</v>
      </c>
      <c r="I31" s="28"/>
      <c r="J31" s="186">
        <f>SUM(J28:J30)</f>
        <v>0</v>
      </c>
    </row>
    <row r="32" spans="1:10" ht="18" customHeight="1" thickBot="1">
      <c r="A32" s="11"/>
      <c r="B32" s="47"/>
      <c r="C32" s="116"/>
      <c r="D32" s="123"/>
      <c r="E32" s="83"/>
      <c r="F32" s="84"/>
      <c r="G32" s="182" t="s">
        <v>42</v>
      </c>
      <c r="H32" s="183"/>
      <c r="I32" s="184"/>
      <c r="J32" s="185"/>
    </row>
    <row r="33" spans="1:10" ht="18" customHeight="1" thickTop="1">
      <c r="A33" s="11"/>
      <c r="B33" s="100"/>
      <c r="C33" s="101"/>
      <c r="D33" s="140" t="s">
        <v>56</v>
      </c>
      <c r="E33" s="15"/>
      <c r="F33" s="15"/>
      <c r="G33" s="14"/>
      <c r="H33" s="140" t="s">
        <v>57</v>
      </c>
      <c r="I33" s="30"/>
      <c r="J33" s="34"/>
    </row>
    <row r="34" spans="1:10" ht="18" customHeight="1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>
      <c r="A40" s="11"/>
      <c r="B40" s="82"/>
      <c r="C40" s="83"/>
      <c r="D40" s="12"/>
      <c r="E40" s="12"/>
      <c r="F40" s="12"/>
      <c r="G40" s="12"/>
      <c r="H40" s="12"/>
      <c r="I40" s="84"/>
      <c r="J40" s="85"/>
    </row>
    <row r="41" spans="1:10" ht="15.75" thickTop="1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1"/>
  <sheetViews>
    <sheetView workbookViewId="0">
      <selection activeCell="D31" sqref="D31"/>
    </sheetView>
  </sheetViews>
  <sheetFormatPr defaultColWidth="0" defaultRowHeight="15"/>
  <cols>
    <col min="1" max="1" width="37.85546875" customWidth="1"/>
    <col min="2" max="2" width="12.7109375" customWidth="1"/>
    <col min="3" max="3" width="17.85546875" customWidth="1"/>
    <col min="4" max="4" width="16" customWidth="1"/>
    <col min="5" max="6" width="12.7109375" customWidth="1"/>
    <col min="7" max="7" width="3.7109375" customWidth="1"/>
    <col min="8" max="9" width="9.140625" hidden="1" customWidth="1"/>
    <col min="10" max="26" width="0" hidden="1" customWidth="1"/>
    <col min="27" max="16384" width="9.140625" hidden="1"/>
  </cols>
  <sheetData>
    <row r="1" spans="1:26">
      <c r="A1" s="144" t="s">
        <v>21</v>
      </c>
      <c r="B1" s="143"/>
      <c r="C1" s="143"/>
      <c r="D1" s="144" t="s">
        <v>18</v>
      </c>
      <c r="E1" s="143"/>
      <c r="F1" s="143"/>
      <c r="W1">
        <v>30.126000000000001</v>
      </c>
    </row>
    <row r="2" spans="1:26">
      <c r="A2" s="144" t="s">
        <v>25</v>
      </c>
      <c r="B2" s="143"/>
      <c r="C2" s="143"/>
      <c r="D2" s="144" t="s">
        <v>16</v>
      </c>
      <c r="E2" s="143"/>
      <c r="F2" s="143"/>
    </row>
    <row r="3" spans="1:26">
      <c r="A3" s="144" t="s">
        <v>24</v>
      </c>
      <c r="B3" s="143"/>
      <c r="C3" s="143"/>
      <c r="D3" s="144" t="s">
        <v>62</v>
      </c>
      <c r="E3" s="143"/>
      <c r="F3" s="143"/>
    </row>
    <row r="4" spans="1:26">
      <c r="A4" s="144" t="s">
        <v>1</v>
      </c>
      <c r="B4" s="143"/>
      <c r="C4" s="143"/>
      <c r="D4" s="143"/>
      <c r="E4" s="143"/>
      <c r="F4" s="143"/>
    </row>
    <row r="5" spans="1:26">
      <c r="A5" s="144" t="s">
        <v>15</v>
      </c>
      <c r="B5" s="143"/>
      <c r="C5" s="143"/>
      <c r="D5" s="143"/>
      <c r="E5" s="143"/>
      <c r="F5" s="143"/>
    </row>
    <row r="6" spans="1:26">
      <c r="A6" s="143"/>
      <c r="B6" s="143"/>
      <c r="C6" s="143"/>
      <c r="D6" s="143"/>
      <c r="E6" s="143"/>
      <c r="F6" s="143"/>
    </row>
    <row r="7" spans="1:26">
      <c r="A7" s="143"/>
      <c r="B7" s="143"/>
      <c r="C7" s="143"/>
      <c r="D7" s="143"/>
      <c r="E7" s="143"/>
      <c r="F7" s="143"/>
    </row>
    <row r="8" spans="1:26">
      <c r="A8" s="145" t="s">
        <v>63</v>
      </c>
      <c r="B8" s="143"/>
      <c r="C8" s="143"/>
      <c r="D8" s="143"/>
      <c r="E8" s="143"/>
      <c r="F8" s="143"/>
    </row>
    <row r="9" spans="1:26">
      <c r="A9" s="146" t="s">
        <v>59</v>
      </c>
      <c r="B9" s="146" t="s">
        <v>53</v>
      </c>
      <c r="C9" s="146" t="s">
        <v>54</v>
      </c>
      <c r="D9" s="146" t="s">
        <v>30</v>
      </c>
      <c r="E9" s="146" t="s">
        <v>60</v>
      </c>
      <c r="F9" s="146" t="s">
        <v>61</v>
      </c>
    </row>
    <row r="10" spans="1:26">
      <c r="A10" s="153" t="s">
        <v>64</v>
      </c>
      <c r="B10" s="154"/>
      <c r="C10" s="150"/>
      <c r="D10" s="150"/>
      <c r="E10" s="151"/>
      <c r="F10" s="151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</row>
    <row r="11" spans="1:26">
      <c r="A11" s="155" t="s">
        <v>65</v>
      </c>
      <c r="B11" s="156"/>
      <c r="C11" s="156"/>
      <c r="D11" s="156"/>
      <c r="E11" s="157"/>
      <c r="F11" s="157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</row>
    <row r="12" spans="1:26">
      <c r="A12" s="155" t="s">
        <v>66</v>
      </c>
      <c r="B12" s="156"/>
      <c r="C12" s="156"/>
      <c r="D12" s="156"/>
      <c r="E12" s="157"/>
      <c r="F12" s="157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</row>
    <row r="13" spans="1:26">
      <c r="A13" s="155" t="s">
        <v>67</v>
      </c>
      <c r="B13" s="156"/>
      <c r="C13" s="156"/>
      <c r="D13" s="156"/>
      <c r="E13" s="157"/>
      <c r="F13" s="157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</row>
    <row r="14" spans="1:26">
      <c r="A14" s="2" t="s">
        <v>64</v>
      </c>
      <c r="B14" s="158"/>
      <c r="C14" s="158"/>
      <c r="D14" s="158"/>
      <c r="E14" s="159"/>
      <c r="F14" s="159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</row>
    <row r="15" spans="1:26">
      <c r="A15" s="1"/>
      <c r="B15" s="148"/>
      <c r="C15" s="148"/>
      <c r="D15" s="148"/>
      <c r="E15" s="147"/>
      <c r="F15" s="147"/>
    </row>
    <row r="16" spans="1:26">
      <c r="A16" s="2" t="s">
        <v>68</v>
      </c>
      <c r="B16" s="158"/>
      <c r="C16" s="156"/>
      <c r="D16" s="156"/>
      <c r="E16" s="157"/>
      <c r="F16" s="157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</row>
    <row r="17" spans="1:26">
      <c r="A17" s="155" t="s">
        <v>202</v>
      </c>
      <c r="B17" s="156"/>
      <c r="C17" s="156"/>
      <c r="D17" s="156"/>
      <c r="E17" s="157"/>
      <c r="F17" s="157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</row>
    <row r="18" spans="1:26">
      <c r="A18" s="155" t="s">
        <v>70</v>
      </c>
      <c r="B18" s="156"/>
      <c r="C18" s="156"/>
      <c r="D18" s="156"/>
      <c r="E18" s="157"/>
      <c r="F18" s="157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</row>
    <row r="19" spans="1:26">
      <c r="A19" s="155" t="s">
        <v>203</v>
      </c>
      <c r="B19" s="156"/>
      <c r="C19" s="156"/>
      <c r="D19" s="156"/>
      <c r="E19" s="157"/>
      <c r="F19" s="157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</row>
    <row r="20" spans="1:26">
      <c r="A20" s="155" t="s">
        <v>77</v>
      </c>
      <c r="B20" s="156"/>
      <c r="C20" s="156"/>
      <c r="D20" s="156"/>
      <c r="E20" s="157"/>
      <c r="F20" s="157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</row>
    <row r="21" spans="1:26">
      <c r="A21" s="155" t="s">
        <v>72</v>
      </c>
      <c r="B21" s="156"/>
      <c r="C21" s="156"/>
      <c r="D21" s="156"/>
      <c r="E21" s="157"/>
      <c r="F21" s="157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2"/>
      <c r="Z21" s="152"/>
    </row>
    <row r="22" spans="1:26">
      <c r="A22" s="155" t="s">
        <v>73</v>
      </c>
      <c r="B22" s="156"/>
      <c r="C22" s="156"/>
      <c r="D22" s="156"/>
      <c r="E22" s="157"/>
      <c r="F22" s="157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2"/>
      <c r="Z22" s="152"/>
    </row>
    <row r="23" spans="1:26">
      <c r="A23" s="155" t="s">
        <v>74</v>
      </c>
      <c r="B23" s="156"/>
      <c r="C23" s="156"/>
      <c r="D23" s="156"/>
      <c r="E23" s="157"/>
      <c r="F23" s="157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</row>
    <row r="24" spans="1:26">
      <c r="A24" s="155" t="s">
        <v>75</v>
      </c>
      <c r="B24" s="156"/>
      <c r="C24" s="156"/>
      <c r="D24" s="156"/>
      <c r="E24" s="157"/>
      <c r="F24" s="157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</row>
    <row r="25" spans="1:26">
      <c r="A25" s="2" t="s">
        <v>68</v>
      </c>
      <c r="B25" s="158"/>
      <c r="C25" s="158"/>
      <c r="D25" s="158"/>
      <c r="E25" s="159"/>
      <c r="F25" s="159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</row>
    <row r="26" spans="1:26">
      <c r="A26" s="1"/>
      <c r="B26" s="148"/>
      <c r="C26" s="148"/>
      <c r="D26" s="148"/>
      <c r="E26" s="147"/>
      <c r="F26" s="147"/>
    </row>
    <row r="27" spans="1:26">
      <c r="A27" s="2"/>
      <c r="B27" s="158"/>
      <c r="C27" s="156"/>
      <c r="D27" s="156"/>
      <c r="E27" s="157"/>
      <c r="F27" s="157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</row>
    <row r="28" spans="1:26">
      <c r="A28" s="155"/>
      <c r="B28" s="156"/>
      <c r="C28" s="156"/>
      <c r="D28" s="261"/>
      <c r="E28" s="157"/>
      <c r="F28" s="157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</row>
    <row r="29" spans="1:26">
      <c r="A29" s="2"/>
      <c r="B29" s="158"/>
      <c r="C29" s="158"/>
      <c r="D29" s="158"/>
      <c r="E29" s="159"/>
      <c r="F29" s="159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</row>
    <row r="30" spans="1:26">
      <c r="A30" s="1"/>
      <c r="B30" s="148"/>
      <c r="C30" s="148"/>
      <c r="D30" s="148"/>
      <c r="E30" s="147"/>
      <c r="F30" s="147"/>
    </row>
    <row r="31" spans="1:26">
      <c r="A31" s="2" t="s">
        <v>78</v>
      </c>
      <c r="B31" s="158">
        <f>SUM(B14+B25)</f>
        <v>0</v>
      </c>
      <c r="C31" s="158">
        <f>SUM(C14+C25)</f>
        <v>0</v>
      </c>
      <c r="D31" s="158">
        <f>SUM(D14+D25)</f>
        <v>0</v>
      </c>
      <c r="E31" s="159"/>
      <c r="F31" s="159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</row>
    <row r="32" spans="1:26">
      <c r="A32" s="1"/>
      <c r="B32" s="148"/>
      <c r="C32" s="148"/>
      <c r="D32" s="148"/>
      <c r="E32" s="147"/>
      <c r="F32" s="147"/>
    </row>
    <row r="33" spans="1:6">
      <c r="A33" s="1"/>
      <c r="B33" s="148"/>
      <c r="C33" s="148"/>
      <c r="D33" s="148"/>
      <c r="E33" s="147"/>
      <c r="F33" s="147"/>
    </row>
    <row r="34" spans="1:6">
      <c r="A34" s="1"/>
      <c r="B34" s="148"/>
      <c r="C34" s="148"/>
      <c r="D34" s="148"/>
      <c r="E34" s="147"/>
      <c r="F34" s="147"/>
    </row>
    <row r="35" spans="1:6">
      <c r="A35" s="1"/>
      <c r="B35" s="148"/>
      <c r="C35" s="148"/>
      <c r="D35" s="148"/>
      <c r="E35" s="147"/>
      <c r="F35" s="147"/>
    </row>
    <row r="36" spans="1:6">
      <c r="A36" s="1"/>
      <c r="B36" s="148"/>
      <c r="C36" s="148"/>
      <c r="D36" s="148"/>
      <c r="E36" s="147"/>
      <c r="F36" s="147"/>
    </row>
    <row r="37" spans="1:6">
      <c r="A37" s="1"/>
      <c r="B37" s="148"/>
      <c r="C37" s="148"/>
      <c r="D37" s="148"/>
      <c r="E37" s="147"/>
      <c r="F37" s="147"/>
    </row>
    <row r="38" spans="1:6">
      <c r="A38" s="1"/>
      <c r="B38" s="148"/>
      <c r="C38" s="148"/>
      <c r="D38" s="148"/>
      <c r="E38" s="147"/>
      <c r="F38" s="147"/>
    </row>
    <row r="39" spans="1:6">
      <c r="A39" s="1"/>
      <c r="B39" s="148"/>
      <c r="C39" s="148"/>
      <c r="D39" s="148"/>
      <c r="E39" s="147"/>
      <c r="F39" s="147"/>
    </row>
    <row r="40" spans="1:6">
      <c r="A40" s="1"/>
      <c r="B40" s="148"/>
      <c r="C40" s="148"/>
      <c r="D40" s="148"/>
      <c r="E40" s="147"/>
      <c r="F40" s="147"/>
    </row>
    <row r="41" spans="1:6">
      <c r="A41" s="1"/>
      <c r="B41" s="148"/>
      <c r="C41" s="148"/>
      <c r="D41" s="148"/>
      <c r="E41" s="147"/>
      <c r="F41" s="147"/>
    </row>
    <row r="42" spans="1:6">
      <c r="A42" s="1"/>
      <c r="B42" s="148"/>
      <c r="C42" s="148"/>
      <c r="D42" s="148"/>
      <c r="E42" s="147"/>
      <c r="F42" s="147"/>
    </row>
    <row r="43" spans="1:6">
      <c r="A43" s="1"/>
      <c r="B43" s="148"/>
      <c r="C43" s="148"/>
      <c r="D43" s="148"/>
      <c r="E43" s="147"/>
      <c r="F43" s="147"/>
    </row>
    <row r="44" spans="1:6">
      <c r="A44" s="1"/>
      <c r="B44" s="148"/>
      <c r="C44" s="148"/>
      <c r="D44" s="148"/>
      <c r="E44" s="147"/>
      <c r="F44" s="147"/>
    </row>
    <row r="45" spans="1:6">
      <c r="A45" s="1"/>
      <c r="B45" s="148"/>
      <c r="C45" s="148"/>
      <c r="D45" s="148"/>
      <c r="E45" s="147"/>
      <c r="F45" s="147"/>
    </row>
    <row r="46" spans="1:6">
      <c r="A46" s="1"/>
      <c r="B46" s="148"/>
      <c r="C46" s="148"/>
      <c r="D46" s="148"/>
      <c r="E46" s="147"/>
      <c r="F46" s="147"/>
    </row>
    <row r="47" spans="1:6">
      <c r="A47" s="1"/>
      <c r="B47" s="148"/>
      <c r="C47" s="148"/>
      <c r="D47" s="148"/>
      <c r="E47" s="147"/>
      <c r="F47" s="147"/>
    </row>
    <row r="48" spans="1:6">
      <c r="A48" s="1"/>
      <c r="B48" s="148"/>
      <c r="C48" s="148"/>
      <c r="D48" s="148"/>
      <c r="E48" s="147"/>
      <c r="F48" s="147"/>
    </row>
    <row r="49" spans="1:6">
      <c r="A49" s="1"/>
      <c r="B49" s="148"/>
      <c r="C49" s="148"/>
      <c r="D49" s="148"/>
      <c r="E49" s="147"/>
      <c r="F49" s="147"/>
    </row>
    <row r="50" spans="1:6">
      <c r="A50" s="1"/>
      <c r="B50" s="148"/>
      <c r="C50" s="148"/>
      <c r="D50" s="148"/>
      <c r="E50" s="147"/>
      <c r="F50" s="147"/>
    </row>
    <row r="51" spans="1:6">
      <c r="A51" s="1"/>
      <c r="B51" s="148"/>
      <c r="C51" s="148"/>
      <c r="D51" s="148"/>
      <c r="E51" s="147"/>
      <c r="F51" s="147"/>
    </row>
    <row r="52" spans="1:6">
      <c r="A52" s="1"/>
      <c r="B52" s="148"/>
      <c r="C52" s="148"/>
      <c r="D52" s="148"/>
      <c r="E52" s="147"/>
      <c r="F52" s="147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  <row r="201" spans="1:6">
      <c r="A201" s="1"/>
      <c r="B201" s="1"/>
      <c r="C201" s="1"/>
      <c r="D201" s="1"/>
      <c r="E201" s="1"/>
      <c r="F201" s="1"/>
    </row>
    <row r="202" spans="1:6">
      <c r="A202" s="1"/>
      <c r="B202" s="1"/>
      <c r="C202" s="1"/>
      <c r="D202" s="1"/>
      <c r="E202" s="1"/>
      <c r="F202" s="1"/>
    </row>
    <row r="203" spans="1:6">
      <c r="A203" s="1"/>
      <c r="B203" s="1"/>
      <c r="C203" s="1"/>
      <c r="D203" s="1"/>
      <c r="E203" s="1"/>
      <c r="F203" s="1"/>
    </row>
    <row r="204" spans="1:6">
      <c r="A204" s="1"/>
      <c r="B204" s="1"/>
      <c r="C204" s="1"/>
      <c r="D204" s="1"/>
      <c r="E204" s="1"/>
      <c r="F204" s="1"/>
    </row>
    <row r="205" spans="1:6">
      <c r="A205" s="1"/>
      <c r="B205" s="1"/>
      <c r="C205" s="1"/>
      <c r="D205" s="1"/>
      <c r="E205" s="1"/>
      <c r="F205" s="1"/>
    </row>
    <row r="206" spans="1:6">
      <c r="A206" s="1"/>
      <c r="B206" s="1"/>
      <c r="C206" s="1"/>
      <c r="D206" s="1"/>
      <c r="E206" s="1"/>
      <c r="F206" s="1"/>
    </row>
    <row r="207" spans="1:6">
      <c r="A207" s="1"/>
      <c r="B207" s="1"/>
      <c r="C207" s="1"/>
      <c r="D207" s="1"/>
      <c r="E207" s="1"/>
      <c r="F207" s="1"/>
    </row>
    <row r="208" spans="1:6">
      <c r="A208" s="1"/>
      <c r="B208" s="1"/>
      <c r="C208" s="1"/>
      <c r="D208" s="1"/>
      <c r="E208" s="1"/>
      <c r="F208" s="1"/>
    </row>
    <row r="209" spans="1:6">
      <c r="A209" s="1"/>
      <c r="B209" s="1"/>
      <c r="C209" s="1"/>
      <c r="D209" s="1"/>
      <c r="E209" s="1"/>
      <c r="F209" s="1"/>
    </row>
    <row r="210" spans="1:6">
      <c r="A210" s="1"/>
      <c r="B210" s="1"/>
      <c r="C210" s="1"/>
      <c r="D210" s="1"/>
      <c r="E210" s="1"/>
      <c r="F210" s="1"/>
    </row>
    <row r="211" spans="1:6">
      <c r="A211" s="1"/>
      <c r="B211" s="1"/>
      <c r="C211" s="1"/>
      <c r="D211" s="1"/>
      <c r="E211" s="1"/>
      <c r="F211" s="1"/>
    </row>
    <row r="212" spans="1:6">
      <c r="A212" s="1"/>
      <c r="B212" s="1"/>
      <c r="C212" s="1"/>
      <c r="D212" s="1"/>
      <c r="E212" s="1"/>
      <c r="F212" s="1"/>
    </row>
    <row r="213" spans="1:6">
      <c r="A213" s="1"/>
      <c r="B213" s="1"/>
      <c r="C213" s="1"/>
      <c r="D213" s="1"/>
      <c r="E213" s="1"/>
      <c r="F213" s="1"/>
    </row>
    <row r="214" spans="1:6">
      <c r="A214" s="1"/>
      <c r="B214" s="1"/>
      <c r="C214" s="1"/>
      <c r="D214" s="1"/>
      <c r="E214" s="1"/>
      <c r="F214" s="1"/>
    </row>
    <row r="215" spans="1:6">
      <c r="A215" s="1"/>
      <c r="B215" s="1"/>
      <c r="C215" s="1"/>
      <c r="D215" s="1"/>
      <c r="E215" s="1"/>
      <c r="F215" s="1"/>
    </row>
    <row r="216" spans="1:6">
      <c r="A216" s="1"/>
      <c r="B216" s="1"/>
      <c r="C216" s="1"/>
      <c r="D216" s="1"/>
      <c r="E216" s="1"/>
      <c r="F216" s="1"/>
    </row>
    <row r="217" spans="1:6">
      <c r="A217" s="1"/>
      <c r="B217" s="1"/>
      <c r="C217" s="1"/>
      <c r="D217" s="1"/>
      <c r="E217" s="1"/>
      <c r="F217" s="1"/>
    </row>
    <row r="218" spans="1:6">
      <c r="A218" s="1"/>
      <c r="B218" s="1"/>
      <c r="C218" s="1"/>
      <c r="D218" s="1"/>
      <c r="E218" s="1"/>
      <c r="F218" s="1"/>
    </row>
    <row r="219" spans="1:6">
      <c r="A219" s="1"/>
      <c r="B219" s="1"/>
      <c r="C219" s="1"/>
      <c r="D219" s="1"/>
      <c r="E219" s="1"/>
      <c r="F219" s="1"/>
    </row>
    <row r="220" spans="1:6">
      <c r="A220" s="1"/>
      <c r="B220" s="1"/>
      <c r="C220" s="1"/>
      <c r="D220" s="1"/>
      <c r="E220" s="1"/>
      <c r="F220" s="1"/>
    </row>
    <row r="221" spans="1:6">
      <c r="A221" s="1"/>
      <c r="B221" s="1"/>
      <c r="C221" s="1"/>
      <c r="D221" s="1"/>
      <c r="E221" s="1"/>
      <c r="F221" s="1"/>
    </row>
    <row r="222" spans="1:6">
      <c r="A222" s="1"/>
      <c r="B222" s="1"/>
      <c r="C222" s="1"/>
      <c r="D222" s="1"/>
      <c r="E222" s="1"/>
      <c r="F222" s="1"/>
    </row>
    <row r="223" spans="1:6">
      <c r="A223" s="1"/>
      <c r="B223" s="1"/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5" spans="1:6">
      <c r="A225" s="1"/>
      <c r="B225" s="1"/>
      <c r="C225" s="1"/>
      <c r="D225" s="1"/>
      <c r="E225" s="1"/>
      <c r="F225" s="1"/>
    </row>
    <row r="226" spans="1:6">
      <c r="A226" s="1"/>
      <c r="B226" s="1"/>
      <c r="C226" s="1"/>
      <c r="D226" s="1"/>
      <c r="E226" s="1"/>
      <c r="F226" s="1"/>
    </row>
    <row r="227" spans="1:6">
      <c r="A227" s="1"/>
      <c r="B227" s="1"/>
      <c r="C227" s="1"/>
      <c r="D227" s="1"/>
      <c r="E227" s="1"/>
      <c r="F227" s="1"/>
    </row>
    <row r="228" spans="1:6">
      <c r="A228" s="1"/>
      <c r="B228" s="1"/>
      <c r="C228" s="1"/>
      <c r="D228" s="1"/>
      <c r="E228" s="1"/>
      <c r="F228" s="1"/>
    </row>
    <row r="229" spans="1:6">
      <c r="A229" s="1"/>
      <c r="B229" s="1"/>
      <c r="C229" s="1"/>
      <c r="D229" s="1"/>
      <c r="E229" s="1"/>
      <c r="F229" s="1"/>
    </row>
    <row r="230" spans="1:6">
      <c r="A230" s="1"/>
      <c r="B230" s="1"/>
      <c r="C230" s="1"/>
      <c r="D230" s="1"/>
      <c r="E230" s="1"/>
      <c r="F230" s="1"/>
    </row>
    <row r="231" spans="1:6">
      <c r="A231" s="1"/>
      <c r="B231" s="1"/>
      <c r="C231" s="1"/>
      <c r="D231" s="1"/>
      <c r="E231" s="1"/>
      <c r="F231" s="1"/>
    </row>
    <row r="232" spans="1:6">
      <c r="A232" s="1"/>
      <c r="B232" s="1"/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/>
      <c r="B234" s="1"/>
      <c r="C234" s="1"/>
      <c r="D234" s="1"/>
      <c r="E234" s="1"/>
      <c r="F234" s="1"/>
    </row>
    <row r="235" spans="1:6">
      <c r="A235" s="1"/>
      <c r="B235" s="1"/>
      <c r="C235" s="1"/>
      <c r="D235" s="1"/>
      <c r="E235" s="1"/>
      <c r="F235" s="1"/>
    </row>
    <row r="236" spans="1:6">
      <c r="A236" s="1"/>
      <c r="B236" s="1"/>
      <c r="C236" s="1"/>
      <c r="D236" s="1"/>
      <c r="E236" s="1"/>
      <c r="F236" s="1"/>
    </row>
    <row r="237" spans="1:6">
      <c r="A237" s="1"/>
      <c r="B237" s="1"/>
      <c r="C237" s="1"/>
      <c r="D237" s="1"/>
      <c r="E237" s="1"/>
      <c r="F237" s="1"/>
    </row>
    <row r="238" spans="1:6">
      <c r="A238" s="1"/>
      <c r="B238" s="1"/>
      <c r="C238" s="1"/>
      <c r="D238" s="1"/>
      <c r="E238" s="1"/>
      <c r="F238" s="1"/>
    </row>
    <row r="239" spans="1:6">
      <c r="A239" s="1"/>
      <c r="B239" s="1"/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/>
      <c r="B241" s="1"/>
      <c r="C241" s="1"/>
      <c r="D241" s="1"/>
      <c r="E241" s="1"/>
      <c r="F241" s="1"/>
    </row>
    <row r="242" spans="1:6">
      <c r="A242" s="1"/>
      <c r="B242" s="1"/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/>
      <c r="B244" s="1"/>
      <c r="C244" s="1"/>
      <c r="D244" s="1"/>
      <c r="E244" s="1"/>
      <c r="F244" s="1"/>
    </row>
    <row r="245" spans="1:6">
      <c r="A245" s="1"/>
      <c r="B245" s="1"/>
      <c r="C245" s="1"/>
      <c r="D245" s="1"/>
      <c r="E245" s="1"/>
      <c r="F245" s="1"/>
    </row>
    <row r="246" spans="1:6">
      <c r="A246" s="1"/>
      <c r="B246" s="1"/>
      <c r="C246" s="1"/>
      <c r="D246" s="1"/>
      <c r="E246" s="1"/>
      <c r="F246" s="1"/>
    </row>
    <row r="247" spans="1:6">
      <c r="A247" s="1"/>
      <c r="B247" s="1"/>
      <c r="C247" s="1"/>
      <c r="D247" s="1"/>
      <c r="E247" s="1"/>
      <c r="F247" s="1"/>
    </row>
    <row r="248" spans="1:6">
      <c r="A248" s="1"/>
      <c r="B248" s="1"/>
      <c r="C248" s="1"/>
      <c r="D248" s="1"/>
      <c r="E248" s="1"/>
      <c r="F248" s="1"/>
    </row>
    <row r="249" spans="1:6">
      <c r="A249" s="1"/>
      <c r="B249" s="1"/>
      <c r="C249" s="1"/>
      <c r="D249" s="1"/>
      <c r="E249" s="1"/>
      <c r="F249" s="1"/>
    </row>
    <row r="250" spans="1:6">
      <c r="A250" s="1"/>
      <c r="B250" s="1"/>
      <c r="C250" s="1"/>
      <c r="D250" s="1"/>
      <c r="E250" s="1"/>
      <c r="F250" s="1"/>
    </row>
    <row r="251" spans="1:6">
      <c r="A251" s="1"/>
      <c r="B251" s="1"/>
      <c r="C251" s="1"/>
      <c r="D251" s="1"/>
      <c r="E251" s="1"/>
      <c r="F251" s="1"/>
    </row>
    <row r="252" spans="1:6">
      <c r="A252" s="1"/>
      <c r="B252" s="1"/>
      <c r="C252" s="1"/>
      <c r="D252" s="1"/>
      <c r="E252" s="1"/>
      <c r="F252" s="1"/>
    </row>
    <row r="253" spans="1:6">
      <c r="A253" s="1"/>
      <c r="B253" s="1"/>
      <c r="C253" s="1"/>
      <c r="D253" s="1"/>
      <c r="E253" s="1"/>
      <c r="F253" s="1"/>
    </row>
    <row r="254" spans="1:6">
      <c r="A254" s="1"/>
      <c r="B254" s="1"/>
      <c r="C254" s="1"/>
      <c r="D254" s="1"/>
      <c r="E254" s="1"/>
      <c r="F254" s="1"/>
    </row>
    <row r="255" spans="1:6">
      <c r="A255" s="1"/>
      <c r="B255" s="1"/>
      <c r="C255" s="1"/>
      <c r="D255" s="1"/>
      <c r="E255" s="1"/>
      <c r="F255" s="1"/>
    </row>
    <row r="256" spans="1:6">
      <c r="A256" s="1"/>
      <c r="B256" s="1"/>
      <c r="C256" s="1"/>
      <c r="D256" s="1"/>
      <c r="E256" s="1"/>
      <c r="F256" s="1"/>
    </row>
    <row r="257" spans="1:6">
      <c r="A257" s="1"/>
      <c r="B257" s="1"/>
      <c r="C257" s="1"/>
      <c r="D257" s="1"/>
      <c r="E257" s="1"/>
      <c r="F257" s="1"/>
    </row>
    <row r="258" spans="1:6">
      <c r="A258" s="1"/>
      <c r="B258" s="1"/>
      <c r="C258" s="1"/>
      <c r="D258" s="1"/>
      <c r="E258" s="1"/>
      <c r="F258" s="1"/>
    </row>
    <row r="259" spans="1:6">
      <c r="A259" s="1"/>
      <c r="B259" s="1"/>
      <c r="C259" s="1"/>
      <c r="D259" s="1"/>
      <c r="E259" s="1"/>
      <c r="F259" s="1"/>
    </row>
    <row r="260" spans="1:6">
      <c r="A260" s="1"/>
      <c r="B260" s="1"/>
      <c r="C260" s="1"/>
      <c r="D260" s="1"/>
      <c r="E260" s="1"/>
      <c r="F260" s="1"/>
    </row>
    <row r="261" spans="1:6">
      <c r="A261" s="1"/>
      <c r="B261" s="1"/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1"/>
      <c r="B263" s="1"/>
      <c r="C263" s="1"/>
      <c r="D263" s="1"/>
      <c r="E263" s="1"/>
      <c r="F263" s="1"/>
    </row>
    <row r="264" spans="1:6">
      <c r="A264" s="1"/>
      <c r="B264" s="1"/>
      <c r="C264" s="1"/>
      <c r="D264" s="1"/>
      <c r="E264" s="1"/>
      <c r="F264" s="1"/>
    </row>
    <row r="265" spans="1:6">
      <c r="A265" s="1"/>
      <c r="B265" s="1"/>
      <c r="C265" s="1"/>
      <c r="D265" s="1"/>
      <c r="E265" s="1"/>
      <c r="F265" s="1"/>
    </row>
    <row r="266" spans="1:6">
      <c r="A266" s="1"/>
      <c r="B266" s="1"/>
      <c r="C266" s="1"/>
      <c r="D266" s="1"/>
      <c r="E266" s="1"/>
      <c r="F266" s="1"/>
    </row>
    <row r="267" spans="1:6">
      <c r="A267" s="1"/>
      <c r="B267" s="1"/>
      <c r="C267" s="1"/>
      <c r="D267" s="1"/>
      <c r="E267" s="1"/>
      <c r="F267" s="1"/>
    </row>
    <row r="268" spans="1:6">
      <c r="A268" s="1"/>
      <c r="B268" s="1"/>
      <c r="C268" s="1"/>
      <c r="D268" s="1"/>
      <c r="E268" s="1"/>
      <c r="F268" s="1"/>
    </row>
    <row r="269" spans="1:6">
      <c r="A269" s="1"/>
      <c r="B269" s="1"/>
      <c r="C269" s="1"/>
      <c r="D269" s="1"/>
      <c r="E269" s="1"/>
      <c r="F269" s="1"/>
    </row>
    <row r="270" spans="1:6">
      <c r="A270" s="1"/>
      <c r="B270" s="1"/>
      <c r="C270" s="1"/>
      <c r="D270" s="1"/>
      <c r="E270" s="1"/>
      <c r="F270" s="1"/>
    </row>
    <row r="271" spans="1:6">
      <c r="A271" s="1"/>
      <c r="B271" s="1"/>
      <c r="C271" s="1"/>
      <c r="D271" s="1"/>
      <c r="E271" s="1"/>
      <c r="F271" s="1"/>
    </row>
    <row r="272" spans="1:6">
      <c r="A272" s="1"/>
      <c r="B272" s="1"/>
      <c r="C272" s="1"/>
      <c r="D272" s="1"/>
      <c r="E272" s="1"/>
      <c r="F272" s="1"/>
    </row>
    <row r="273" spans="1:6">
      <c r="A273" s="1"/>
      <c r="B273" s="1"/>
      <c r="C273" s="1"/>
      <c r="D273" s="1"/>
      <c r="E273" s="1"/>
      <c r="F273" s="1"/>
    </row>
    <row r="274" spans="1:6">
      <c r="A274" s="1"/>
      <c r="B274" s="1"/>
      <c r="C274" s="1"/>
      <c r="D274" s="1"/>
      <c r="E274" s="1"/>
      <c r="F274" s="1"/>
    </row>
    <row r="275" spans="1:6">
      <c r="A275" s="1"/>
      <c r="B275" s="1"/>
      <c r="C275" s="1"/>
      <c r="D275" s="1"/>
      <c r="E275" s="1"/>
      <c r="F275" s="1"/>
    </row>
    <row r="276" spans="1:6">
      <c r="A276" s="1"/>
      <c r="B276" s="1"/>
      <c r="C276" s="1"/>
      <c r="D276" s="1"/>
      <c r="E276" s="1"/>
      <c r="F276" s="1"/>
    </row>
    <row r="277" spans="1:6">
      <c r="A277" s="1"/>
      <c r="B277" s="1"/>
      <c r="C277" s="1"/>
      <c r="D277" s="1"/>
      <c r="E277" s="1"/>
      <c r="F277" s="1"/>
    </row>
    <row r="278" spans="1:6">
      <c r="A278" s="1"/>
      <c r="B278" s="1"/>
      <c r="C278" s="1"/>
      <c r="D278" s="1"/>
      <c r="E278" s="1"/>
      <c r="F278" s="1"/>
    </row>
    <row r="279" spans="1:6">
      <c r="A279" s="1"/>
      <c r="B279" s="1"/>
      <c r="C279" s="1"/>
      <c r="D279" s="1"/>
      <c r="E279" s="1"/>
      <c r="F279" s="1"/>
    </row>
    <row r="280" spans="1:6">
      <c r="A280" s="1"/>
      <c r="B280" s="1"/>
      <c r="C280" s="1"/>
      <c r="D280" s="1"/>
      <c r="E280" s="1"/>
      <c r="F280" s="1"/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/>
      <c r="B284" s="1"/>
      <c r="C284" s="1"/>
      <c r="D284" s="1"/>
      <c r="E284" s="1"/>
      <c r="F284" s="1"/>
    </row>
    <row r="285" spans="1:6">
      <c r="A285" s="1"/>
      <c r="B285" s="1"/>
      <c r="C285" s="1"/>
      <c r="D285" s="1"/>
      <c r="E285" s="1"/>
      <c r="F285" s="1"/>
    </row>
    <row r="286" spans="1:6">
      <c r="A286" s="1"/>
      <c r="B286" s="1"/>
      <c r="C286" s="1"/>
      <c r="D286" s="1"/>
      <c r="E286" s="1"/>
      <c r="F286" s="1"/>
    </row>
    <row r="287" spans="1:6">
      <c r="A287" s="1"/>
      <c r="B287" s="1"/>
      <c r="C287" s="1"/>
      <c r="D287" s="1"/>
      <c r="E287" s="1"/>
      <c r="F287" s="1"/>
    </row>
    <row r="288" spans="1:6">
      <c r="A288" s="1"/>
      <c r="B288" s="1"/>
      <c r="C288" s="1"/>
      <c r="D288" s="1"/>
      <c r="E288" s="1"/>
      <c r="F288" s="1"/>
    </row>
    <row r="289" spans="1:6">
      <c r="A289" s="1"/>
      <c r="B289" s="1"/>
      <c r="C289" s="1"/>
      <c r="D289" s="1"/>
      <c r="E289" s="1"/>
      <c r="F289" s="1"/>
    </row>
    <row r="290" spans="1:6">
      <c r="A290" s="1"/>
      <c r="B290" s="1"/>
      <c r="C290" s="1"/>
      <c r="D290" s="1"/>
      <c r="E290" s="1"/>
      <c r="F290" s="1"/>
    </row>
    <row r="291" spans="1:6">
      <c r="A291" s="1"/>
      <c r="B291" s="1"/>
      <c r="C291" s="1"/>
      <c r="D291" s="1"/>
      <c r="E291" s="1"/>
      <c r="F291" s="1"/>
    </row>
    <row r="292" spans="1:6">
      <c r="A292" s="1"/>
      <c r="B292" s="1"/>
      <c r="C292" s="1"/>
      <c r="D292" s="1"/>
      <c r="E292" s="1"/>
      <c r="F292" s="1"/>
    </row>
    <row r="293" spans="1:6">
      <c r="A293" s="1"/>
      <c r="B293" s="1"/>
      <c r="C293" s="1"/>
      <c r="D293" s="1"/>
      <c r="E293" s="1"/>
      <c r="F293" s="1"/>
    </row>
    <row r="294" spans="1:6">
      <c r="A294" s="1"/>
      <c r="B294" s="1"/>
      <c r="C294" s="1"/>
      <c r="D294" s="1"/>
      <c r="E294" s="1"/>
      <c r="F294" s="1"/>
    </row>
    <row r="295" spans="1:6">
      <c r="A295" s="1"/>
      <c r="B295" s="1"/>
      <c r="C295" s="1"/>
      <c r="D295" s="1"/>
      <c r="E295" s="1"/>
      <c r="F295" s="1"/>
    </row>
    <row r="296" spans="1:6">
      <c r="A296" s="1"/>
      <c r="B296" s="1"/>
      <c r="C296" s="1"/>
      <c r="D296" s="1"/>
      <c r="E296" s="1"/>
      <c r="F296" s="1"/>
    </row>
    <row r="297" spans="1:6">
      <c r="A297" s="1"/>
      <c r="B297" s="1"/>
      <c r="C297" s="1"/>
      <c r="D297" s="1"/>
      <c r="E297" s="1"/>
      <c r="F297" s="1"/>
    </row>
    <row r="298" spans="1:6">
      <c r="A298" s="1"/>
      <c r="B298" s="1"/>
      <c r="C298" s="1"/>
      <c r="D298" s="1"/>
      <c r="E298" s="1"/>
      <c r="F298" s="1"/>
    </row>
    <row r="299" spans="1:6">
      <c r="A299" s="1"/>
      <c r="B299" s="1"/>
      <c r="C299" s="1"/>
      <c r="D299" s="1"/>
      <c r="E299" s="1"/>
      <c r="F299" s="1"/>
    </row>
    <row r="300" spans="1:6">
      <c r="A300" s="1"/>
      <c r="B300" s="1"/>
      <c r="C300" s="1"/>
      <c r="D300" s="1"/>
      <c r="E300" s="1"/>
      <c r="F300" s="1"/>
    </row>
    <row r="301" spans="1:6">
      <c r="A301" s="1"/>
      <c r="B301" s="1"/>
      <c r="C301" s="1"/>
      <c r="D301" s="1"/>
      <c r="E301" s="1"/>
      <c r="F301" s="1"/>
    </row>
    <row r="302" spans="1:6">
      <c r="A302" s="1"/>
      <c r="B302" s="1"/>
      <c r="C302" s="1"/>
      <c r="D302" s="1"/>
      <c r="E302" s="1"/>
      <c r="F302" s="1"/>
    </row>
    <row r="303" spans="1:6">
      <c r="A303" s="1"/>
      <c r="B303" s="1"/>
      <c r="C303" s="1"/>
      <c r="D303" s="1"/>
      <c r="E303" s="1"/>
      <c r="F303" s="1"/>
    </row>
    <row r="304" spans="1:6">
      <c r="A304" s="1"/>
      <c r="B304" s="1"/>
      <c r="C304" s="1"/>
      <c r="D304" s="1"/>
      <c r="E304" s="1"/>
      <c r="F304" s="1"/>
    </row>
    <row r="305" spans="1:6">
      <c r="A305" s="1"/>
      <c r="B305" s="1"/>
      <c r="C305" s="1"/>
      <c r="D305" s="1"/>
      <c r="E305" s="1"/>
      <c r="F305" s="1"/>
    </row>
    <row r="306" spans="1:6">
      <c r="A306" s="1"/>
      <c r="B306" s="1"/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/>
      <c r="B308" s="1"/>
      <c r="C308" s="1"/>
      <c r="D308" s="1"/>
      <c r="E308" s="1"/>
      <c r="F308" s="1"/>
    </row>
    <row r="309" spans="1:6">
      <c r="A309" s="1"/>
      <c r="B309" s="1"/>
      <c r="C309" s="1"/>
      <c r="D309" s="1"/>
      <c r="E309" s="1"/>
      <c r="F309" s="1"/>
    </row>
    <row r="310" spans="1:6">
      <c r="A310" s="1"/>
      <c r="B310" s="1"/>
      <c r="C310" s="1"/>
      <c r="D310" s="1"/>
      <c r="E310" s="1"/>
      <c r="F310" s="1"/>
    </row>
    <row r="311" spans="1:6">
      <c r="A311" s="1"/>
      <c r="B311" s="1"/>
      <c r="C311" s="1"/>
      <c r="D311" s="1"/>
      <c r="E311" s="1"/>
      <c r="F311" s="1"/>
    </row>
    <row r="312" spans="1:6">
      <c r="A312" s="1"/>
      <c r="B312" s="1"/>
      <c r="C312" s="1"/>
      <c r="D312" s="1"/>
      <c r="E312" s="1"/>
      <c r="F312" s="1"/>
    </row>
    <row r="313" spans="1:6">
      <c r="A313" s="1"/>
      <c r="B313" s="1"/>
      <c r="C313" s="1"/>
      <c r="D313" s="1"/>
      <c r="E313" s="1"/>
      <c r="F313" s="1"/>
    </row>
    <row r="314" spans="1:6">
      <c r="A314" s="1"/>
      <c r="B314" s="1"/>
      <c r="C314" s="1"/>
      <c r="D314" s="1"/>
      <c r="E314" s="1"/>
      <c r="F314" s="1"/>
    </row>
    <row r="315" spans="1:6">
      <c r="A315" s="1"/>
      <c r="B315" s="1"/>
      <c r="C315" s="1"/>
      <c r="D315" s="1"/>
      <c r="E315" s="1"/>
      <c r="F315" s="1"/>
    </row>
    <row r="316" spans="1:6">
      <c r="A316" s="1"/>
      <c r="B316" s="1"/>
      <c r="C316" s="1"/>
      <c r="D316" s="1"/>
      <c r="E316" s="1"/>
      <c r="F316" s="1"/>
    </row>
    <row r="317" spans="1:6">
      <c r="A317" s="1"/>
      <c r="B317" s="1"/>
      <c r="C317" s="1"/>
      <c r="D317" s="1"/>
      <c r="E317" s="1"/>
      <c r="F317" s="1"/>
    </row>
    <row r="318" spans="1:6">
      <c r="A318" s="1"/>
      <c r="B318" s="1"/>
      <c r="C318" s="1"/>
      <c r="D318" s="1"/>
      <c r="E318" s="1"/>
      <c r="F318" s="1"/>
    </row>
    <row r="319" spans="1:6">
      <c r="A319" s="1"/>
      <c r="B319" s="1"/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/>
      <c r="B321" s="1"/>
      <c r="C321" s="1"/>
      <c r="D321" s="1"/>
      <c r="E321" s="1"/>
      <c r="F321" s="1"/>
    </row>
    <row r="322" spans="1:6">
      <c r="A322" s="1"/>
      <c r="B322" s="1"/>
      <c r="C322" s="1"/>
      <c r="D322" s="1"/>
      <c r="E322" s="1"/>
      <c r="F322" s="1"/>
    </row>
    <row r="323" spans="1:6">
      <c r="A323" s="1"/>
      <c r="B323" s="1"/>
      <c r="C323" s="1"/>
      <c r="D323" s="1"/>
      <c r="E323" s="1"/>
      <c r="F323" s="1"/>
    </row>
    <row r="324" spans="1:6">
      <c r="A324" s="1"/>
      <c r="B324" s="1"/>
      <c r="C324" s="1"/>
      <c r="D324" s="1"/>
      <c r="E324" s="1"/>
      <c r="F324" s="1"/>
    </row>
    <row r="325" spans="1:6">
      <c r="A325" s="1"/>
      <c r="B325" s="1"/>
      <c r="C325" s="1"/>
      <c r="D325" s="1"/>
      <c r="E325" s="1"/>
      <c r="F325" s="1"/>
    </row>
    <row r="326" spans="1:6">
      <c r="A326" s="1"/>
      <c r="B326" s="1"/>
      <c r="C326" s="1"/>
      <c r="D326" s="1"/>
      <c r="E326" s="1"/>
      <c r="F326" s="1"/>
    </row>
    <row r="327" spans="1:6">
      <c r="A327" s="1"/>
      <c r="B327" s="1"/>
      <c r="C327" s="1"/>
      <c r="D327" s="1"/>
      <c r="E327" s="1"/>
      <c r="F327" s="1"/>
    </row>
    <row r="328" spans="1:6">
      <c r="A328" s="1"/>
      <c r="B328" s="1"/>
      <c r="C328" s="1"/>
      <c r="D328" s="1"/>
      <c r="E328" s="1"/>
      <c r="F328" s="1"/>
    </row>
    <row r="329" spans="1:6">
      <c r="A329" s="1"/>
      <c r="B329" s="1"/>
      <c r="C329" s="1"/>
      <c r="D329" s="1"/>
      <c r="E329" s="1"/>
      <c r="F329" s="1"/>
    </row>
    <row r="330" spans="1:6">
      <c r="A330" s="1"/>
      <c r="B330" s="1"/>
      <c r="C330" s="1"/>
      <c r="D330" s="1"/>
      <c r="E330" s="1"/>
      <c r="F330" s="1"/>
    </row>
    <row r="331" spans="1:6">
      <c r="A331" s="1"/>
      <c r="B331" s="1"/>
      <c r="C331" s="1"/>
      <c r="D331" s="1"/>
      <c r="E331" s="1"/>
      <c r="F331" s="1"/>
    </row>
    <row r="332" spans="1:6">
      <c r="A332" s="1"/>
      <c r="B332" s="1"/>
      <c r="C332" s="1"/>
      <c r="D332" s="1"/>
      <c r="E332" s="1"/>
      <c r="F332" s="1"/>
    </row>
    <row r="333" spans="1:6">
      <c r="A333" s="1"/>
      <c r="B333" s="1"/>
      <c r="C333" s="1"/>
      <c r="D333" s="1"/>
      <c r="E333" s="1"/>
      <c r="F333" s="1"/>
    </row>
    <row r="334" spans="1:6">
      <c r="A334" s="1"/>
      <c r="B334" s="1"/>
      <c r="C334" s="1"/>
      <c r="D334" s="1"/>
      <c r="E334" s="1"/>
      <c r="F334" s="1"/>
    </row>
    <row r="335" spans="1:6">
      <c r="A335" s="1"/>
      <c r="B335" s="1"/>
      <c r="C335" s="1"/>
      <c r="D335" s="1"/>
      <c r="E335" s="1"/>
      <c r="F335" s="1"/>
    </row>
    <row r="336" spans="1:6">
      <c r="A336" s="1"/>
      <c r="B336" s="1"/>
      <c r="C336" s="1"/>
      <c r="D336" s="1"/>
      <c r="E336" s="1"/>
      <c r="F336" s="1"/>
    </row>
    <row r="337" spans="1:6">
      <c r="A337" s="1"/>
      <c r="B337" s="1"/>
      <c r="C337" s="1"/>
      <c r="D337" s="1"/>
      <c r="E337" s="1"/>
      <c r="F337" s="1"/>
    </row>
    <row r="338" spans="1:6">
      <c r="A338" s="1"/>
      <c r="B338" s="1"/>
      <c r="C338" s="1"/>
      <c r="D338" s="1"/>
      <c r="E338" s="1"/>
      <c r="F338" s="1"/>
    </row>
    <row r="339" spans="1:6">
      <c r="A339" s="1"/>
      <c r="B339" s="1"/>
      <c r="C339" s="1"/>
      <c r="D339" s="1"/>
      <c r="E339" s="1"/>
      <c r="F339" s="1"/>
    </row>
    <row r="340" spans="1:6">
      <c r="A340" s="1"/>
      <c r="B340" s="1"/>
      <c r="C340" s="1"/>
      <c r="D340" s="1"/>
      <c r="E340" s="1"/>
      <c r="F340" s="1"/>
    </row>
    <row r="341" spans="1:6">
      <c r="A341" s="1"/>
      <c r="B341" s="1"/>
      <c r="C341" s="1"/>
      <c r="D341" s="1"/>
      <c r="E341" s="1"/>
      <c r="F341" s="1"/>
    </row>
    <row r="342" spans="1:6">
      <c r="A342" s="1"/>
      <c r="B342" s="1"/>
      <c r="C342" s="1"/>
      <c r="D342" s="1"/>
      <c r="E342" s="1"/>
      <c r="F342" s="1"/>
    </row>
    <row r="343" spans="1:6">
      <c r="A343" s="1"/>
      <c r="B343" s="1"/>
      <c r="C343" s="1"/>
      <c r="D343" s="1"/>
      <c r="E343" s="1"/>
      <c r="F343" s="1"/>
    </row>
    <row r="344" spans="1:6">
      <c r="A344" s="1"/>
      <c r="B344" s="1"/>
      <c r="C344" s="1"/>
      <c r="D344" s="1"/>
      <c r="E344" s="1"/>
      <c r="F344" s="1"/>
    </row>
    <row r="345" spans="1:6">
      <c r="A345" s="1"/>
      <c r="B345" s="1"/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/>
      <c r="B347" s="1"/>
      <c r="C347" s="1"/>
      <c r="D347" s="1"/>
      <c r="E347" s="1"/>
      <c r="F347" s="1"/>
    </row>
    <row r="348" spans="1:6">
      <c r="A348" s="1"/>
      <c r="B348" s="1"/>
      <c r="C348" s="1"/>
      <c r="D348" s="1"/>
      <c r="E348" s="1"/>
      <c r="F348" s="1"/>
    </row>
    <row r="349" spans="1:6">
      <c r="A349" s="1"/>
      <c r="B349" s="1"/>
      <c r="C349" s="1"/>
      <c r="D349" s="1"/>
      <c r="E349" s="1"/>
      <c r="F349" s="1"/>
    </row>
    <row r="350" spans="1:6">
      <c r="A350" s="1"/>
      <c r="B350" s="1"/>
      <c r="C350" s="1"/>
      <c r="D350" s="1"/>
      <c r="E350" s="1"/>
      <c r="F350" s="1"/>
    </row>
    <row r="351" spans="1:6">
      <c r="A351" s="1"/>
      <c r="B351" s="1"/>
      <c r="C351" s="1"/>
      <c r="D351" s="1"/>
      <c r="E351" s="1"/>
      <c r="F351" s="1"/>
    </row>
    <row r="352" spans="1:6">
      <c r="A352" s="1"/>
      <c r="B352" s="1"/>
      <c r="C352" s="1"/>
      <c r="D352" s="1"/>
      <c r="E352" s="1"/>
      <c r="F352" s="1"/>
    </row>
    <row r="353" spans="1:6">
      <c r="A353" s="1"/>
      <c r="B353" s="1"/>
      <c r="C353" s="1"/>
      <c r="D353" s="1"/>
      <c r="E353" s="1"/>
      <c r="F353" s="1"/>
    </row>
    <row r="354" spans="1:6">
      <c r="A354" s="1"/>
      <c r="B354" s="1"/>
      <c r="C354" s="1"/>
      <c r="D354" s="1"/>
      <c r="E354" s="1"/>
      <c r="F354" s="1"/>
    </row>
    <row r="355" spans="1:6">
      <c r="A355" s="1"/>
      <c r="B355" s="1"/>
      <c r="C355" s="1"/>
      <c r="D355" s="1"/>
      <c r="E355" s="1"/>
      <c r="F355" s="1"/>
    </row>
    <row r="356" spans="1:6">
      <c r="A356" s="1"/>
      <c r="B356" s="1"/>
      <c r="C356" s="1"/>
      <c r="D356" s="1"/>
      <c r="E356" s="1"/>
      <c r="F356" s="1"/>
    </row>
    <row r="357" spans="1:6">
      <c r="A357" s="1"/>
      <c r="B357" s="1"/>
      <c r="C357" s="1"/>
      <c r="D357" s="1"/>
      <c r="E357" s="1"/>
      <c r="F357" s="1"/>
    </row>
    <row r="358" spans="1:6">
      <c r="A358" s="1"/>
      <c r="B358" s="1"/>
      <c r="C358" s="1"/>
      <c r="D358" s="1"/>
      <c r="E358" s="1"/>
      <c r="F358" s="1"/>
    </row>
    <row r="359" spans="1:6">
      <c r="A359" s="1"/>
      <c r="B359" s="1"/>
      <c r="C359" s="1"/>
      <c r="D359" s="1"/>
      <c r="E359" s="1"/>
      <c r="F359" s="1"/>
    </row>
    <row r="360" spans="1:6">
      <c r="A360" s="1"/>
      <c r="B360" s="1"/>
      <c r="C360" s="1"/>
      <c r="D360" s="1"/>
      <c r="E360" s="1"/>
      <c r="F360" s="1"/>
    </row>
    <row r="361" spans="1:6">
      <c r="A361" s="1"/>
      <c r="B361" s="1"/>
      <c r="C361" s="1"/>
      <c r="D361" s="1"/>
      <c r="E361" s="1"/>
      <c r="F361" s="1"/>
    </row>
    <row r="362" spans="1:6">
      <c r="A362" s="1"/>
      <c r="B362" s="1"/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/>
      <c r="B364" s="1"/>
      <c r="C364" s="1"/>
      <c r="D364" s="1"/>
      <c r="E364" s="1"/>
      <c r="F364" s="1"/>
    </row>
    <row r="365" spans="1:6">
      <c r="A365" s="1"/>
      <c r="B365" s="1"/>
      <c r="C365" s="1"/>
      <c r="D365" s="1"/>
      <c r="E365" s="1"/>
      <c r="F365" s="1"/>
    </row>
    <row r="366" spans="1:6">
      <c r="A366" s="1"/>
      <c r="B366" s="1"/>
      <c r="C366" s="1"/>
      <c r="D366" s="1"/>
      <c r="E366" s="1"/>
      <c r="F366" s="1"/>
    </row>
    <row r="367" spans="1:6">
      <c r="A367" s="1"/>
      <c r="B367" s="1"/>
      <c r="C367" s="1"/>
      <c r="D367" s="1"/>
      <c r="E367" s="1"/>
      <c r="F367" s="1"/>
    </row>
    <row r="368" spans="1:6">
      <c r="A368" s="1"/>
      <c r="B368" s="1"/>
      <c r="C368" s="1"/>
      <c r="D368" s="1"/>
      <c r="E368" s="1"/>
      <c r="F368" s="1"/>
    </row>
    <row r="369" spans="1:6">
      <c r="A369" s="1"/>
      <c r="B369" s="1"/>
      <c r="C369" s="1"/>
      <c r="D369" s="1"/>
      <c r="E369" s="1"/>
      <c r="F369" s="1"/>
    </row>
    <row r="370" spans="1:6">
      <c r="A370" s="1"/>
      <c r="B370" s="1"/>
      <c r="C370" s="1"/>
      <c r="D370" s="1"/>
      <c r="E370" s="1"/>
      <c r="F370" s="1"/>
    </row>
    <row r="371" spans="1:6">
      <c r="A371" s="1"/>
      <c r="B371" s="1"/>
      <c r="C371" s="1"/>
      <c r="D371" s="1"/>
      <c r="E371" s="1"/>
      <c r="F371" s="1"/>
    </row>
    <row r="372" spans="1:6">
      <c r="A372" s="1"/>
      <c r="B372" s="1"/>
      <c r="C372" s="1"/>
      <c r="D372" s="1"/>
      <c r="E372" s="1"/>
      <c r="F372" s="1"/>
    </row>
    <row r="373" spans="1:6">
      <c r="A373" s="1"/>
      <c r="B373" s="1"/>
      <c r="C373" s="1"/>
      <c r="D373" s="1"/>
      <c r="E373" s="1"/>
      <c r="F373" s="1"/>
    </row>
    <row r="374" spans="1:6">
      <c r="A374" s="1"/>
      <c r="B374" s="1"/>
      <c r="C374" s="1"/>
      <c r="D374" s="1"/>
      <c r="E374" s="1"/>
      <c r="F374" s="1"/>
    </row>
    <row r="375" spans="1:6">
      <c r="A375" s="1"/>
      <c r="B375" s="1"/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  <row r="377" spans="1:6">
      <c r="A377" s="1"/>
      <c r="B377" s="1"/>
      <c r="C377" s="1"/>
      <c r="D377" s="1"/>
      <c r="E377" s="1"/>
      <c r="F377" s="1"/>
    </row>
    <row r="378" spans="1:6">
      <c r="A378" s="1"/>
      <c r="B378" s="1"/>
      <c r="C378" s="1"/>
      <c r="D378" s="1"/>
      <c r="E378" s="1"/>
      <c r="F378" s="1"/>
    </row>
    <row r="379" spans="1:6">
      <c r="A379" s="1"/>
      <c r="B379" s="1"/>
      <c r="C379" s="1"/>
      <c r="D379" s="1"/>
      <c r="E379" s="1"/>
      <c r="F379" s="1"/>
    </row>
    <row r="380" spans="1:6">
      <c r="A380" s="1"/>
      <c r="B380" s="1"/>
      <c r="C380" s="1"/>
      <c r="D380" s="1"/>
      <c r="E380" s="1"/>
      <c r="F380" s="1"/>
    </row>
    <row r="381" spans="1:6">
      <c r="A381" s="1"/>
      <c r="B381" s="1"/>
      <c r="C381" s="1"/>
      <c r="D381" s="1"/>
      <c r="E381" s="1"/>
      <c r="F381" s="1"/>
    </row>
    <row r="382" spans="1:6">
      <c r="A382" s="1"/>
      <c r="B382" s="1"/>
      <c r="C382" s="1"/>
      <c r="D382" s="1"/>
      <c r="E382" s="1"/>
      <c r="F382" s="1"/>
    </row>
    <row r="383" spans="1:6">
      <c r="A383" s="1"/>
      <c r="B383" s="1"/>
      <c r="C383" s="1"/>
      <c r="D383" s="1"/>
      <c r="E383" s="1"/>
      <c r="F383" s="1"/>
    </row>
    <row r="384" spans="1:6">
      <c r="A384" s="1"/>
      <c r="B384" s="1"/>
      <c r="C384" s="1"/>
      <c r="D384" s="1"/>
      <c r="E384" s="1"/>
      <c r="F384" s="1"/>
    </row>
    <row r="385" spans="1:6">
      <c r="A385" s="1"/>
      <c r="B385" s="1"/>
      <c r="C385" s="1"/>
      <c r="D385" s="1"/>
      <c r="E385" s="1"/>
      <c r="F385" s="1"/>
    </row>
    <row r="386" spans="1:6">
      <c r="A386" s="1"/>
      <c r="B386" s="1"/>
      <c r="C386" s="1"/>
      <c r="D386" s="1"/>
      <c r="E386" s="1"/>
      <c r="F386" s="1"/>
    </row>
    <row r="387" spans="1:6">
      <c r="A387" s="1"/>
      <c r="B387" s="1"/>
      <c r="C387" s="1"/>
      <c r="D387" s="1"/>
      <c r="E387" s="1"/>
      <c r="F387" s="1"/>
    </row>
    <row r="388" spans="1:6">
      <c r="A388" s="1"/>
      <c r="B388" s="1"/>
      <c r="C388" s="1"/>
      <c r="D388" s="1"/>
      <c r="E388" s="1"/>
      <c r="F388" s="1"/>
    </row>
    <row r="389" spans="1:6">
      <c r="A389" s="1"/>
      <c r="B389" s="1"/>
      <c r="C389" s="1"/>
      <c r="D389" s="1"/>
      <c r="E389" s="1"/>
      <c r="F389" s="1"/>
    </row>
    <row r="390" spans="1:6">
      <c r="A390" s="1"/>
      <c r="B390" s="1"/>
      <c r="C390" s="1"/>
      <c r="D390" s="1"/>
      <c r="E390" s="1"/>
      <c r="F390" s="1"/>
    </row>
    <row r="391" spans="1:6">
      <c r="A391" s="1"/>
      <c r="B391" s="1"/>
      <c r="C391" s="1"/>
      <c r="D391" s="1"/>
      <c r="E391" s="1"/>
      <c r="F391" s="1"/>
    </row>
    <row r="392" spans="1:6">
      <c r="A392" s="1"/>
      <c r="B392" s="1"/>
      <c r="C392" s="1"/>
      <c r="D392" s="1"/>
      <c r="E392" s="1"/>
      <c r="F392" s="1"/>
    </row>
    <row r="393" spans="1:6">
      <c r="A393" s="1"/>
      <c r="B393" s="1"/>
      <c r="C393" s="1"/>
      <c r="D393" s="1"/>
      <c r="E393" s="1"/>
      <c r="F393" s="1"/>
    </row>
    <row r="394" spans="1:6">
      <c r="A394" s="1"/>
      <c r="B394" s="1"/>
      <c r="C394" s="1"/>
      <c r="D394" s="1"/>
      <c r="E394" s="1"/>
      <c r="F394" s="1"/>
    </row>
    <row r="395" spans="1:6">
      <c r="A395" s="1"/>
      <c r="B395" s="1"/>
      <c r="C395" s="1"/>
      <c r="D395" s="1"/>
      <c r="E395" s="1"/>
      <c r="F395" s="1"/>
    </row>
    <row r="396" spans="1:6">
      <c r="A396" s="1"/>
      <c r="B396" s="1"/>
      <c r="C396" s="1"/>
      <c r="D396" s="1"/>
      <c r="E396" s="1"/>
      <c r="F396" s="1"/>
    </row>
    <row r="397" spans="1:6">
      <c r="A397" s="1"/>
      <c r="B397" s="1"/>
      <c r="C397" s="1"/>
      <c r="D397" s="1"/>
      <c r="E397" s="1"/>
      <c r="F397" s="1"/>
    </row>
    <row r="398" spans="1:6">
      <c r="A398" s="1"/>
      <c r="B398" s="1"/>
      <c r="C398" s="1"/>
      <c r="D398" s="1"/>
      <c r="E398" s="1"/>
      <c r="F398" s="1"/>
    </row>
    <row r="399" spans="1:6">
      <c r="A399" s="1"/>
      <c r="B399" s="1"/>
      <c r="C399" s="1"/>
      <c r="D399" s="1"/>
      <c r="E399" s="1"/>
      <c r="F399" s="1"/>
    </row>
    <row r="400" spans="1:6">
      <c r="A400" s="1"/>
      <c r="B400" s="1"/>
      <c r="C400" s="1"/>
      <c r="D400" s="1"/>
      <c r="E400" s="1"/>
      <c r="F400" s="1"/>
    </row>
    <row r="401" spans="1:6">
      <c r="A401" s="1"/>
      <c r="B401" s="1"/>
      <c r="C401" s="1"/>
      <c r="D401" s="1"/>
      <c r="E401" s="1"/>
      <c r="F401" s="1"/>
    </row>
    <row r="402" spans="1:6">
      <c r="A402" s="1"/>
      <c r="B402" s="1"/>
      <c r="C402" s="1"/>
      <c r="D402" s="1"/>
      <c r="E402" s="1"/>
      <c r="F402" s="1"/>
    </row>
    <row r="403" spans="1:6">
      <c r="A403" s="1"/>
      <c r="B403" s="1"/>
      <c r="C403" s="1"/>
      <c r="D403" s="1"/>
      <c r="E403" s="1"/>
      <c r="F403" s="1"/>
    </row>
    <row r="404" spans="1:6">
      <c r="A404" s="1"/>
      <c r="B404" s="1"/>
      <c r="C404" s="1"/>
      <c r="D404" s="1"/>
      <c r="E404" s="1"/>
      <c r="F404" s="1"/>
    </row>
    <row r="405" spans="1:6">
      <c r="A405" s="1"/>
      <c r="B405" s="1"/>
      <c r="C405" s="1"/>
      <c r="D405" s="1"/>
      <c r="E405" s="1"/>
      <c r="F405" s="1"/>
    </row>
    <row r="406" spans="1:6">
      <c r="A406" s="1"/>
      <c r="B406" s="1"/>
      <c r="C406" s="1"/>
      <c r="D406" s="1"/>
      <c r="E406" s="1"/>
      <c r="F406" s="1"/>
    </row>
    <row r="407" spans="1:6">
      <c r="A407" s="1"/>
      <c r="B407" s="1"/>
      <c r="C407" s="1"/>
      <c r="D407" s="1"/>
      <c r="E407" s="1"/>
      <c r="F407" s="1"/>
    </row>
    <row r="408" spans="1:6">
      <c r="A408" s="1"/>
      <c r="B408" s="1"/>
      <c r="C408" s="1"/>
      <c r="D408" s="1"/>
      <c r="E408" s="1"/>
      <c r="F408" s="1"/>
    </row>
    <row r="409" spans="1:6">
      <c r="A409" s="1"/>
      <c r="B409" s="1"/>
      <c r="C409" s="1"/>
      <c r="D409" s="1"/>
      <c r="E409" s="1"/>
      <c r="F409" s="1"/>
    </row>
    <row r="410" spans="1:6">
      <c r="A410" s="1"/>
      <c r="B410" s="1"/>
      <c r="C410" s="1"/>
      <c r="D410" s="1"/>
      <c r="E410" s="1"/>
      <c r="F410" s="1"/>
    </row>
    <row r="411" spans="1:6">
      <c r="A411" s="1"/>
      <c r="B411" s="1"/>
      <c r="C411" s="1"/>
      <c r="D411" s="1"/>
      <c r="E411" s="1"/>
      <c r="F411" s="1"/>
    </row>
    <row r="412" spans="1:6">
      <c r="A412" s="1"/>
      <c r="B412" s="1"/>
      <c r="C412" s="1"/>
      <c r="D412" s="1"/>
      <c r="E412" s="1"/>
      <c r="F412" s="1"/>
    </row>
    <row r="413" spans="1:6">
      <c r="A413" s="1"/>
      <c r="B413" s="1"/>
      <c r="C413" s="1"/>
      <c r="D413" s="1"/>
      <c r="E413" s="1"/>
      <c r="F413" s="1"/>
    </row>
    <row r="414" spans="1:6">
      <c r="A414" s="1"/>
      <c r="B414" s="1"/>
      <c r="C414" s="1"/>
      <c r="D414" s="1"/>
      <c r="E414" s="1"/>
      <c r="F414" s="1"/>
    </row>
    <row r="415" spans="1:6">
      <c r="A415" s="1"/>
      <c r="B415" s="1"/>
      <c r="C415" s="1"/>
      <c r="D415" s="1"/>
      <c r="E415" s="1"/>
      <c r="F415" s="1"/>
    </row>
    <row r="416" spans="1:6">
      <c r="A416" s="1"/>
      <c r="B416" s="1"/>
      <c r="C416" s="1"/>
      <c r="D416" s="1"/>
      <c r="E416" s="1"/>
      <c r="F416" s="1"/>
    </row>
    <row r="417" spans="1:6">
      <c r="A417" s="1"/>
      <c r="B417" s="1"/>
      <c r="C417" s="1"/>
      <c r="D417" s="1"/>
      <c r="E417" s="1"/>
      <c r="F417" s="1"/>
    </row>
    <row r="418" spans="1:6">
      <c r="A418" s="1"/>
      <c r="B418" s="1"/>
      <c r="C418" s="1"/>
      <c r="D418" s="1"/>
      <c r="E418" s="1"/>
      <c r="F418" s="1"/>
    </row>
    <row r="419" spans="1:6">
      <c r="A419" s="1"/>
      <c r="B419" s="1"/>
      <c r="C419" s="1"/>
      <c r="D419" s="1"/>
      <c r="E419" s="1"/>
      <c r="F419" s="1"/>
    </row>
    <row r="420" spans="1:6">
      <c r="A420" s="1"/>
      <c r="B420" s="1"/>
      <c r="C420" s="1"/>
      <c r="D420" s="1"/>
      <c r="E420" s="1"/>
      <c r="F420" s="1"/>
    </row>
    <row r="421" spans="1:6">
      <c r="A421" s="1"/>
      <c r="B421" s="1"/>
      <c r="C421" s="1"/>
      <c r="D421" s="1"/>
      <c r="E421" s="1"/>
      <c r="F421" s="1"/>
    </row>
    <row r="422" spans="1:6">
      <c r="A422" s="1"/>
      <c r="B422" s="1"/>
      <c r="C422" s="1"/>
      <c r="D422" s="1"/>
      <c r="E422" s="1"/>
      <c r="F422" s="1"/>
    </row>
    <row r="423" spans="1:6">
      <c r="A423" s="1"/>
      <c r="B423" s="1"/>
      <c r="C423" s="1"/>
      <c r="D423" s="1"/>
      <c r="E423" s="1"/>
      <c r="F423" s="1"/>
    </row>
    <row r="424" spans="1:6">
      <c r="A424" s="1"/>
      <c r="B424" s="1"/>
      <c r="C424" s="1"/>
      <c r="D424" s="1"/>
      <c r="E424" s="1"/>
      <c r="F424" s="1"/>
    </row>
    <row r="425" spans="1:6">
      <c r="A425" s="1"/>
      <c r="B425" s="1"/>
      <c r="C425" s="1"/>
      <c r="D425" s="1"/>
      <c r="E425" s="1"/>
      <c r="F425" s="1"/>
    </row>
    <row r="426" spans="1:6">
      <c r="A426" s="1"/>
      <c r="B426" s="1"/>
      <c r="C426" s="1"/>
      <c r="D426" s="1"/>
      <c r="E426" s="1"/>
      <c r="F426" s="1"/>
    </row>
    <row r="427" spans="1:6">
      <c r="A427" s="1"/>
      <c r="B427" s="1"/>
      <c r="C427" s="1"/>
      <c r="D427" s="1"/>
      <c r="E427" s="1"/>
      <c r="F427" s="1"/>
    </row>
    <row r="428" spans="1:6">
      <c r="A428" s="1"/>
      <c r="B428" s="1"/>
      <c r="C428" s="1"/>
      <c r="D428" s="1"/>
      <c r="E428" s="1"/>
      <c r="F428" s="1"/>
    </row>
    <row r="429" spans="1:6">
      <c r="A429" s="1"/>
      <c r="B429" s="1"/>
      <c r="C429" s="1"/>
      <c r="D429" s="1"/>
      <c r="E429" s="1"/>
      <c r="F429" s="1"/>
    </row>
    <row r="430" spans="1:6">
      <c r="A430" s="1"/>
      <c r="B430" s="1"/>
      <c r="C430" s="1"/>
      <c r="D430" s="1"/>
      <c r="E430" s="1"/>
      <c r="F430" s="1"/>
    </row>
    <row r="431" spans="1:6">
      <c r="A431" s="1"/>
      <c r="B431" s="1"/>
      <c r="C431" s="1"/>
      <c r="D431" s="1"/>
      <c r="E431" s="1"/>
      <c r="F431" s="1"/>
    </row>
    <row r="432" spans="1:6">
      <c r="A432" s="1"/>
      <c r="B432" s="1"/>
      <c r="C432" s="1"/>
      <c r="D432" s="1"/>
      <c r="E432" s="1"/>
      <c r="F432" s="1"/>
    </row>
    <row r="433" spans="1:6">
      <c r="A433" s="1"/>
      <c r="B433" s="1"/>
      <c r="C433" s="1"/>
      <c r="D433" s="1"/>
      <c r="E433" s="1"/>
      <c r="F433" s="1"/>
    </row>
    <row r="434" spans="1:6">
      <c r="A434" s="1"/>
      <c r="B434" s="1"/>
      <c r="C434" s="1"/>
      <c r="D434" s="1"/>
      <c r="E434" s="1"/>
      <c r="F434" s="1"/>
    </row>
    <row r="435" spans="1:6">
      <c r="A435" s="1"/>
      <c r="B435" s="1"/>
      <c r="C435" s="1"/>
      <c r="D435" s="1"/>
      <c r="E435" s="1"/>
      <c r="F435" s="1"/>
    </row>
    <row r="436" spans="1:6">
      <c r="A436" s="1"/>
      <c r="B436" s="1"/>
      <c r="C436" s="1"/>
      <c r="D436" s="1"/>
      <c r="E436" s="1"/>
      <c r="F436" s="1"/>
    </row>
    <row r="437" spans="1:6">
      <c r="A437" s="1"/>
      <c r="B437" s="1"/>
      <c r="C437" s="1"/>
      <c r="D437" s="1"/>
      <c r="E437" s="1"/>
      <c r="F437" s="1"/>
    </row>
    <row r="438" spans="1:6">
      <c r="A438" s="1"/>
      <c r="B438" s="1"/>
      <c r="C438" s="1"/>
      <c r="D438" s="1"/>
      <c r="E438" s="1"/>
      <c r="F438" s="1"/>
    </row>
    <row r="439" spans="1:6">
      <c r="A439" s="1"/>
      <c r="B439" s="1"/>
      <c r="C439" s="1"/>
      <c r="D439" s="1"/>
      <c r="E439" s="1"/>
      <c r="F439" s="1"/>
    </row>
    <row r="440" spans="1:6">
      <c r="A440" s="1"/>
      <c r="B440" s="1"/>
      <c r="C440" s="1"/>
      <c r="D440" s="1"/>
      <c r="E440" s="1"/>
      <c r="F440" s="1"/>
    </row>
    <row r="441" spans="1:6">
      <c r="A441" s="1"/>
      <c r="B441" s="1"/>
      <c r="C441" s="1"/>
      <c r="D441" s="1"/>
      <c r="E441" s="1"/>
      <c r="F441" s="1"/>
    </row>
    <row r="442" spans="1:6">
      <c r="A442" s="1"/>
      <c r="B442" s="1"/>
      <c r="C442" s="1"/>
      <c r="D442" s="1"/>
      <c r="E442" s="1"/>
      <c r="F442" s="1"/>
    </row>
    <row r="443" spans="1:6">
      <c r="A443" s="1"/>
      <c r="B443" s="1"/>
      <c r="C443" s="1"/>
      <c r="D443" s="1"/>
      <c r="E443" s="1"/>
      <c r="F443" s="1"/>
    </row>
    <row r="444" spans="1:6">
      <c r="A444" s="1"/>
      <c r="B444" s="1"/>
      <c r="C444" s="1"/>
      <c r="D444" s="1"/>
      <c r="E444" s="1"/>
      <c r="F444" s="1"/>
    </row>
    <row r="445" spans="1:6">
      <c r="A445" s="1"/>
      <c r="B445" s="1"/>
      <c r="C445" s="1"/>
      <c r="D445" s="1"/>
      <c r="E445" s="1"/>
      <c r="F445" s="1"/>
    </row>
    <row r="446" spans="1:6">
      <c r="A446" s="1"/>
      <c r="B446" s="1"/>
      <c r="C446" s="1"/>
      <c r="D446" s="1"/>
      <c r="E446" s="1"/>
      <c r="F446" s="1"/>
    </row>
    <row r="447" spans="1:6">
      <c r="A447" s="1"/>
      <c r="B447" s="1"/>
      <c r="C447" s="1"/>
      <c r="D447" s="1"/>
      <c r="E447" s="1"/>
      <c r="F447" s="1"/>
    </row>
    <row r="448" spans="1:6">
      <c r="A448" s="1"/>
      <c r="B448" s="1"/>
      <c r="C448" s="1"/>
      <c r="D448" s="1"/>
      <c r="E448" s="1"/>
      <c r="F448" s="1"/>
    </row>
    <row r="449" spans="1:6">
      <c r="A449" s="1"/>
      <c r="B449" s="1"/>
      <c r="C449" s="1"/>
      <c r="D449" s="1"/>
      <c r="E449" s="1"/>
      <c r="F449" s="1"/>
    </row>
    <row r="450" spans="1:6">
      <c r="A450" s="1"/>
      <c r="B450" s="1"/>
      <c r="C450" s="1"/>
      <c r="D450" s="1"/>
      <c r="E450" s="1"/>
      <c r="F450" s="1"/>
    </row>
    <row r="451" spans="1:6">
      <c r="A451" s="1"/>
      <c r="B451" s="1"/>
      <c r="C451" s="1"/>
      <c r="D451" s="1"/>
      <c r="E451" s="1"/>
      <c r="F451" s="1"/>
    </row>
    <row r="452" spans="1:6">
      <c r="A452" s="1"/>
      <c r="B452" s="1"/>
      <c r="C452" s="1"/>
      <c r="D452" s="1"/>
      <c r="E452" s="1"/>
      <c r="F452" s="1"/>
    </row>
    <row r="453" spans="1:6">
      <c r="A453" s="1"/>
      <c r="B453" s="1"/>
      <c r="C453" s="1"/>
      <c r="D453" s="1"/>
      <c r="E453" s="1"/>
      <c r="F453" s="1"/>
    </row>
    <row r="454" spans="1:6">
      <c r="A454" s="1"/>
      <c r="B454" s="1"/>
      <c r="C454" s="1"/>
      <c r="D454" s="1"/>
      <c r="E454" s="1"/>
      <c r="F454" s="1"/>
    </row>
    <row r="455" spans="1:6">
      <c r="A455" s="1"/>
      <c r="B455" s="1"/>
      <c r="C455" s="1"/>
      <c r="D455" s="1"/>
      <c r="E455" s="1"/>
      <c r="F455" s="1"/>
    </row>
    <row r="456" spans="1:6">
      <c r="A456" s="1"/>
      <c r="B456" s="1"/>
      <c r="C456" s="1"/>
      <c r="D456" s="1"/>
      <c r="E456" s="1"/>
      <c r="F456" s="1"/>
    </row>
    <row r="457" spans="1:6">
      <c r="A457" s="1"/>
      <c r="B457" s="1"/>
      <c r="C457" s="1"/>
      <c r="D457" s="1"/>
      <c r="E457" s="1"/>
      <c r="F457" s="1"/>
    </row>
    <row r="458" spans="1:6">
      <c r="A458" s="1"/>
      <c r="B458" s="1"/>
      <c r="C458" s="1"/>
      <c r="D458" s="1"/>
      <c r="E458" s="1"/>
      <c r="F458" s="1"/>
    </row>
    <row r="459" spans="1:6">
      <c r="A459" s="1"/>
      <c r="B459" s="1"/>
      <c r="C459" s="1"/>
      <c r="D459" s="1"/>
      <c r="E459" s="1"/>
      <c r="F459" s="1"/>
    </row>
    <row r="460" spans="1:6">
      <c r="A460" s="1"/>
      <c r="B460" s="1"/>
      <c r="C460" s="1"/>
      <c r="D460" s="1"/>
      <c r="E460" s="1"/>
      <c r="F460" s="1"/>
    </row>
    <row r="461" spans="1:6">
      <c r="A461" s="1"/>
      <c r="B461" s="1"/>
      <c r="C461" s="1"/>
      <c r="D461" s="1"/>
      <c r="E461" s="1"/>
      <c r="F461" s="1"/>
    </row>
    <row r="462" spans="1:6">
      <c r="A462" s="1"/>
      <c r="B462" s="1"/>
      <c r="C462" s="1"/>
      <c r="D462" s="1"/>
      <c r="E462" s="1"/>
      <c r="F462" s="1"/>
    </row>
    <row r="463" spans="1:6">
      <c r="A463" s="1"/>
      <c r="B463" s="1"/>
      <c r="C463" s="1"/>
      <c r="D463" s="1"/>
      <c r="E463" s="1"/>
      <c r="F463" s="1"/>
    </row>
    <row r="464" spans="1:6">
      <c r="A464" s="1"/>
      <c r="B464" s="1"/>
      <c r="C464" s="1"/>
      <c r="D464" s="1"/>
      <c r="E464" s="1"/>
      <c r="F464" s="1"/>
    </row>
    <row r="465" spans="1:6">
      <c r="A465" s="1"/>
      <c r="B465" s="1"/>
      <c r="C465" s="1"/>
      <c r="D465" s="1"/>
      <c r="E465" s="1"/>
      <c r="F465" s="1"/>
    </row>
    <row r="466" spans="1:6">
      <c r="A466" s="1"/>
      <c r="B466" s="1"/>
      <c r="C466" s="1"/>
      <c r="D466" s="1"/>
      <c r="E466" s="1"/>
      <c r="F466" s="1"/>
    </row>
    <row r="467" spans="1:6">
      <c r="A467" s="1"/>
      <c r="B467" s="1"/>
      <c r="C467" s="1"/>
      <c r="D467" s="1"/>
      <c r="E467" s="1"/>
      <c r="F467" s="1"/>
    </row>
    <row r="468" spans="1:6">
      <c r="A468" s="1"/>
      <c r="B468" s="1"/>
      <c r="C468" s="1"/>
      <c r="D468" s="1"/>
      <c r="E468" s="1"/>
      <c r="F468" s="1"/>
    </row>
    <row r="469" spans="1:6">
      <c r="A469" s="1"/>
      <c r="B469" s="1"/>
      <c r="C469" s="1"/>
      <c r="D469" s="1"/>
      <c r="E469" s="1"/>
      <c r="F469" s="1"/>
    </row>
    <row r="470" spans="1:6">
      <c r="A470" s="1"/>
      <c r="B470" s="1"/>
      <c r="C470" s="1"/>
      <c r="D470" s="1"/>
      <c r="E470" s="1"/>
      <c r="F470" s="1"/>
    </row>
    <row r="471" spans="1:6">
      <c r="A471" s="1"/>
      <c r="B471" s="1"/>
      <c r="C471" s="1"/>
      <c r="D471" s="1"/>
      <c r="E471" s="1"/>
      <c r="F471" s="1"/>
    </row>
    <row r="472" spans="1:6">
      <c r="A472" s="1"/>
      <c r="B472" s="1"/>
      <c r="C472" s="1"/>
      <c r="D472" s="1"/>
      <c r="E472" s="1"/>
      <c r="F472" s="1"/>
    </row>
    <row r="473" spans="1:6">
      <c r="A473" s="1"/>
      <c r="B473" s="1"/>
      <c r="C473" s="1"/>
      <c r="D473" s="1"/>
      <c r="E473" s="1"/>
      <c r="F473" s="1"/>
    </row>
    <row r="474" spans="1:6">
      <c r="A474" s="1"/>
      <c r="B474" s="1"/>
      <c r="C474" s="1"/>
      <c r="D474" s="1"/>
      <c r="E474" s="1"/>
      <c r="F474" s="1"/>
    </row>
    <row r="475" spans="1:6">
      <c r="A475" s="1"/>
      <c r="B475" s="1"/>
      <c r="C475" s="1"/>
      <c r="D475" s="1"/>
      <c r="E475" s="1"/>
      <c r="F475" s="1"/>
    </row>
    <row r="476" spans="1:6">
      <c r="A476" s="1"/>
      <c r="B476" s="1"/>
      <c r="C476" s="1"/>
      <c r="D476" s="1"/>
      <c r="E476" s="1"/>
      <c r="F476" s="1"/>
    </row>
    <row r="477" spans="1:6">
      <c r="A477" s="1"/>
      <c r="B477" s="1"/>
      <c r="C477" s="1"/>
      <c r="D477" s="1"/>
      <c r="E477" s="1"/>
      <c r="F477" s="1"/>
    </row>
    <row r="478" spans="1:6">
      <c r="A478" s="1"/>
      <c r="B478" s="1"/>
      <c r="C478" s="1"/>
      <c r="D478" s="1"/>
      <c r="E478" s="1"/>
      <c r="F478" s="1"/>
    </row>
    <row r="479" spans="1:6">
      <c r="A479" s="1"/>
      <c r="B479" s="1"/>
      <c r="C479" s="1"/>
      <c r="D479" s="1"/>
      <c r="E479" s="1"/>
      <c r="F479" s="1"/>
    </row>
    <row r="480" spans="1:6">
      <c r="A480" s="1"/>
      <c r="B480" s="1"/>
      <c r="C480" s="1"/>
      <c r="D480" s="1"/>
      <c r="E480" s="1"/>
      <c r="F480" s="1"/>
    </row>
    <row r="481" spans="1:6">
      <c r="A481" s="1"/>
      <c r="B481" s="1"/>
      <c r="C481" s="1"/>
      <c r="D481" s="1"/>
      <c r="E481" s="1"/>
      <c r="F481" s="1"/>
    </row>
    <row r="482" spans="1:6">
      <c r="A482" s="1"/>
      <c r="B482" s="1"/>
      <c r="C482" s="1"/>
      <c r="D482" s="1"/>
      <c r="E482" s="1"/>
      <c r="F482" s="1"/>
    </row>
    <row r="483" spans="1:6">
      <c r="A483" s="1"/>
      <c r="B483" s="1"/>
      <c r="C483" s="1"/>
      <c r="D483" s="1"/>
      <c r="E483" s="1"/>
      <c r="F483" s="1"/>
    </row>
    <row r="484" spans="1:6">
      <c r="A484" s="1"/>
      <c r="B484" s="1"/>
      <c r="C484" s="1"/>
      <c r="D484" s="1"/>
      <c r="E484" s="1"/>
      <c r="F484" s="1"/>
    </row>
    <row r="485" spans="1:6">
      <c r="A485" s="1"/>
      <c r="B485" s="1"/>
      <c r="C485" s="1"/>
      <c r="D485" s="1"/>
      <c r="E485" s="1"/>
      <c r="F485" s="1"/>
    </row>
    <row r="486" spans="1:6">
      <c r="A486" s="1"/>
      <c r="B486" s="1"/>
      <c r="C486" s="1"/>
      <c r="D486" s="1"/>
      <c r="E486" s="1"/>
      <c r="F486" s="1"/>
    </row>
    <row r="487" spans="1:6">
      <c r="A487" s="1"/>
      <c r="B487" s="1"/>
      <c r="C487" s="1"/>
      <c r="D487" s="1"/>
      <c r="E487" s="1"/>
      <c r="F487" s="1"/>
    </row>
    <row r="488" spans="1:6">
      <c r="A488" s="1"/>
      <c r="B488" s="1"/>
      <c r="C488" s="1"/>
      <c r="D488" s="1"/>
      <c r="E488" s="1"/>
      <c r="F488" s="1"/>
    </row>
    <row r="489" spans="1:6">
      <c r="A489" s="1"/>
      <c r="B489" s="1"/>
      <c r="C489" s="1"/>
      <c r="D489" s="1"/>
      <c r="E489" s="1"/>
      <c r="F489" s="1"/>
    </row>
    <row r="490" spans="1:6">
      <c r="A490" s="1"/>
      <c r="B490" s="1"/>
      <c r="C490" s="1"/>
      <c r="D490" s="1"/>
      <c r="E490" s="1"/>
      <c r="F490" s="1"/>
    </row>
    <row r="491" spans="1:6">
      <c r="A491" s="1"/>
      <c r="B491" s="1"/>
      <c r="C491" s="1"/>
      <c r="D491" s="1"/>
      <c r="E491" s="1"/>
      <c r="F491" s="1"/>
    </row>
    <row r="492" spans="1:6">
      <c r="A492" s="1"/>
      <c r="B492" s="1"/>
      <c r="C492" s="1"/>
      <c r="D492" s="1"/>
      <c r="E492" s="1"/>
      <c r="F492" s="1"/>
    </row>
    <row r="493" spans="1:6">
      <c r="A493" s="1"/>
      <c r="B493" s="1"/>
      <c r="C493" s="1"/>
      <c r="D493" s="1"/>
      <c r="E493" s="1"/>
      <c r="F493" s="1"/>
    </row>
    <row r="494" spans="1:6">
      <c r="A494" s="1"/>
      <c r="B494" s="1"/>
      <c r="C494" s="1"/>
      <c r="D494" s="1"/>
      <c r="E494" s="1"/>
      <c r="F494" s="1"/>
    </row>
    <row r="495" spans="1:6">
      <c r="A495" s="1"/>
      <c r="B495" s="1"/>
      <c r="C495" s="1"/>
      <c r="D495" s="1"/>
      <c r="E495" s="1"/>
      <c r="F495" s="1"/>
    </row>
    <row r="496" spans="1:6">
      <c r="A496" s="1"/>
      <c r="B496" s="1"/>
      <c r="C496" s="1"/>
      <c r="D496" s="1"/>
      <c r="E496" s="1"/>
      <c r="F496" s="1"/>
    </row>
    <row r="497" spans="1:6">
      <c r="A497" s="1"/>
      <c r="B497" s="1"/>
      <c r="C497" s="1"/>
      <c r="D497" s="1"/>
      <c r="E497" s="1"/>
      <c r="F497" s="1"/>
    </row>
    <row r="498" spans="1:6">
      <c r="A498" s="1"/>
      <c r="B498" s="1"/>
      <c r="C498" s="1"/>
      <c r="D498" s="1"/>
      <c r="E498" s="1"/>
      <c r="F498" s="1"/>
    </row>
    <row r="499" spans="1:6">
      <c r="A499" s="1"/>
      <c r="B499" s="1"/>
      <c r="C499" s="1"/>
      <c r="D499" s="1"/>
      <c r="E499" s="1"/>
      <c r="F499" s="1"/>
    </row>
    <row r="500" spans="1:6">
      <c r="A500" s="1"/>
      <c r="B500" s="1"/>
      <c r="C500" s="1"/>
      <c r="D500" s="1"/>
      <c r="E500" s="1"/>
      <c r="F500" s="1"/>
    </row>
    <row r="501" spans="1:6">
      <c r="A501" s="1"/>
      <c r="B501" s="1"/>
      <c r="C501" s="1"/>
      <c r="D501" s="1"/>
      <c r="E501" s="1"/>
      <c r="F501" s="1"/>
    </row>
  </sheetData>
  <printOptions horizontalCentered="1"/>
  <pageMargins left="0" right="0" top="0.74803149606299213" bottom="0.74803149606299213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tabSelected="1" view="pageBreakPreview" zoomScale="118" zoomScaleNormal="100" zoomScaleSheetLayoutView="118" workbookViewId="0">
      <pane ySplit="8" topLeftCell="A9" activePane="bottomLeft" state="frozen"/>
      <selection pane="bottomLeft" activeCell="F11" sqref="F11"/>
    </sheetView>
  </sheetViews>
  <sheetFormatPr defaultColWidth="0" defaultRowHeight="15"/>
  <cols>
    <col min="1" max="1" width="4.7109375" customWidth="1"/>
    <col min="2" max="2" width="6.7109375" customWidth="1"/>
    <col min="3" max="3" width="11.28515625" bestFit="1" customWidth="1"/>
    <col min="4" max="4" width="44.7109375" customWidth="1"/>
    <col min="5" max="5" width="4.85546875" customWidth="1"/>
    <col min="6" max="6" width="9.28515625" customWidth="1"/>
    <col min="7" max="7" width="11" customWidth="1"/>
    <col min="8" max="8" width="11.85546875" customWidth="1"/>
    <col min="9" max="9" width="12.140625" customWidth="1"/>
    <col min="10" max="15" width="0" hidden="1" customWidth="1"/>
    <col min="16" max="16" width="7.7109375" hidden="1" customWidth="1"/>
    <col min="17" max="18" width="0" hidden="1" customWidth="1"/>
    <col min="19" max="19" width="7.7109375" hidden="1" customWidth="1"/>
    <col min="20" max="26" width="0" hidden="1" customWidth="1"/>
    <col min="27" max="27" width="9.140625" hidden="1" customWidth="1"/>
    <col min="28" max="16384" width="9.140625" hidden="1"/>
  </cols>
  <sheetData>
    <row r="1" spans="1:26">
      <c r="A1" s="3"/>
      <c r="B1" s="5" t="s">
        <v>21</v>
      </c>
      <c r="C1" s="3"/>
      <c r="D1" s="3"/>
      <c r="E1" s="5" t="s">
        <v>18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3"/>
      <c r="W1">
        <v>30.126000000000001</v>
      </c>
    </row>
    <row r="2" spans="1:26">
      <c r="A2" s="3"/>
      <c r="B2" s="5" t="s">
        <v>25</v>
      </c>
      <c r="C2" s="3"/>
      <c r="D2" s="3"/>
      <c r="E2" s="5" t="s">
        <v>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S2" s="3"/>
    </row>
    <row r="3" spans="1:26">
      <c r="A3" s="3"/>
      <c r="B3" s="5" t="s">
        <v>24</v>
      </c>
      <c r="C3" s="3"/>
      <c r="D3" s="3"/>
      <c r="E3" s="5" t="s">
        <v>62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3"/>
    </row>
    <row r="4" spans="1:26">
      <c r="A4" s="3"/>
      <c r="B4" s="5" t="s">
        <v>88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</row>
    <row r="5" spans="1:26">
      <c r="A5" s="3"/>
      <c r="B5" s="5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</row>
    <row r="7" spans="1:26">
      <c r="A7" s="12"/>
      <c r="B7" s="13" t="s">
        <v>63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</row>
    <row r="8" spans="1:26" ht="15.75">
      <c r="A8" s="163" t="s">
        <v>79</v>
      </c>
      <c r="B8" s="163" t="s">
        <v>80</v>
      </c>
      <c r="C8" s="163" t="s">
        <v>81</v>
      </c>
      <c r="D8" s="163" t="s">
        <v>82</v>
      </c>
      <c r="E8" s="163" t="s">
        <v>83</v>
      </c>
      <c r="F8" s="163" t="s">
        <v>84</v>
      </c>
      <c r="G8" s="163" t="s">
        <v>53</v>
      </c>
      <c r="H8" s="163" t="s">
        <v>54</v>
      </c>
      <c r="I8" s="163" t="s">
        <v>85</v>
      </c>
      <c r="J8" s="163"/>
      <c r="K8" s="163"/>
      <c r="L8" s="163"/>
      <c r="M8" s="163"/>
      <c r="N8" s="163"/>
      <c r="O8" s="163"/>
      <c r="P8" s="163" t="s">
        <v>86</v>
      </c>
      <c r="Q8" s="160"/>
      <c r="R8" s="160"/>
      <c r="S8" s="163" t="s">
        <v>87</v>
      </c>
      <c r="T8" s="161"/>
      <c r="U8" s="161"/>
      <c r="V8" s="161"/>
      <c r="W8" s="161"/>
      <c r="X8" s="161"/>
      <c r="Y8" s="161"/>
      <c r="Z8" s="161"/>
    </row>
    <row r="9" spans="1:26">
      <c r="A9" s="149"/>
      <c r="B9" s="149"/>
      <c r="C9" s="164"/>
      <c r="D9" s="153" t="s">
        <v>64</v>
      </c>
      <c r="E9" s="149"/>
      <c r="F9" s="165"/>
      <c r="G9" s="573"/>
      <c r="H9" s="573"/>
      <c r="I9" s="573"/>
      <c r="J9" s="149"/>
      <c r="K9" s="149"/>
      <c r="L9" s="149"/>
      <c r="M9" s="149"/>
      <c r="N9" s="149"/>
      <c r="O9" s="149"/>
      <c r="P9" s="149"/>
      <c r="Q9" s="152"/>
      <c r="R9" s="152"/>
      <c r="S9" s="149"/>
      <c r="T9" s="152"/>
      <c r="U9" s="152"/>
      <c r="V9" s="152"/>
      <c r="W9" s="152"/>
      <c r="X9" s="152"/>
      <c r="Y9" s="152"/>
      <c r="Z9" s="152"/>
    </row>
    <row r="10" spans="1:26">
      <c r="A10" s="155"/>
      <c r="B10" s="155"/>
      <c r="C10" s="155"/>
      <c r="D10" s="155" t="s">
        <v>65</v>
      </c>
      <c r="E10" s="155"/>
      <c r="F10" s="166"/>
      <c r="G10" s="574"/>
      <c r="H10" s="574"/>
      <c r="I10" s="574"/>
      <c r="J10" s="155"/>
      <c r="K10" s="155"/>
      <c r="L10" s="155"/>
      <c r="M10" s="155"/>
      <c r="N10" s="155"/>
      <c r="O10" s="155"/>
      <c r="P10" s="155"/>
      <c r="Q10" s="152"/>
      <c r="R10" s="152"/>
      <c r="S10" s="155"/>
      <c r="T10" s="152"/>
      <c r="U10" s="152"/>
      <c r="V10" s="152"/>
      <c r="W10" s="152"/>
      <c r="X10" s="152"/>
      <c r="Y10" s="152"/>
      <c r="Z10" s="152"/>
    </row>
    <row r="11" spans="1:26" ht="24.95" customHeight="1">
      <c r="A11" s="169">
        <v>1</v>
      </c>
      <c r="B11" s="167" t="s">
        <v>89</v>
      </c>
      <c r="C11" s="170" t="s">
        <v>90</v>
      </c>
      <c r="D11" s="167" t="s">
        <v>91</v>
      </c>
      <c r="E11" s="167" t="s">
        <v>92</v>
      </c>
      <c r="F11" s="168">
        <v>1.0409999999999999</v>
      </c>
      <c r="G11" s="575"/>
      <c r="H11" s="575"/>
      <c r="I11" s="575"/>
      <c r="J11" s="167">
        <f>ROUND(F11*(N11),2)</f>
        <v>150.88999999999999</v>
      </c>
      <c r="K11" s="1">
        <f>ROUND(F11*(O11),2)</f>
        <v>0</v>
      </c>
      <c r="L11" s="1">
        <f>ROUND(F11*(G11),2)</f>
        <v>0</v>
      </c>
      <c r="M11" s="1">
        <f>ROUND(F11*(H11),2)</f>
        <v>0</v>
      </c>
      <c r="N11" s="1">
        <v>144.94999999999999</v>
      </c>
      <c r="O11" s="1"/>
      <c r="P11" s="166">
        <f>ROUND(F11*(R11),3)</f>
        <v>0.98699999999999999</v>
      </c>
      <c r="Q11" s="171"/>
      <c r="R11" s="171">
        <v>0.94846472000000004</v>
      </c>
      <c r="S11" s="166"/>
      <c r="Z11">
        <v>0</v>
      </c>
    </row>
    <row r="12" spans="1:26" ht="24.95" customHeight="1">
      <c r="A12" s="169">
        <v>2</v>
      </c>
      <c r="B12" s="167" t="s">
        <v>89</v>
      </c>
      <c r="C12" s="170" t="s">
        <v>93</v>
      </c>
      <c r="D12" s="167" t="s">
        <v>94</v>
      </c>
      <c r="E12" s="167" t="s">
        <v>95</v>
      </c>
      <c r="F12" s="168">
        <v>5.0960000000000001</v>
      </c>
      <c r="G12" s="575"/>
      <c r="H12" s="575"/>
      <c r="I12" s="575"/>
      <c r="J12" s="167">
        <f>ROUND(F12*(N12),2)</f>
        <v>85.46</v>
      </c>
      <c r="K12" s="1">
        <f>ROUND(F12*(O12),2)</f>
        <v>0</v>
      </c>
      <c r="L12" s="1">
        <f>ROUND(F12*(G12),2)</f>
        <v>0</v>
      </c>
      <c r="M12" s="1">
        <f>ROUND(F12*(H12),2)</f>
        <v>0</v>
      </c>
      <c r="N12" s="1">
        <v>16.77</v>
      </c>
      <c r="O12" s="1"/>
      <c r="P12" s="166">
        <f>ROUND(F12*(R12),3)</f>
        <v>0.60699999999999998</v>
      </c>
      <c r="Q12" s="171"/>
      <c r="R12" s="171">
        <v>0.11907968399999999</v>
      </c>
      <c r="S12" s="166"/>
      <c r="Z12">
        <v>0</v>
      </c>
    </row>
    <row r="13" spans="1:26" ht="24.95" customHeight="1">
      <c r="A13" s="169">
        <v>3</v>
      </c>
      <c r="B13" s="167" t="s">
        <v>89</v>
      </c>
      <c r="C13" s="170" t="s">
        <v>96</v>
      </c>
      <c r="D13" s="167" t="s">
        <v>97</v>
      </c>
      <c r="E13" s="167" t="s">
        <v>98</v>
      </c>
      <c r="F13" s="168">
        <v>13.2</v>
      </c>
      <c r="G13" s="575"/>
      <c r="H13" s="575"/>
      <c r="I13" s="575"/>
      <c r="J13" s="167">
        <f>ROUND(F13*(N13),2)</f>
        <v>30.23</v>
      </c>
      <c r="K13" s="1">
        <f>ROUND(F13*(O13),2)</f>
        <v>0</v>
      </c>
      <c r="L13" s="1">
        <f>ROUND(F13*(G13),2)</f>
        <v>0</v>
      </c>
      <c r="M13" s="1">
        <f>ROUND(F13*(H13),2)</f>
        <v>0</v>
      </c>
      <c r="N13" s="1">
        <v>2.29</v>
      </c>
      <c r="O13" s="1"/>
      <c r="P13" s="166">
        <f>ROUND(F13*(R13),3)</f>
        <v>4.0000000000000001E-3</v>
      </c>
      <c r="Q13" s="171"/>
      <c r="R13" s="171">
        <v>3.2000000000000003E-4</v>
      </c>
      <c r="S13" s="166"/>
      <c r="Z13">
        <v>0</v>
      </c>
    </row>
    <row r="14" spans="1:26">
      <c r="A14" s="270"/>
      <c r="B14" s="270"/>
      <c r="C14" s="270"/>
      <c r="D14" s="270" t="s">
        <v>65</v>
      </c>
      <c r="E14" s="270"/>
      <c r="F14" s="271"/>
      <c r="G14" s="576"/>
      <c r="H14" s="576"/>
      <c r="I14" s="576"/>
      <c r="J14" s="155"/>
      <c r="K14" s="155"/>
      <c r="L14" s="155">
        <f>ROUND((SUM(L10:L13))/1,2)</f>
        <v>0</v>
      </c>
      <c r="M14" s="155">
        <f>ROUND((SUM(M10:M13))/1,2)</f>
        <v>0</v>
      </c>
      <c r="N14" s="155"/>
      <c r="O14" s="155"/>
      <c r="P14" s="172">
        <f>ROUND((SUM(P10:P13))/1,2)</f>
        <v>1.6</v>
      </c>
      <c r="Q14" s="152"/>
      <c r="R14" s="152"/>
      <c r="S14" s="172">
        <f>ROUND((SUM(S10:S13))/1,2)</f>
        <v>0</v>
      </c>
      <c r="T14" s="152"/>
      <c r="U14" s="152"/>
      <c r="V14" s="152"/>
      <c r="W14" s="152"/>
      <c r="X14" s="152"/>
      <c r="Y14" s="152"/>
      <c r="Z14" s="152"/>
    </row>
    <row r="15" spans="1:26">
      <c r="A15" s="1"/>
      <c r="B15" s="1"/>
      <c r="C15" s="1"/>
      <c r="D15" s="1"/>
      <c r="E15" s="1"/>
      <c r="F15" s="162"/>
      <c r="G15" s="577"/>
      <c r="H15" s="577"/>
      <c r="I15" s="577"/>
      <c r="J15" s="1"/>
      <c r="K15" s="1"/>
      <c r="L15" s="1"/>
      <c r="M15" s="1"/>
      <c r="N15" s="1"/>
      <c r="O15" s="1"/>
      <c r="P15" s="1"/>
      <c r="S15" s="1"/>
    </row>
    <row r="16" spans="1:26">
      <c r="A16" s="155"/>
      <c r="B16" s="155"/>
      <c r="C16" s="155"/>
      <c r="D16" s="155" t="s">
        <v>66</v>
      </c>
      <c r="E16" s="155"/>
      <c r="F16" s="166"/>
      <c r="G16" s="574"/>
      <c r="H16" s="574"/>
      <c r="I16" s="574"/>
      <c r="J16" s="155"/>
      <c r="K16" s="155"/>
      <c r="L16" s="155"/>
      <c r="M16" s="155"/>
      <c r="N16" s="155"/>
      <c r="O16" s="155"/>
      <c r="P16" s="155"/>
      <c r="Q16" s="152"/>
      <c r="R16" s="152"/>
      <c r="S16" s="155"/>
      <c r="T16" s="152"/>
      <c r="U16" s="152"/>
      <c r="V16" s="152"/>
      <c r="W16" s="152"/>
      <c r="X16" s="152"/>
      <c r="Y16" s="152"/>
      <c r="Z16" s="152"/>
    </row>
    <row r="17" spans="1:26" ht="24.95" customHeight="1">
      <c r="A17" s="169">
        <v>4</v>
      </c>
      <c r="B17" s="167" t="s">
        <v>89</v>
      </c>
      <c r="C17" s="170" t="s">
        <v>99</v>
      </c>
      <c r="D17" s="167" t="s">
        <v>100</v>
      </c>
      <c r="E17" s="167" t="s">
        <v>95</v>
      </c>
      <c r="F17" s="168">
        <v>18.158000000000001</v>
      </c>
      <c r="G17" s="575"/>
      <c r="H17" s="575"/>
      <c r="I17" s="575"/>
      <c r="J17" s="167">
        <f>ROUND(F17*(N17),2)</f>
        <v>68.27</v>
      </c>
      <c r="K17" s="1">
        <f>ROUND(F17*(O17),2)</f>
        <v>0</v>
      </c>
      <c r="L17" s="1">
        <f>ROUND(F17*(G17),2)</f>
        <v>0</v>
      </c>
      <c r="M17" s="1">
        <f>ROUND(F17*(H17),2)</f>
        <v>0</v>
      </c>
      <c r="N17" s="1">
        <v>3.76</v>
      </c>
      <c r="O17" s="1"/>
      <c r="P17" s="166">
        <f>ROUND(F17*(R17),3)</f>
        <v>5.1999999999999998E-2</v>
      </c>
      <c r="Q17" s="171"/>
      <c r="R17" s="171">
        <v>2.8800000000000002E-3</v>
      </c>
      <c r="S17" s="166"/>
      <c r="Z17">
        <v>0</v>
      </c>
    </row>
    <row r="18" spans="1:26" ht="24.95" customHeight="1">
      <c r="A18" s="169">
        <v>5</v>
      </c>
      <c r="B18" s="167" t="s">
        <v>101</v>
      </c>
      <c r="C18" s="170" t="s">
        <v>102</v>
      </c>
      <c r="D18" s="167" t="s">
        <v>103</v>
      </c>
      <c r="E18" s="167" t="s">
        <v>95</v>
      </c>
      <c r="F18" s="168">
        <v>211.63200000000001</v>
      </c>
      <c r="G18" s="575"/>
      <c r="H18" s="575"/>
      <c r="I18" s="575"/>
      <c r="J18" s="167">
        <f>ROUND(F18*(N18),2)</f>
        <v>1532.22</v>
      </c>
      <c r="K18" s="1">
        <f>ROUND(F18*(O18),2)</f>
        <v>0</v>
      </c>
      <c r="L18" s="1">
        <f>ROUND(F18*(G18),2)</f>
        <v>0</v>
      </c>
      <c r="M18" s="1">
        <f>ROUND(F18*(H18),2)</f>
        <v>0</v>
      </c>
      <c r="N18" s="1">
        <v>7.24</v>
      </c>
      <c r="O18" s="1"/>
      <c r="P18" s="166">
        <f>ROUND(F18*(R18),3)</f>
        <v>4.0229999999999997</v>
      </c>
      <c r="Q18" s="171"/>
      <c r="R18" s="171">
        <v>1.9009999999999999E-2</v>
      </c>
      <c r="S18" s="166"/>
      <c r="Z18">
        <v>0</v>
      </c>
    </row>
    <row r="19" spans="1:26" ht="24.95" customHeight="1">
      <c r="A19" s="169">
        <v>6</v>
      </c>
      <c r="B19" s="167" t="s">
        <v>101</v>
      </c>
      <c r="C19" s="170" t="s">
        <v>104</v>
      </c>
      <c r="D19" s="167" t="s">
        <v>105</v>
      </c>
      <c r="E19" s="167" t="s">
        <v>95</v>
      </c>
      <c r="F19" s="168">
        <v>48.164000000000001</v>
      </c>
      <c r="G19" s="575"/>
      <c r="H19" s="575"/>
      <c r="I19" s="575"/>
      <c r="J19" s="167">
        <f>ROUND(F19*(N19),2)</f>
        <v>714.27</v>
      </c>
      <c r="K19" s="1">
        <f>ROUND(F19*(O19),2)</f>
        <v>0</v>
      </c>
      <c r="L19" s="1">
        <f>ROUND(F19*(G19),2)</f>
        <v>0</v>
      </c>
      <c r="M19" s="1">
        <f>ROUND(F19*(H19),2)</f>
        <v>0</v>
      </c>
      <c r="N19" s="1">
        <v>14.83</v>
      </c>
      <c r="O19" s="1"/>
      <c r="P19" s="166">
        <f>ROUND(F19*(R19),3)</f>
        <v>0.74399999999999999</v>
      </c>
      <c r="Q19" s="171"/>
      <c r="R19" s="171">
        <v>1.545E-2</v>
      </c>
      <c r="S19" s="166"/>
      <c r="Z19">
        <v>0</v>
      </c>
    </row>
    <row r="20" spans="1:26">
      <c r="A20" s="270"/>
      <c r="B20" s="270"/>
      <c r="C20" s="270"/>
      <c r="D20" s="270" t="s">
        <v>66</v>
      </c>
      <c r="E20" s="270"/>
      <c r="F20" s="271"/>
      <c r="G20" s="576"/>
      <c r="H20" s="576"/>
      <c r="I20" s="576"/>
      <c r="J20" s="155"/>
      <c r="K20" s="155"/>
      <c r="L20" s="155">
        <f>ROUND((SUM(L16:L19))/1,2)</f>
        <v>0</v>
      </c>
      <c r="M20" s="155">
        <f>ROUND((SUM(M16:M19))/1,2)</f>
        <v>0</v>
      </c>
      <c r="N20" s="155"/>
      <c r="O20" s="155"/>
      <c r="P20" s="172">
        <f>ROUND((SUM(P16:P19))/1,2)</f>
        <v>4.82</v>
      </c>
      <c r="Q20" s="152"/>
      <c r="R20" s="152"/>
      <c r="S20" s="172">
        <f>ROUND((SUM(S16:S19))/1,2)</f>
        <v>0</v>
      </c>
      <c r="T20" s="152"/>
      <c r="U20" s="152"/>
      <c r="V20" s="152"/>
      <c r="W20" s="152"/>
      <c r="X20" s="152"/>
      <c r="Y20" s="152"/>
      <c r="Z20" s="152"/>
    </row>
    <row r="21" spans="1:26">
      <c r="A21" s="1"/>
      <c r="B21" s="1"/>
      <c r="C21" s="1"/>
      <c r="D21" s="1"/>
      <c r="E21" s="1"/>
      <c r="F21" s="162"/>
      <c r="G21" s="577"/>
      <c r="H21" s="577"/>
      <c r="I21" s="577"/>
      <c r="J21" s="1"/>
      <c r="K21" s="1"/>
      <c r="L21" s="1"/>
      <c r="M21" s="1"/>
      <c r="N21" s="1"/>
      <c r="O21" s="1"/>
      <c r="P21" s="1"/>
      <c r="S21" s="1"/>
    </row>
    <row r="22" spans="1:26">
      <c r="A22" s="155"/>
      <c r="B22" s="155"/>
      <c r="C22" s="155"/>
      <c r="D22" s="155" t="s">
        <v>67</v>
      </c>
      <c r="E22" s="155"/>
      <c r="F22" s="166"/>
      <c r="G22" s="574"/>
      <c r="H22" s="574"/>
      <c r="I22" s="574"/>
      <c r="J22" s="155"/>
      <c r="K22" s="155"/>
      <c r="L22" s="155"/>
      <c r="M22" s="155"/>
      <c r="N22" s="155"/>
      <c r="O22" s="155"/>
      <c r="P22" s="155"/>
      <c r="Q22" s="152"/>
      <c r="R22" s="152"/>
      <c r="S22" s="155"/>
      <c r="T22" s="152"/>
      <c r="U22" s="152"/>
      <c r="V22" s="152"/>
      <c r="W22" s="152"/>
      <c r="X22" s="152"/>
      <c r="Y22" s="152"/>
      <c r="Z22" s="152"/>
    </row>
    <row r="23" spans="1:26" ht="24.95" customHeight="1">
      <c r="A23" s="169">
        <v>7</v>
      </c>
      <c r="B23" s="167" t="s">
        <v>106</v>
      </c>
      <c r="C23" s="170" t="s">
        <v>107</v>
      </c>
      <c r="D23" s="167" t="s">
        <v>108</v>
      </c>
      <c r="E23" s="167" t="s">
        <v>95</v>
      </c>
      <c r="F23" s="168">
        <v>33.884</v>
      </c>
      <c r="G23" s="575"/>
      <c r="H23" s="575"/>
      <c r="I23" s="575"/>
      <c r="J23" s="167">
        <f t="shared" ref="J23:J36" si="0">ROUND(F23*(N23),2)</f>
        <v>84.03</v>
      </c>
      <c r="K23" s="1">
        <f t="shared" ref="K23:K36" si="1">ROUND(F23*(O23),2)</f>
        <v>0</v>
      </c>
      <c r="L23" s="1">
        <f t="shared" ref="L23:L36" si="2">ROUND(F23*(G23),2)</f>
        <v>0</v>
      </c>
      <c r="M23" s="1">
        <f t="shared" ref="M23:M36" si="3">ROUND(F23*(H23),2)</f>
        <v>0</v>
      </c>
      <c r="N23" s="1">
        <v>2.48</v>
      </c>
      <c r="O23" s="1"/>
      <c r="P23" s="166"/>
      <c r="Q23" s="171"/>
      <c r="R23" s="171"/>
      <c r="S23" s="166">
        <f>ROUND(F23*(X23),3)</f>
        <v>6.641</v>
      </c>
      <c r="X23">
        <v>0.19600000000000001</v>
      </c>
      <c r="Z23">
        <v>0</v>
      </c>
    </row>
    <row r="24" spans="1:26" ht="24.95" customHeight="1">
      <c r="A24" s="169">
        <v>8</v>
      </c>
      <c r="B24" s="167" t="s">
        <v>106</v>
      </c>
      <c r="C24" s="170" t="s">
        <v>109</v>
      </c>
      <c r="D24" s="167" t="s">
        <v>110</v>
      </c>
      <c r="E24" s="167" t="s">
        <v>92</v>
      </c>
      <c r="F24" s="168">
        <v>0.59899999999999998</v>
      </c>
      <c r="G24" s="575"/>
      <c r="H24" s="575"/>
      <c r="I24" s="575"/>
      <c r="J24" s="167">
        <f t="shared" si="0"/>
        <v>13.18</v>
      </c>
      <c r="K24" s="1">
        <f t="shared" si="1"/>
        <v>0</v>
      </c>
      <c r="L24" s="1">
        <f t="shared" si="2"/>
        <v>0</v>
      </c>
      <c r="M24" s="1">
        <f t="shared" si="3"/>
        <v>0</v>
      </c>
      <c r="N24" s="1">
        <v>22.01</v>
      </c>
      <c r="O24" s="1"/>
      <c r="P24" s="166"/>
      <c r="Q24" s="171"/>
      <c r="R24" s="171"/>
      <c r="S24" s="166">
        <f>ROUND(F24*(X24),3)</f>
        <v>1.141</v>
      </c>
      <c r="X24">
        <v>1.905</v>
      </c>
      <c r="Z24">
        <v>0</v>
      </c>
    </row>
    <row r="25" spans="1:26" ht="35.1" customHeight="1">
      <c r="A25" s="169">
        <v>9</v>
      </c>
      <c r="B25" s="167" t="s">
        <v>106</v>
      </c>
      <c r="C25" s="170" t="s">
        <v>111</v>
      </c>
      <c r="D25" s="167" t="s">
        <v>112</v>
      </c>
      <c r="E25" s="167" t="s">
        <v>95</v>
      </c>
      <c r="F25" s="168">
        <v>48.164000000000001</v>
      </c>
      <c r="G25" s="575"/>
      <c r="H25" s="575"/>
      <c r="I25" s="575"/>
      <c r="J25" s="167">
        <f t="shared" si="0"/>
        <v>89.1</v>
      </c>
      <c r="K25" s="1">
        <f t="shared" si="1"/>
        <v>0</v>
      </c>
      <c r="L25" s="1">
        <f t="shared" si="2"/>
        <v>0</v>
      </c>
      <c r="M25" s="1">
        <f t="shared" si="3"/>
        <v>0</v>
      </c>
      <c r="N25" s="1">
        <v>1.85</v>
      </c>
      <c r="O25" s="1"/>
      <c r="P25" s="166"/>
      <c r="Q25" s="171"/>
      <c r="R25" s="171"/>
      <c r="S25" s="166">
        <f>ROUND(F25*(X25),3)</f>
        <v>0.96299999999999997</v>
      </c>
      <c r="X25">
        <v>0.02</v>
      </c>
      <c r="Z25">
        <v>0</v>
      </c>
    </row>
    <row r="26" spans="1:26" ht="24.95" customHeight="1">
      <c r="A26" s="169">
        <v>10</v>
      </c>
      <c r="B26" s="167" t="s">
        <v>106</v>
      </c>
      <c r="C26" s="170" t="s">
        <v>113</v>
      </c>
      <c r="D26" s="167" t="s">
        <v>114</v>
      </c>
      <c r="E26" s="167" t="s">
        <v>115</v>
      </c>
      <c r="F26" s="168">
        <v>9</v>
      </c>
      <c r="G26" s="575"/>
      <c r="H26" s="575"/>
      <c r="I26" s="575"/>
      <c r="J26" s="167">
        <f t="shared" si="0"/>
        <v>6.03</v>
      </c>
      <c r="K26" s="1">
        <f t="shared" si="1"/>
        <v>0</v>
      </c>
      <c r="L26" s="1">
        <f t="shared" si="2"/>
        <v>0</v>
      </c>
      <c r="M26" s="1">
        <f t="shared" si="3"/>
        <v>0</v>
      </c>
      <c r="N26" s="1">
        <v>0.67</v>
      </c>
      <c r="O26" s="1"/>
      <c r="P26" s="166"/>
      <c r="Q26" s="171"/>
      <c r="R26" s="171"/>
      <c r="S26" s="166"/>
      <c r="Z26">
        <v>0</v>
      </c>
    </row>
    <row r="27" spans="1:26" ht="24.95" customHeight="1">
      <c r="A27" s="169">
        <v>11</v>
      </c>
      <c r="B27" s="167" t="s">
        <v>106</v>
      </c>
      <c r="C27" s="170" t="s">
        <v>116</v>
      </c>
      <c r="D27" s="167" t="s">
        <v>117</v>
      </c>
      <c r="E27" s="167" t="s">
        <v>95</v>
      </c>
      <c r="F27" s="168">
        <v>13.002000000000001</v>
      </c>
      <c r="G27" s="575"/>
      <c r="H27" s="575"/>
      <c r="I27" s="575"/>
      <c r="J27" s="167">
        <f t="shared" si="0"/>
        <v>60.85</v>
      </c>
      <c r="K27" s="1">
        <f t="shared" si="1"/>
        <v>0</v>
      </c>
      <c r="L27" s="1">
        <f t="shared" si="2"/>
        <v>0</v>
      </c>
      <c r="M27" s="1">
        <f t="shared" si="3"/>
        <v>0</v>
      </c>
      <c r="N27" s="1">
        <v>4.68</v>
      </c>
      <c r="O27" s="1"/>
      <c r="P27" s="166">
        <f>ROUND(F27*(R27),3)</f>
        <v>1.4999999999999999E-2</v>
      </c>
      <c r="Q27" s="171"/>
      <c r="R27" s="171">
        <v>1.1459999999999999E-3</v>
      </c>
      <c r="S27" s="166">
        <f>ROUND(F27*(X27),3)</f>
        <v>1.0660000000000001</v>
      </c>
      <c r="X27">
        <v>8.2000000000000003E-2</v>
      </c>
      <c r="Z27">
        <v>0</v>
      </c>
    </row>
    <row r="28" spans="1:26" ht="24.95" customHeight="1">
      <c r="A28" s="169">
        <v>12</v>
      </c>
      <c r="B28" s="167" t="s">
        <v>106</v>
      </c>
      <c r="C28" s="170" t="s">
        <v>118</v>
      </c>
      <c r="D28" s="167" t="s">
        <v>119</v>
      </c>
      <c r="E28" s="167" t="s">
        <v>95</v>
      </c>
      <c r="F28" s="168">
        <v>262.166</v>
      </c>
      <c r="G28" s="575"/>
      <c r="H28" s="575"/>
      <c r="I28" s="575"/>
      <c r="J28" s="167">
        <f t="shared" si="0"/>
        <v>820.58</v>
      </c>
      <c r="K28" s="1">
        <f t="shared" si="1"/>
        <v>0</v>
      </c>
      <c r="L28" s="1">
        <f t="shared" si="2"/>
        <v>0</v>
      </c>
      <c r="M28" s="1">
        <f t="shared" si="3"/>
        <v>0</v>
      </c>
      <c r="N28" s="1">
        <v>3.13</v>
      </c>
      <c r="O28" s="1"/>
      <c r="P28" s="166"/>
      <c r="Q28" s="171"/>
      <c r="R28" s="171"/>
      <c r="S28" s="166">
        <f>ROUND(F28*(X28),3)</f>
        <v>17.827000000000002</v>
      </c>
      <c r="X28">
        <v>6.8000000000000005E-2</v>
      </c>
      <c r="Z28">
        <v>0</v>
      </c>
    </row>
    <row r="29" spans="1:26" ht="24.95" customHeight="1">
      <c r="A29" s="169">
        <v>13</v>
      </c>
      <c r="B29" s="167" t="s">
        <v>106</v>
      </c>
      <c r="C29" s="170" t="s">
        <v>120</v>
      </c>
      <c r="D29" s="167" t="s">
        <v>121</v>
      </c>
      <c r="E29" s="167" t="s">
        <v>122</v>
      </c>
      <c r="F29" s="168">
        <v>27.821806000000002</v>
      </c>
      <c r="G29" s="575"/>
      <c r="H29" s="575"/>
      <c r="I29" s="575"/>
      <c r="J29" s="167">
        <f t="shared" si="0"/>
        <v>232.59</v>
      </c>
      <c r="K29" s="1">
        <f t="shared" si="1"/>
        <v>0</v>
      </c>
      <c r="L29" s="1">
        <f t="shared" si="2"/>
        <v>0</v>
      </c>
      <c r="M29" s="1">
        <f t="shared" si="3"/>
        <v>0</v>
      </c>
      <c r="N29" s="1">
        <v>8.36</v>
      </c>
      <c r="O29" s="1"/>
      <c r="P29" s="166"/>
      <c r="Q29" s="171"/>
      <c r="R29" s="171"/>
      <c r="S29" s="166"/>
      <c r="Z29">
        <v>0</v>
      </c>
    </row>
    <row r="30" spans="1:26" ht="24.95" customHeight="1">
      <c r="A30" s="169">
        <v>14</v>
      </c>
      <c r="B30" s="167" t="s">
        <v>106</v>
      </c>
      <c r="C30" s="170" t="s">
        <v>123</v>
      </c>
      <c r="D30" s="167" t="s">
        <v>124</v>
      </c>
      <c r="E30" s="167" t="s">
        <v>122</v>
      </c>
      <c r="F30" s="168">
        <v>27.821999999999999</v>
      </c>
      <c r="G30" s="575"/>
      <c r="H30" s="575"/>
      <c r="I30" s="575"/>
      <c r="J30" s="167">
        <f t="shared" si="0"/>
        <v>354.17</v>
      </c>
      <c r="K30" s="1">
        <f t="shared" si="1"/>
        <v>0</v>
      </c>
      <c r="L30" s="1">
        <f t="shared" si="2"/>
        <v>0</v>
      </c>
      <c r="M30" s="1">
        <f t="shared" si="3"/>
        <v>0</v>
      </c>
      <c r="N30" s="1">
        <v>12.73</v>
      </c>
      <c r="O30" s="1"/>
      <c r="P30" s="166"/>
      <c r="Q30" s="171"/>
      <c r="R30" s="171"/>
      <c r="S30" s="166"/>
      <c r="Z30">
        <v>0</v>
      </c>
    </row>
    <row r="31" spans="1:26" ht="24.95" customHeight="1">
      <c r="A31" s="169">
        <v>15</v>
      </c>
      <c r="B31" s="167" t="s">
        <v>106</v>
      </c>
      <c r="C31" s="170" t="s">
        <v>125</v>
      </c>
      <c r="D31" s="167" t="s">
        <v>126</v>
      </c>
      <c r="E31" s="167" t="s">
        <v>122</v>
      </c>
      <c r="F31" s="168">
        <v>139.11000000000001</v>
      </c>
      <c r="G31" s="575"/>
      <c r="H31" s="575"/>
      <c r="I31" s="575"/>
      <c r="J31" s="167">
        <f t="shared" si="0"/>
        <v>62.6</v>
      </c>
      <c r="K31" s="1">
        <f t="shared" si="1"/>
        <v>0</v>
      </c>
      <c r="L31" s="1">
        <f t="shared" si="2"/>
        <v>0</v>
      </c>
      <c r="M31" s="1">
        <f t="shared" si="3"/>
        <v>0</v>
      </c>
      <c r="N31" s="1">
        <v>0.45</v>
      </c>
      <c r="O31" s="1"/>
      <c r="P31" s="166"/>
      <c r="Q31" s="171"/>
      <c r="R31" s="171"/>
      <c r="S31" s="166"/>
      <c r="Z31">
        <v>0</v>
      </c>
    </row>
    <row r="32" spans="1:26" ht="24.95" customHeight="1">
      <c r="A32" s="169">
        <v>16</v>
      </c>
      <c r="B32" s="167" t="s">
        <v>106</v>
      </c>
      <c r="C32" s="170" t="s">
        <v>127</v>
      </c>
      <c r="D32" s="167" t="s">
        <v>128</v>
      </c>
      <c r="E32" s="167" t="s">
        <v>122</v>
      </c>
      <c r="F32" s="168">
        <v>27.821999999999999</v>
      </c>
      <c r="G32" s="575"/>
      <c r="H32" s="575"/>
      <c r="I32" s="575"/>
      <c r="J32" s="167">
        <f t="shared" si="0"/>
        <v>234.82</v>
      </c>
      <c r="K32" s="1">
        <f t="shared" si="1"/>
        <v>0</v>
      </c>
      <c r="L32" s="1">
        <f t="shared" si="2"/>
        <v>0</v>
      </c>
      <c r="M32" s="1">
        <f t="shared" si="3"/>
        <v>0</v>
      </c>
      <c r="N32" s="1">
        <v>8.44</v>
      </c>
      <c r="O32" s="1"/>
      <c r="P32" s="166"/>
      <c r="Q32" s="171"/>
      <c r="R32" s="171"/>
      <c r="S32" s="166"/>
      <c r="Z32">
        <v>0</v>
      </c>
    </row>
    <row r="33" spans="1:26" ht="24.95" customHeight="1">
      <c r="A33" s="169">
        <v>17</v>
      </c>
      <c r="B33" s="167" t="s">
        <v>106</v>
      </c>
      <c r="C33" s="170" t="s">
        <v>129</v>
      </c>
      <c r="D33" s="167" t="s">
        <v>130</v>
      </c>
      <c r="E33" s="167" t="s">
        <v>122</v>
      </c>
      <c r="F33" s="168">
        <v>111.288</v>
      </c>
      <c r="G33" s="575"/>
      <c r="H33" s="575"/>
      <c r="I33" s="575"/>
      <c r="J33" s="167">
        <f t="shared" si="0"/>
        <v>105.72</v>
      </c>
      <c r="K33" s="1">
        <f t="shared" si="1"/>
        <v>0</v>
      </c>
      <c r="L33" s="1">
        <f t="shared" si="2"/>
        <v>0</v>
      </c>
      <c r="M33" s="1">
        <f t="shared" si="3"/>
        <v>0</v>
      </c>
      <c r="N33" s="1">
        <v>0.95</v>
      </c>
      <c r="O33" s="1"/>
      <c r="P33" s="166"/>
      <c r="Q33" s="171"/>
      <c r="R33" s="171"/>
      <c r="S33" s="166"/>
      <c r="Z33">
        <v>0</v>
      </c>
    </row>
    <row r="34" spans="1:26" ht="24.95" customHeight="1">
      <c r="A34" s="169">
        <v>18</v>
      </c>
      <c r="B34" s="167" t="s">
        <v>106</v>
      </c>
      <c r="C34" s="170" t="s">
        <v>131</v>
      </c>
      <c r="D34" s="167" t="s">
        <v>132</v>
      </c>
      <c r="E34" s="167" t="s">
        <v>122</v>
      </c>
      <c r="F34" s="168">
        <v>27.821999999999999</v>
      </c>
      <c r="G34" s="575"/>
      <c r="H34" s="575"/>
      <c r="I34" s="575"/>
      <c r="J34" s="167">
        <f t="shared" si="0"/>
        <v>225.08</v>
      </c>
      <c r="K34" s="1">
        <f t="shared" si="1"/>
        <v>0</v>
      </c>
      <c r="L34" s="1">
        <f t="shared" si="2"/>
        <v>0</v>
      </c>
      <c r="M34" s="1">
        <f t="shared" si="3"/>
        <v>0</v>
      </c>
      <c r="N34" s="1">
        <v>8.09</v>
      </c>
      <c r="O34" s="1"/>
      <c r="P34" s="166"/>
      <c r="Q34" s="171"/>
      <c r="R34" s="171"/>
      <c r="S34" s="166"/>
      <c r="Z34">
        <v>0</v>
      </c>
    </row>
    <row r="35" spans="1:26" ht="24.95" customHeight="1">
      <c r="A35" s="169">
        <v>19</v>
      </c>
      <c r="B35" s="167" t="s">
        <v>106</v>
      </c>
      <c r="C35" s="170" t="s">
        <v>133</v>
      </c>
      <c r="D35" s="167" t="s">
        <v>134</v>
      </c>
      <c r="E35" s="167" t="s">
        <v>122</v>
      </c>
      <c r="F35" s="168">
        <v>27.821999999999999</v>
      </c>
      <c r="G35" s="575"/>
      <c r="H35" s="575"/>
      <c r="I35" s="575"/>
      <c r="J35" s="167">
        <f t="shared" si="0"/>
        <v>470.19</v>
      </c>
      <c r="K35" s="1">
        <f t="shared" si="1"/>
        <v>0</v>
      </c>
      <c r="L35" s="1">
        <f t="shared" si="2"/>
        <v>0</v>
      </c>
      <c r="M35" s="1">
        <f t="shared" si="3"/>
        <v>0</v>
      </c>
      <c r="N35" s="1">
        <v>16.899999999999999</v>
      </c>
      <c r="O35" s="1"/>
      <c r="P35" s="166"/>
      <c r="Q35" s="171"/>
      <c r="R35" s="171"/>
      <c r="S35" s="166"/>
      <c r="Z35">
        <v>0</v>
      </c>
    </row>
    <row r="36" spans="1:26" ht="24.95" customHeight="1">
      <c r="A36" s="169">
        <v>20</v>
      </c>
      <c r="B36" s="167" t="s">
        <v>135</v>
      </c>
      <c r="C36" s="170" t="s">
        <v>136</v>
      </c>
      <c r="D36" s="167" t="s">
        <v>137</v>
      </c>
      <c r="E36" s="167" t="s">
        <v>98</v>
      </c>
      <c r="F36" s="168">
        <v>7.8</v>
      </c>
      <c r="G36" s="575"/>
      <c r="H36" s="575"/>
      <c r="I36" s="575"/>
      <c r="J36" s="167">
        <f t="shared" si="0"/>
        <v>21.45</v>
      </c>
      <c r="K36" s="1">
        <f t="shared" si="1"/>
        <v>0</v>
      </c>
      <c r="L36" s="1">
        <f t="shared" si="2"/>
        <v>0</v>
      </c>
      <c r="M36" s="1">
        <f t="shared" si="3"/>
        <v>0</v>
      </c>
      <c r="N36" s="1">
        <v>2.75</v>
      </c>
      <c r="O36" s="1"/>
      <c r="P36" s="166"/>
      <c r="Q36" s="171"/>
      <c r="R36" s="171"/>
      <c r="S36" s="166"/>
      <c r="Z36">
        <v>0</v>
      </c>
    </row>
    <row r="37" spans="1:26">
      <c r="A37" s="270"/>
      <c r="B37" s="270"/>
      <c r="C37" s="270"/>
      <c r="D37" s="270" t="s">
        <v>67</v>
      </c>
      <c r="E37" s="270"/>
      <c r="F37" s="271"/>
      <c r="G37" s="576"/>
      <c r="H37" s="576"/>
      <c r="I37" s="576"/>
      <c r="J37" s="155"/>
      <c r="K37" s="155"/>
      <c r="L37" s="155">
        <f>ROUND((SUM(L22:L36))/1,2)</f>
        <v>0</v>
      </c>
      <c r="M37" s="155">
        <f>ROUND((SUM(M22:M36))/1,2)</f>
        <v>0</v>
      </c>
      <c r="N37" s="155"/>
      <c r="O37" s="155"/>
      <c r="P37" s="172">
        <f>ROUND((SUM(P22:P36))/1,2)</f>
        <v>0.02</v>
      </c>
      <c r="Q37" s="152"/>
      <c r="R37" s="152"/>
      <c r="S37" s="172">
        <f>ROUND((SUM(S22:S36))/1,2)</f>
        <v>27.64</v>
      </c>
      <c r="T37" s="152"/>
      <c r="U37" s="152"/>
      <c r="V37" s="152"/>
      <c r="W37" s="152"/>
      <c r="X37" s="152"/>
      <c r="Y37" s="152"/>
      <c r="Z37" s="152"/>
    </row>
    <row r="38" spans="1:26">
      <c r="A38" s="1"/>
      <c r="B38" s="1"/>
      <c r="C38" s="1"/>
      <c r="D38" s="1"/>
      <c r="E38" s="1"/>
      <c r="F38" s="162"/>
      <c r="G38" s="577"/>
      <c r="H38" s="577"/>
      <c r="I38" s="577"/>
      <c r="J38" s="1"/>
      <c r="K38" s="1"/>
      <c r="L38" s="1"/>
      <c r="M38" s="1"/>
      <c r="N38" s="1"/>
      <c r="O38" s="1"/>
      <c r="P38" s="1"/>
      <c r="S38" s="1"/>
    </row>
    <row r="39" spans="1:26">
      <c r="A39" s="263"/>
      <c r="B39" s="263"/>
      <c r="C39" s="263"/>
      <c r="D39" s="264" t="s">
        <v>64</v>
      </c>
      <c r="E39" s="263"/>
      <c r="F39" s="265"/>
      <c r="G39" s="578"/>
      <c r="H39" s="578"/>
      <c r="I39" s="578"/>
      <c r="J39" s="156"/>
      <c r="K39" s="155"/>
      <c r="L39" s="156">
        <f>ROUND((SUM(L9:L38))/2,2)</f>
        <v>0</v>
      </c>
      <c r="M39" s="156">
        <f>ROUND((SUM(M9:M38))/2,2)</f>
        <v>0</v>
      </c>
      <c r="N39" s="155"/>
      <c r="O39" s="155"/>
      <c r="P39" s="172">
        <f>ROUND((SUM(P9:P38))/2,2)</f>
        <v>6.44</v>
      </c>
      <c r="S39" s="172">
        <f>ROUND((SUM(S9:S38))/2,2)</f>
        <v>27.64</v>
      </c>
    </row>
    <row r="40" spans="1:26">
      <c r="A40" s="1"/>
      <c r="B40" s="1"/>
      <c r="C40" s="1"/>
      <c r="D40" s="1"/>
      <c r="E40" s="1"/>
      <c r="F40" s="162"/>
      <c r="G40" s="577"/>
      <c r="H40" s="577"/>
      <c r="I40" s="577"/>
      <c r="J40" s="1"/>
      <c r="K40" s="1"/>
      <c r="L40" s="1"/>
      <c r="M40" s="1"/>
      <c r="N40" s="1"/>
      <c r="O40" s="1"/>
      <c r="P40" s="1"/>
      <c r="S40" s="1"/>
    </row>
    <row r="41" spans="1:26">
      <c r="A41" s="155"/>
      <c r="B41" s="155"/>
      <c r="C41" s="155"/>
      <c r="D41" s="2" t="s">
        <v>68</v>
      </c>
      <c r="E41" s="155"/>
      <c r="F41" s="166"/>
      <c r="G41" s="574"/>
      <c r="H41" s="574"/>
      <c r="I41" s="574"/>
      <c r="J41" s="155"/>
      <c r="K41" s="155"/>
      <c r="L41" s="155"/>
      <c r="M41" s="155"/>
      <c r="N41" s="155"/>
      <c r="O41" s="155"/>
      <c r="P41" s="155"/>
      <c r="Q41" s="152"/>
      <c r="R41" s="152"/>
      <c r="S41" s="155"/>
      <c r="T41" s="152"/>
      <c r="U41" s="152"/>
      <c r="V41" s="152"/>
      <c r="W41" s="152"/>
      <c r="X41" s="152"/>
      <c r="Y41" s="152"/>
      <c r="Z41" s="152"/>
    </row>
    <row r="42" spans="1:26">
      <c r="A42" s="155"/>
      <c r="B42" s="155"/>
      <c r="C42" s="155"/>
      <c r="D42" s="155" t="s">
        <v>69</v>
      </c>
      <c r="E42" s="155"/>
      <c r="F42" s="166"/>
      <c r="G42" s="574"/>
      <c r="H42" s="574"/>
      <c r="I42" s="574"/>
      <c r="J42" s="155"/>
      <c r="K42" s="155"/>
      <c r="L42" s="155"/>
      <c r="M42" s="155"/>
      <c r="N42" s="155"/>
      <c r="O42" s="155"/>
      <c r="P42" s="155"/>
      <c r="Q42" s="152"/>
      <c r="R42" s="152"/>
      <c r="S42" s="155"/>
      <c r="T42" s="152"/>
      <c r="U42" s="152"/>
      <c r="V42" s="152"/>
      <c r="W42" s="152"/>
      <c r="X42" s="152"/>
      <c r="Y42" s="152"/>
      <c r="Z42" s="152"/>
    </row>
    <row r="43" spans="1:26" ht="24.95" customHeight="1">
      <c r="A43" s="169">
        <v>21</v>
      </c>
      <c r="B43" s="167" t="s">
        <v>138</v>
      </c>
      <c r="C43" s="170" t="s">
        <v>139</v>
      </c>
      <c r="D43" s="167" t="s">
        <v>140</v>
      </c>
      <c r="E43" s="167" t="s">
        <v>141</v>
      </c>
      <c r="F43" s="168">
        <v>1</v>
      </c>
      <c r="G43" s="575"/>
      <c r="H43" s="575"/>
      <c r="I43" s="575"/>
      <c r="J43" s="167">
        <f>ROUND(F43*(N43),2)</f>
        <v>34906.33</v>
      </c>
      <c r="K43" s="1">
        <f>ROUND(F43*(O43),2)</f>
        <v>0</v>
      </c>
      <c r="L43" s="1">
        <f>ROUND(F43*(G43),2)</f>
        <v>0</v>
      </c>
      <c r="M43" s="1">
        <f>ROUND(F43*(H43),2)</f>
        <v>0</v>
      </c>
      <c r="N43" s="1">
        <v>34906.33</v>
      </c>
      <c r="O43" s="1"/>
      <c r="P43" s="166"/>
      <c r="Q43" s="171"/>
      <c r="R43" s="171"/>
      <c r="S43" s="166"/>
      <c r="Z43">
        <v>0</v>
      </c>
    </row>
    <row r="44" spans="1:26">
      <c r="A44" s="263"/>
      <c r="B44" s="263"/>
      <c r="C44" s="263"/>
      <c r="D44" s="263" t="s">
        <v>69</v>
      </c>
      <c r="E44" s="263"/>
      <c r="F44" s="265"/>
      <c r="G44" s="578"/>
      <c r="H44" s="578"/>
      <c r="I44" s="578"/>
      <c r="J44" s="155"/>
      <c r="K44" s="155"/>
      <c r="L44" s="155">
        <f>ROUND((SUM(L42:L43))/1,2)</f>
        <v>0</v>
      </c>
      <c r="M44" s="155">
        <f>ROUND((SUM(M42:M43))/1,2)</f>
        <v>0</v>
      </c>
      <c r="N44" s="155"/>
      <c r="O44" s="155"/>
      <c r="P44" s="172">
        <f>ROUND((SUM(P42:P43))/1,2)</f>
        <v>0</v>
      </c>
      <c r="Q44" s="152"/>
      <c r="R44" s="152"/>
      <c r="S44" s="172">
        <f>ROUND((SUM(S42:S43))/1,2)</f>
        <v>0</v>
      </c>
      <c r="T44" s="152"/>
      <c r="U44" s="152"/>
      <c r="V44" s="152"/>
      <c r="W44" s="152"/>
      <c r="X44" s="152"/>
      <c r="Y44" s="152"/>
      <c r="Z44" s="152"/>
    </row>
    <row r="45" spans="1:26">
      <c r="A45" s="1"/>
      <c r="B45" s="1"/>
      <c r="C45" s="1"/>
      <c r="D45" s="1"/>
      <c r="E45" s="1"/>
      <c r="F45" s="162"/>
      <c r="G45" s="577"/>
      <c r="H45" s="577"/>
      <c r="I45" s="577"/>
      <c r="J45" s="1"/>
      <c r="K45" s="1"/>
      <c r="L45" s="1"/>
      <c r="M45" s="1"/>
      <c r="N45" s="1"/>
      <c r="O45" s="1"/>
      <c r="P45" s="1"/>
      <c r="S45" s="1"/>
    </row>
    <row r="46" spans="1:26">
      <c r="A46" s="155"/>
      <c r="B46" s="155"/>
      <c r="C46" s="155"/>
      <c r="D46" s="155" t="s">
        <v>70</v>
      </c>
      <c r="E46" s="155"/>
      <c r="F46" s="166"/>
      <c r="G46" s="574"/>
      <c r="H46" s="574"/>
      <c r="I46" s="574"/>
      <c r="J46" s="155"/>
      <c r="K46" s="155"/>
      <c r="L46" s="155"/>
      <c r="M46" s="155"/>
      <c r="N46" s="155"/>
      <c r="O46" s="155"/>
      <c r="P46" s="155"/>
      <c r="Q46" s="152"/>
      <c r="R46" s="152"/>
      <c r="S46" s="155"/>
      <c r="T46" s="152"/>
      <c r="U46" s="152"/>
      <c r="V46" s="152"/>
      <c r="W46" s="152"/>
      <c r="X46" s="152"/>
      <c r="Y46" s="152"/>
      <c r="Z46" s="152"/>
    </row>
    <row r="47" spans="1:26" ht="50.1" customHeight="1">
      <c r="A47" s="169">
        <v>22</v>
      </c>
      <c r="B47" s="167" t="s">
        <v>142</v>
      </c>
      <c r="C47" s="170" t="s">
        <v>143</v>
      </c>
      <c r="D47" s="167" t="s">
        <v>144</v>
      </c>
      <c r="E47" s="167" t="s">
        <v>141</v>
      </c>
      <c r="F47" s="168">
        <v>1</v>
      </c>
      <c r="G47" s="575"/>
      <c r="H47" s="575"/>
      <c r="I47" s="575"/>
      <c r="J47" s="167">
        <f>ROUND(F47*(N47),2)</f>
        <v>1750</v>
      </c>
      <c r="K47" s="1">
        <f>ROUND(F47*(O47),2)</f>
        <v>0</v>
      </c>
      <c r="L47" s="1">
        <f>ROUND(F47*(G47),2)</f>
        <v>0</v>
      </c>
      <c r="M47" s="1">
        <f>ROUND(F47*(H47),2)</f>
        <v>0</v>
      </c>
      <c r="N47" s="1">
        <v>1750</v>
      </c>
      <c r="O47" s="1"/>
      <c r="P47" s="166"/>
      <c r="Q47" s="171"/>
      <c r="R47" s="171"/>
      <c r="S47" s="166"/>
      <c r="Z47">
        <v>0</v>
      </c>
    </row>
    <row r="48" spans="1:26" ht="24.95" customHeight="1">
      <c r="A48" s="169">
        <v>23</v>
      </c>
      <c r="B48" s="167" t="s">
        <v>142</v>
      </c>
      <c r="C48" s="170" t="s">
        <v>145</v>
      </c>
      <c r="D48" s="167" t="s">
        <v>146</v>
      </c>
      <c r="E48" s="167" t="s">
        <v>147</v>
      </c>
      <c r="F48" s="277"/>
      <c r="G48" s="579"/>
      <c r="H48" s="579"/>
      <c r="I48" s="579"/>
      <c r="J48" s="167">
        <f>ROUND(F48*(N48),2)</f>
        <v>0</v>
      </c>
      <c r="K48" s="1">
        <f>ROUND(F48*(O48),2)</f>
        <v>0</v>
      </c>
      <c r="L48" s="1">
        <f>ROUND(F48*(G48),2)</f>
        <v>0</v>
      </c>
      <c r="M48" s="1">
        <f>ROUND(F48*(H48),2)</f>
        <v>0</v>
      </c>
      <c r="N48" s="1">
        <v>17.5</v>
      </c>
      <c r="O48" s="1"/>
      <c r="P48" s="166"/>
      <c r="Q48" s="171"/>
      <c r="R48" s="171"/>
      <c r="S48" s="166"/>
      <c r="Z48">
        <v>0</v>
      </c>
    </row>
    <row r="49" spans="1:26">
      <c r="A49" s="263"/>
      <c r="B49" s="263"/>
      <c r="C49" s="263"/>
      <c r="D49" s="263" t="s">
        <v>70</v>
      </c>
      <c r="E49" s="263"/>
      <c r="F49" s="265"/>
      <c r="G49" s="578"/>
      <c r="H49" s="578"/>
      <c r="I49" s="578"/>
      <c r="J49" s="155"/>
      <c r="K49" s="155"/>
      <c r="L49" s="155">
        <f>ROUND((SUM(L46:L48))/1,2)</f>
        <v>0</v>
      </c>
      <c r="M49" s="155">
        <f>ROUND((SUM(M46:M48))/1,2)</f>
        <v>0</v>
      </c>
      <c r="N49" s="155"/>
      <c r="O49" s="155"/>
      <c r="P49" s="172">
        <f>ROUND((SUM(P46:P48))/1,2)</f>
        <v>0</v>
      </c>
      <c r="Q49" s="152"/>
      <c r="R49" s="152"/>
      <c r="S49" s="172">
        <f>ROUND((SUM(S46:S48))/1,2)</f>
        <v>0</v>
      </c>
      <c r="T49" s="152"/>
      <c r="U49" s="152"/>
      <c r="V49" s="152"/>
      <c r="W49" s="152"/>
      <c r="X49" s="152"/>
      <c r="Y49" s="152"/>
      <c r="Z49" s="152"/>
    </row>
    <row r="50" spans="1:26">
      <c r="A50" s="1"/>
      <c r="B50" s="1"/>
      <c r="C50" s="1"/>
      <c r="D50" s="1"/>
      <c r="E50" s="1"/>
      <c r="F50" s="162"/>
      <c r="G50" s="577"/>
      <c r="H50" s="577"/>
      <c r="I50" s="577"/>
      <c r="J50" s="1"/>
      <c r="K50" s="1"/>
      <c r="L50" s="1"/>
      <c r="M50" s="1"/>
      <c r="N50" s="1"/>
      <c r="O50" s="1"/>
      <c r="P50" s="1"/>
      <c r="S50" s="1"/>
    </row>
    <row r="51" spans="1:26">
      <c r="A51" s="155"/>
      <c r="B51" s="155"/>
      <c r="C51" s="155"/>
      <c r="D51" s="155" t="s">
        <v>71</v>
      </c>
      <c r="E51" s="155"/>
      <c r="F51" s="166"/>
      <c r="G51" s="574"/>
      <c r="H51" s="574"/>
      <c r="I51" s="574"/>
      <c r="J51" s="155"/>
      <c r="K51" s="155"/>
      <c r="L51" s="155"/>
      <c r="M51" s="155"/>
      <c r="N51" s="155"/>
      <c r="O51" s="155"/>
      <c r="P51" s="155"/>
      <c r="Q51" s="152"/>
      <c r="R51" s="152"/>
      <c r="S51" s="155"/>
      <c r="T51" s="152"/>
      <c r="U51" s="152"/>
      <c r="V51" s="152"/>
      <c r="W51" s="152"/>
      <c r="X51" s="152"/>
      <c r="Y51" s="152"/>
      <c r="Z51" s="152"/>
    </row>
    <row r="52" spans="1:26" ht="24.95" customHeight="1">
      <c r="A52" s="169">
        <v>24</v>
      </c>
      <c r="B52" s="167" t="s">
        <v>138</v>
      </c>
      <c r="C52" s="170" t="s">
        <v>148</v>
      </c>
      <c r="D52" s="167" t="s">
        <v>149</v>
      </c>
      <c r="E52" s="167" t="s">
        <v>141</v>
      </c>
      <c r="F52" s="168">
        <v>1</v>
      </c>
      <c r="G52" s="575"/>
      <c r="H52" s="575"/>
      <c r="I52" s="575"/>
      <c r="J52" s="167">
        <f>ROUND(F52*(N52),2)</f>
        <v>3813.65</v>
      </c>
      <c r="K52" s="1">
        <f>ROUND(F52*(O52),2)</f>
        <v>0</v>
      </c>
      <c r="L52" s="1">
        <f>ROUND(F52*(G52),2)</f>
        <v>0</v>
      </c>
      <c r="M52" s="1">
        <f>ROUND(F52*(H52),2)</f>
        <v>0</v>
      </c>
      <c r="N52" s="1">
        <v>3813.65</v>
      </c>
      <c r="O52" s="1"/>
      <c r="P52" s="166"/>
      <c r="Q52" s="171"/>
      <c r="R52" s="171"/>
      <c r="S52" s="166"/>
      <c r="Z52">
        <v>0</v>
      </c>
    </row>
    <row r="53" spans="1:26">
      <c r="A53" s="263"/>
      <c r="B53" s="263"/>
      <c r="C53" s="263"/>
      <c r="D53" s="263" t="s">
        <v>71</v>
      </c>
      <c r="E53" s="263"/>
      <c r="F53" s="265"/>
      <c r="G53" s="578"/>
      <c r="H53" s="578"/>
      <c r="I53" s="578"/>
      <c r="J53" s="155"/>
      <c r="K53" s="155"/>
      <c r="L53" s="155">
        <f>ROUND((SUM(L51:L52))/1,2)</f>
        <v>0</v>
      </c>
      <c r="M53" s="155">
        <f>ROUND((SUM(M51:M52))/1,2)</f>
        <v>0</v>
      </c>
      <c r="N53" s="155"/>
      <c r="O53" s="155"/>
      <c r="P53" s="172">
        <f>ROUND((SUM(P51:P52))/1,2)</f>
        <v>0</v>
      </c>
      <c r="Q53" s="152"/>
      <c r="R53" s="152"/>
      <c r="S53" s="172">
        <f>ROUND((SUM(S51:S52))/1,2)</f>
        <v>0</v>
      </c>
      <c r="T53" s="152"/>
      <c r="U53" s="152"/>
      <c r="V53" s="152"/>
      <c r="W53" s="152"/>
      <c r="X53" s="152"/>
      <c r="Y53" s="152"/>
      <c r="Z53" s="152"/>
    </row>
    <row r="54" spans="1:26">
      <c r="A54" s="1"/>
      <c r="B54" s="1"/>
      <c r="C54" s="1"/>
      <c r="D54" s="1"/>
      <c r="E54" s="1"/>
      <c r="F54" s="162"/>
      <c r="G54" s="577"/>
      <c r="H54" s="577"/>
      <c r="I54" s="577"/>
      <c r="J54" s="1"/>
      <c r="K54" s="1"/>
      <c r="L54" s="1"/>
      <c r="M54" s="1"/>
      <c r="N54" s="1"/>
      <c r="O54" s="1"/>
      <c r="P54" s="1"/>
      <c r="S54" s="1"/>
    </row>
    <row r="55" spans="1:26">
      <c r="A55" s="155"/>
      <c r="B55" s="155"/>
      <c r="C55" s="155"/>
      <c r="D55" s="155" t="s">
        <v>72</v>
      </c>
      <c r="E55" s="155"/>
      <c r="F55" s="166"/>
      <c r="G55" s="574"/>
      <c r="H55" s="574"/>
      <c r="I55" s="574"/>
      <c r="J55" s="155"/>
      <c r="K55" s="155"/>
      <c r="L55" s="155"/>
      <c r="M55" s="155"/>
      <c r="N55" s="155"/>
      <c r="O55" s="155"/>
      <c r="P55" s="155"/>
      <c r="Q55" s="152"/>
      <c r="R55" s="152"/>
      <c r="S55" s="155"/>
      <c r="T55" s="152"/>
      <c r="U55" s="152"/>
      <c r="V55" s="152"/>
      <c r="W55" s="152"/>
      <c r="X55" s="152"/>
      <c r="Y55" s="152"/>
      <c r="Z55" s="152"/>
    </row>
    <row r="56" spans="1:26" ht="24.95" customHeight="1">
      <c r="A56" s="169">
        <v>25</v>
      </c>
      <c r="B56" s="167" t="s">
        <v>150</v>
      </c>
      <c r="C56" s="170" t="s">
        <v>151</v>
      </c>
      <c r="D56" s="167" t="s">
        <v>152</v>
      </c>
      <c r="E56" s="167" t="s">
        <v>95</v>
      </c>
      <c r="F56" s="168">
        <v>1.0680000000000001</v>
      </c>
      <c r="G56" s="575"/>
      <c r="H56" s="575"/>
      <c r="I56" s="575"/>
      <c r="J56" s="167">
        <f t="shared" ref="J56:J61" si="4">ROUND(F56*(N56),2)</f>
        <v>33.229999999999997</v>
      </c>
      <c r="K56" s="1">
        <f t="shared" ref="K56:K61" si="5">ROUND(F56*(O56),2)</f>
        <v>0</v>
      </c>
      <c r="L56" s="1">
        <f t="shared" ref="L56:L61" si="6">ROUND(F56*(G56),2)</f>
        <v>0</v>
      </c>
      <c r="M56" s="1">
        <f t="shared" ref="M56:M61" si="7">ROUND(F56*(H56),2)</f>
        <v>0</v>
      </c>
      <c r="N56" s="1">
        <v>31.11</v>
      </c>
      <c r="O56" s="1"/>
      <c r="P56" s="166">
        <f>ROUND(F56*(R56),3)</f>
        <v>2.9000000000000001E-2</v>
      </c>
      <c r="Q56" s="171"/>
      <c r="R56" s="171">
        <v>2.7209999999999998E-2</v>
      </c>
      <c r="S56" s="166"/>
      <c r="Z56">
        <v>0</v>
      </c>
    </row>
    <row r="57" spans="1:26" ht="24.95" customHeight="1">
      <c r="A57" s="169">
        <v>26</v>
      </c>
      <c r="B57" s="167" t="s">
        <v>150</v>
      </c>
      <c r="C57" s="170" t="s">
        <v>153</v>
      </c>
      <c r="D57" s="167" t="s">
        <v>154</v>
      </c>
      <c r="E57" s="167" t="s">
        <v>95</v>
      </c>
      <c r="F57" s="168">
        <v>13.686</v>
      </c>
      <c r="G57" s="575"/>
      <c r="H57" s="575"/>
      <c r="I57" s="575"/>
      <c r="J57" s="167">
        <f t="shared" si="4"/>
        <v>434.39</v>
      </c>
      <c r="K57" s="1">
        <f t="shared" si="5"/>
        <v>0</v>
      </c>
      <c r="L57" s="1">
        <f t="shared" si="6"/>
        <v>0</v>
      </c>
      <c r="M57" s="1">
        <f t="shared" si="7"/>
        <v>0</v>
      </c>
      <c r="N57" s="1">
        <v>31.74</v>
      </c>
      <c r="O57" s="1"/>
      <c r="P57" s="166">
        <f>ROUND(F57*(R57),3)</f>
        <v>0.377</v>
      </c>
      <c r="Q57" s="171"/>
      <c r="R57" s="171">
        <v>2.7570000000000001E-2</v>
      </c>
      <c r="S57" s="166"/>
      <c r="Z57">
        <v>0</v>
      </c>
    </row>
    <row r="58" spans="1:26" ht="24.95" customHeight="1">
      <c r="A58" s="169">
        <v>27</v>
      </c>
      <c r="B58" s="167" t="s">
        <v>150</v>
      </c>
      <c r="C58" s="170" t="s">
        <v>155</v>
      </c>
      <c r="D58" s="167" t="s">
        <v>156</v>
      </c>
      <c r="E58" s="167" t="s">
        <v>95</v>
      </c>
      <c r="F58" s="168">
        <v>3.06</v>
      </c>
      <c r="G58" s="575"/>
      <c r="H58" s="575"/>
      <c r="I58" s="575"/>
      <c r="J58" s="167">
        <f t="shared" si="4"/>
        <v>103.15</v>
      </c>
      <c r="K58" s="1">
        <f t="shared" si="5"/>
        <v>0</v>
      </c>
      <c r="L58" s="1">
        <f t="shared" si="6"/>
        <v>0</v>
      </c>
      <c r="M58" s="1">
        <f t="shared" si="7"/>
        <v>0</v>
      </c>
      <c r="N58" s="1">
        <v>33.71</v>
      </c>
      <c r="O58" s="1"/>
      <c r="P58" s="166">
        <f>ROUND(F58*(R58),3)</f>
        <v>8.4000000000000005E-2</v>
      </c>
      <c r="Q58" s="171"/>
      <c r="R58" s="171">
        <v>2.7570000000000001E-2</v>
      </c>
      <c r="S58" s="166"/>
      <c r="Z58">
        <v>0</v>
      </c>
    </row>
    <row r="59" spans="1:26" ht="24.95" customHeight="1">
      <c r="A59" s="169">
        <v>28</v>
      </c>
      <c r="B59" s="167" t="s">
        <v>150</v>
      </c>
      <c r="C59" s="170" t="s">
        <v>157</v>
      </c>
      <c r="D59" s="167" t="s">
        <v>158</v>
      </c>
      <c r="E59" s="167" t="s">
        <v>95</v>
      </c>
      <c r="F59" s="168">
        <v>45.98</v>
      </c>
      <c r="G59" s="575"/>
      <c r="H59" s="575"/>
      <c r="I59" s="575"/>
      <c r="J59" s="167">
        <f t="shared" si="4"/>
        <v>1107.2</v>
      </c>
      <c r="K59" s="1">
        <f t="shared" si="5"/>
        <v>0</v>
      </c>
      <c r="L59" s="1">
        <f t="shared" si="6"/>
        <v>0</v>
      </c>
      <c r="M59" s="1">
        <f t="shared" si="7"/>
        <v>0</v>
      </c>
      <c r="N59" s="1">
        <v>24.08</v>
      </c>
      <c r="O59" s="1"/>
      <c r="P59" s="166">
        <f>ROUND(F59*(R59),3)</f>
        <v>0.42</v>
      </c>
      <c r="Q59" s="171"/>
      <c r="R59" s="171">
        <v>9.1423375000000001E-3</v>
      </c>
      <c r="S59" s="166"/>
      <c r="Z59">
        <v>0</v>
      </c>
    </row>
    <row r="60" spans="1:26" ht="24.95" customHeight="1">
      <c r="A60" s="169">
        <v>29</v>
      </c>
      <c r="B60" s="167" t="s">
        <v>150</v>
      </c>
      <c r="C60" s="170" t="s">
        <v>159</v>
      </c>
      <c r="D60" s="167" t="s">
        <v>160</v>
      </c>
      <c r="E60" s="167" t="s">
        <v>98</v>
      </c>
      <c r="F60" s="168">
        <v>12.744999999999999</v>
      </c>
      <c r="G60" s="575"/>
      <c r="H60" s="575"/>
      <c r="I60" s="575"/>
      <c r="J60" s="167">
        <f t="shared" si="4"/>
        <v>179.58</v>
      </c>
      <c r="K60" s="1">
        <f t="shared" si="5"/>
        <v>0</v>
      </c>
      <c r="L60" s="1">
        <f t="shared" si="6"/>
        <v>0</v>
      </c>
      <c r="M60" s="1">
        <f t="shared" si="7"/>
        <v>0</v>
      </c>
      <c r="N60" s="1">
        <v>14.09</v>
      </c>
      <c r="O60" s="1"/>
      <c r="P60" s="166">
        <f>ROUND(F60*(R60),3)</f>
        <v>0.253</v>
      </c>
      <c r="Q60" s="171"/>
      <c r="R60" s="171">
        <v>1.9859999999999999E-2</v>
      </c>
      <c r="S60" s="166"/>
      <c r="Z60">
        <v>0</v>
      </c>
    </row>
    <row r="61" spans="1:26" ht="24.95" customHeight="1">
      <c r="A61" s="169">
        <v>30</v>
      </c>
      <c r="B61" s="167" t="s">
        <v>150</v>
      </c>
      <c r="C61" s="170" t="s">
        <v>161</v>
      </c>
      <c r="D61" s="167" t="s">
        <v>162</v>
      </c>
      <c r="E61" s="167" t="s">
        <v>147</v>
      </c>
      <c r="F61" s="277"/>
      <c r="G61" s="579"/>
      <c r="H61" s="579"/>
      <c r="I61" s="579"/>
      <c r="J61" s="167">
        <f t="shared" si="4"/>
        <v>0</v>
      </c>
      <c r="K61" s="1">
        <f t="shared" si="5"/>
        <v>0</v>
      </c>
      <c r="L61" s="1">
        <f t="shared" si="6"/>
        <v>0</v>
      </c>
      <c r="M61" s="1">
        <f t="shared" si="7"/>
        <v>0</v>
      </c>
      <c r="N61" s="1">
        <v>18.57</v>
      </c>
      <c r="O61" s="1"/>
      <c r="P61" s="166"/>
      <c r="Q61" s="171"/>
      <c r="R61" s="171"/>
      <c r="S61" s="166"/>
      <c r="Z61">
        <v>0</v>
      </c>
    </row>
    <row r="62" spans="1:26">
      <c r="A62" s="263"/>
      <c r="B62" s="263"/>
      <c r="C62" s="263"/>
      <c r="D62" s="263" t="s">
        <v>72</v>
      </c>
      <c r="E62" s="263"/>
      <c r="F62" s="265"/>
      <c r="G62" s="578"/>
      <c r="H62" s="578"/>
      <c r="I62" s="578"/>
      <c r="J62" s="155"/>
      <c r="K62" s="155"/>
      <c r="L62" s="155">
        <f>ROUND((SUM(L55:L61))/1,2)</f>
        <v>0</v>
      </c>
      <c r="M62" s="155">
        <f>ROUND((SUM(M55:M61))/1,2)</f>
        <v>0</v>
      </c>
      <c r="N62" s="155"/>
      <c r="O62" s="155"/>
      <c r="P62" s="172">
        <f>ROUND((SUM(P55:P61))/1,2)</f>
        <v>1.1599999999999999</v>
      </c>
      <c r="Q62" s="152"/>
      <c r="R62" s="152"/>
      <c r="S62" s="172">
        <f>ROUND((SUM(S55:S61))/1,2)</f>
        <v>0</v>
      </c>
      <c r="T62" s="152"/>
      <c r="U62" s="152"/>
      <c r="V62" s="152"/>
      <c r="W62" s="152"/>
      <c r="X62" s="152"/>
      <c r="Y62" s="152"/>
      <c r="Z62" s="152"/>
    </row>
    <row r="63" spans="1:26">
      <c r="A63" s="1"/>
      <c r="B63" s="1"/>
      <c r="C63" s="1"/>
      <c r="D63" s="1"/>
      <c r="E63" s="1"/>
      <c r="F63" s="162"/>
      <c r="G63" s="577"/>
      <c r="H63" s="577"/>
      <c r="I63" s="577"/>
      <c r="J63" s="1"/>
      <c r="K63" s="1"/>
      <c r="L63" s="1"/>
      <c r="M63" s="1"/>
      <c r="N63" s="1"/>
      <c r="O63" s="1"/>
      <c r="P63" s="1"/>
      <c r="S63" s="1"/>
    </row>
    <row r="64" spans="1:26">
      <c r="A64" s="155"/>
      <c r="B64" s="155"/>
      <c r="C64" s="155"/>
      <c r="D64" s="155" t="s">
        <v>73</v>
      </c>
      <c r="E64" s="155"/>
      <c r="F64" s="166"/>
      <c r="G64" s="574"/>
      <c r="H64" s="574"/>
      <c r="I64" s="574"/>
      <c r="J64" s="155"/>
      <c r="K64" s="155"/>
      <c r="L64" s="155"/>
      <c r="M64" s="155"/>
      <c r="N64" s="155"/>
      <c r="O64" s="155"/>
      <c r="P64" s="155"/>
      <c r="Q64" s="152"/>
      <c r="R64" s="152"/>
      <c r="S64" s="155"/>
      <c r="T64" s="152"/>
      <c r="U64" s="152"/>
      <c r="V64" s="152"/>
      <c r="W64" s="152"/>
      <c r="X64" s="152"/>
      <c r="Y64" s="152"/>
      <c r="Z64" s="152"/>
    </row>
    <row r="65" spans="1:26" ht="24.95" customHeight="1">
      <c r="A65" s="169">
        <v>31</v>
      </c>
      <c r="B65" s="167" t="s">
        <v>163</v>
      </c>
      <c r="C65" s="170" t="s">
        <v>164</v>
      </c>
      <c r="D65" s="167" t="s">
        <v>165</v>
      </c>
      <c r="E65" s="167" t="s">
        <v>95</v>
      </c>
      <c r="F65" s="168">
        <v>37.978999999999999</v>
      </c>
      <c r="G65" s="575"/>
      <c r="H65" s="575"/>
      <c r="I65" s="575"/>
      <c r="J65" s="167">
        <f>ROUND(F65*(N65),2)</f>
        <v>7702.14</v>
      </c>
      <c r="K65" s="1">
        <f>ROUND(F65*(O65),2)</f>
        <v>0</v>
      </c>
      <c r="L65" s="1">
        <f>ROUND(F65*(G65),2)</f>
        <v>0</v>
      </c>
      <c r="M65" s="1">
        <f>ROUND(F65*(H65),2)</f>
        <v>0</v>
      </c>
      <c r="N65" s="1">
        <v>202.8</v>
      </c>
      <c r="O65" s="1"/>
      <c r="P65" s="166"/>
      <c r="Q65" s="171"/>
      <c r="R65" s="171"/>
      <c r="S65" s="166"/>
      <c r="Z65">
        <v>0</v>
      </c>
    </row>
    <row r="66" spans="1:26" ht="24.95" customHeight="1">
      <c r="A66" s="169">
        <v>32</v>
      </c>
      <c r="B66" s="167" t="s">
        <v>163</v>
      </c>
      <c r="C66" s="170" t="s">
        <v>166</v>
      </c>
      <c r="D66" s="167" t="s">
        <v>167</v>
      </c>
      <c r="E66" s="167" t="s">
        <v>95</v>
      </c>
      <c r="F66" s="168">
        <v>1.52</v>
      </c>
      <c r="G66" s="575"/>
      <c r="H66" s="575"/>
      <c r="I66" s="575"/>
      <c r="J66" s="167">
        <f>ROUND(F66*(N66),2)</f>
        <v>308.26</v>
      </c>
      <c r="K66" s="1">
        <f>ROUND(F66*(O66),2)</f>
        <v>0</v>
      </c>
      <c r="L66" s="1">
        <f>ROUND(F66*(G66),2)</f>
        <v>0</v>
      </c>
      <c r="M66" s="1">
        <f>ROUND(F66*(H66),2)</f>
        <v>0</v>
      </c>
      <c r="N66" s="1">
        <v>202.8</v>
      </c>
      <c r="O66" s="1"/>
      <c r="P66" s="166"/>
      <c r="Q66" s="171"/>
      <c r="R66" s="171"/>
      <c r="S66" s="166"/>
      <c r="Z66">
        <v>0</v>
      </c>
    </row>
    <row r="67" spans="1:26" ht="24.95" customHeight="1">
      <c r="A67" s="169">
        <v>33</v>
      </c>
      <c r="B67" s="167" t="s">
        <v>168</v>
      </c>
      <c r="C67" s="170" t="s">
        <v>169</v>
      </c>
      <c r="D67" s="167" t="s">
        <v>170</v>
      </c>
      <c r="E67" s="167" t="s">
        <v>147</v>
      </c>
      <c r="F67" s="277"/>
      <c r="G67" s="579"/>
      <c r="H67" s="579"/>
      <c r="I67" s="579"/>
      <c r="J67" s="167">
        <f>ROUND(F67*(N67),2)</f>
        <v>0</v>
      </c>
      <c r="K67" s="1">
        <f>ROUND(F67*(O67),2)</f>
        <v>0</v>
      </c>
      <c r="L67" s="1">
        <f>ROUND(F67*(G67),2)</f>
        <v>0</v>
      </c>
      <c r="M67" s="1">
        <f>ROUND(F67*(H67),2)</f>
        <v>0</v>
      </c>
      <c r="N67" s="1">
        <v>82.33</v>
      </c>
      <c r="O67" s="1"/>
      <c r="P67" s="166"/>
      <c r="Q67" s="171"/>
      <c r="R67" s="171"/>
      <c r="S67" s="166"/>
      <c r="Z67">
        <v>0</v>
      </c>
    </row>
    <row r="68" spans="1:26" ht="24.95" customHeight="1">
      <c r="A68" s="169">
        <v>34</v>
      </c>
      <c r="B68" s="167" t="s">
        <v>171</v>
      </c>
      <c r="C68" s="170" t="s">
        <v>172</v>
      </c>
      <c r="D68" s="167" t="s">
        <v>173</v>
      </c>
      <c r="E68" s="167" t="s">
        <v>95</v>
      </c>
      <c r="F68" s="168">
        <v>36.542999999999999</v>
      </c>
      <c r="G68" s="575"/>
      <c r="H68" s="575"/>
      <c r="I68" s="575"/>
      <c r="J68" s="167">
        <f>ROUND(F68*(N68),2)</f>
        <v>222.18</v>
      </c>
      <c r="K68" s="1">
        <f>ROUND(F68*(O68),2)</f>
        <v>0</v>
      </c>
      <c r="L68" s="1">
        <f>ROUND(F68*(G68),2)</f>
        <v>0</v>
      </c>
      <c r="M68" s="1">
        <f>ROUND(F68*(H68),2)</f>
        <v>0</v>
      </c>
      <c r="N68" s="1">
        <v>6.08</v>
      </c>
      <c r="O68" s="1"/>
      <c r="P68" s="166"/>
      <c r="Q68" s="171"/>
      <c r="R68" s="171"/>
      <c r="S68" s="166">
        <f>ROUND(F68*(X68),3)</f>
        <v>0.183</v>
      </c>
      <c r="X68">
        <v>5.0000000000000001E-3</v>
      </c>
      <c r="Z68">
        <v>0</v>
      </c>
    </row>
    <row r="69" spans="1:26">
      <c r="A69" s="263"/>
      <c r="B69" s="263"/>
      <c r="C69" s="263"/>
      <c r="D69" s="263" t="s">
        <v>394</v>
      </c>
      <c r="E69" s="263"/>
      <c r="F69" s="265"/>
      <c r="G69" s="578"/>
      <c r="H69" s="578"/>
      <c r="I69" s="578"/>
      <c r="J69" s="155"/>
      <c r="K69" s="155"/>
      <c r="L69" s="155">
        <f>ROUND((SUM(L64:L68))/1,2)</f>
        <v>0</v>
      </c>
      <c r="M69" s="155">
        <f>ROUND((SUM(M64:M68))/1,2)</f>
        <v>0</v>
      </c>
      <c r="N69" s="155"/>
      <c r="O69" s="155"/>
      <c r="P69" s="172">
        <f>ROUND((SUM(P64:P68))/1,2)</f>
        <v>0</v>
      </c>
      <c r="Q69" s="152"/>
      <c r="R69" s="152"/>
      <c r="S69" s="172">
        <f>ROUND((SUM(S64:S68))/1,2)</f>
        <v>0.18</v>
      </c>
      <c r="T69" s="152"/>
      <c r="U69" s="152"/>
      <c r="V69" s="152"/>
      <c r="W69" s="152"/>
      <c r="X69" s="152"/>
      <c r="Y69" s="152"/>
      <c r="Z69" s="152"/>
    </row>
    <row r="70" spans="1:26">
      <c r="A70" s="1"/>
      <c r="B70" s="1"/>
      <c r="C70" s="1"/>
      <c r="D70" s="1"/>
      <c r="E70" s="1"/>
      <c r="F70" s="162"/>
      <c r="G70" s="577"/>
      <c r="H70" s="577"/>
      <c r="I70" s="577"/>
      <c r="J70" s="1"/>
      <c r="K70" s="1"/>
      <c r="L70" s="1"/>
      <c r="M70" s="1"/>
      <c r="N70" s="1"/>
      <c r="O70" s="1"/>
      <c r="P70" s="1"/>
      <c r="S70" s="1"/>
    </row>
    <row r="71" spans="1:26">
      <c r="A71" s="155"/>
      <c r="B71" s="155"/>
      <c r="C71" s="155"/>
      <c r="D71" s="155" t="s">
        <v>74</v>
      </c>
      <c r="E71" s="155"/>
      <c r="F71" s="166"/>
      <c r="G71" s="574"/>
      <c r="H71" s="574"/>
      <c r="I71" s="574"/>
      <c r="J71" s="155"/>
      <c r="K71" s="155"/>
      <c r="L71" s="155"/>
      <c r="M71" s="155"/>
      <c r="N71" s="155"/>
      <c r="O71" s="155"/>
      <c r="P71" s="155"/>
      <c r="Q71" s="152"/>
      <c r="R71" s="152"/>
      <c r="S71" s="155"/>
      <c r="T71" s="152"/>
      <c r="U71" s="152"/>
      <c r="V71" s="152"/>
      <c r="W71" s="152"/>
      <c r="X71" s="152"/>
      <c r="Y71" s="152"/>
      <c r="Z71" s="152"/>
    </row>
    <row r="72" spans="1:26" ht="35.1" customHeight="1">
      <c r="A72" s="169">
        <v>35</v>
      </c>
      <c r="B72" s="167" t="s">
        <v>174</v>
      </c>
      <c r="C72" s="170" t="s">
        <v>175</v>
      </c>
      <c r="D72" s="167" t="s">
        <v>176</v>
      </c>
      <c r="E72" s="167" t="s">
        <v>95</v>
      </c>
      <c r="F72" s="168">
        <v>45.98</v>
      </c>
      <c r="G72" s="575"/>
      <c r="H72" s="575"/>
      <c r="I72" s="575"/>
      <c r="J72" s="167">
        <f>ROUND(F72*(N72),2)</f>
        <v>778.44</v>
      </c>
      <c r="K72" s="1">
        <f>ROUND(F72*(O72),2)</f>
        <v>0</v>
      </c>
      <c r="L72" s="1">
        <f>ROUND(F72*(G72),2)</f>
        <v>0</v>
      </c>
      <c r="M72" s="1">
        <f>ROUND(F72*(H72),2)</f>
        <v>0</v>
      </c>
      <c r="N72" s="1">
        <v>16.93</v>
      </c>
      <c r="O72" s="1"/>
      <c r="P72" s="166">
        <f>ROUND(F72*(R72),3)</f>
        <v>1.98</v>
      </c>
      <c r="Q72" s="171"/>
      <c r="R72" s="171">
        <v>4.30614E-2</v>
      </c>
      <c r="S72" s="166"/>
      <c r="Z72">
        <v>0</v>
      </c>
    </row>
    <row r="73" spans="1:26" ht="24.95" customHeight="1">
      <c r="A73" s="169">
        <v>36</v>
      </c>
      <c r="B73" s="167" t="s">
        <v>174</v>
      </c>
      <c r="C73" s="170" t="s">
        <v>177</v>
      </c>
      <c r="D73" s="167" t="s">
        <v>178</v>
      </c>
      <c r="E73" s="167" t="s">
        <v>147</v>
      </c>
      <c r="F73" s="277"/>
      <c r="G73" s="579"/>
      <c r="H73" s="579"/>
      <c r="I73" s="579"/>
      <c r="J73" s="167">
        <f>ROUND(F73*(N73),2)</f>
        <v>0</v>
      </c>
      <c r="K73" s="1">
        <f>ROUND(F73*(O73),2)</f>
        <v>0</v>
      </c>
      <c r="L73" s="1">
        <f>ROUND(F73*(G73),2)</f>
        <v>0</v>
      </c>
      <c r="M73" s="1">
        <f>ROUND(F73*(H73),2)</f>
        <v>0</v>
      </c>
      <c r="N73" s="1">
        <v>36.1</v>
      </c>
      <c r="O73" s="1"/>
      <c r="P73" s="166"/>
      <c r="Q73" s="171"/>
      <c r="R73" s="171"/>
      <c r="S73" s="166"/>
      <c r="Z73">
        <v>0</v>
      </c>
    </row>
    <row r="74" spans="1:26" ht="35.1" customHeight="1">
      <c r="A74" s="169">
        <v>37</v>
      </c>
      <c r="B74" s="167" t="s">
        <v>179</v>
      </c>
      <c r="C74" s="170" t="s">
        <v>180</v>
      </c>
      <c r="D74" s="167" t="s">
        <v>181</v>
      </c>
      <c r="E74" s="167" t="s">
        <v>95</v>
      </c>
      <c r="F74" s="168">
        <v>55.076000000000001</v>
      </c>
      <c r="G74" s="575"/>
      <c r="H74" s="575"/>
      <c r="I74" s="575"/>
      <c r="J74" s="167">
        <f>ROUND(F74*(N74),2)</f>
        <v>2831.46</v>
      </c>
      <c r="K74" s="1">
        <f>ROUND(F74*(O74),2)</f>
        <v>0</v>
      </c>
      <c r="L74" s="1">
        <f>ROUND(F74*(G74),2)</f>
        <v>0</v>
      </c>
      <c r="M74" s="1">
        <f>ROUND(F74*(H74),2)</f>
        <v>0</v>
      </c>
      <c r="N74" s="1">
        <v>51.41</v>
      </c>
      <c r="O74" s="1"/>
      <c r="P74" s="166">
        <f>ROUND(F74*(R74),3)</f>
        <v>0.88100000000000001</v>
      </c>
      <c r="Q74" s="171"/>
      <c r="R74" s="171">
        <v>1.6E-2</v>
      </c>
      <c r="S74" s="166"/>
      <c r="Z74">
        <v>0</v>
      </c>
    </row>
    <row r="75" spans="1:26">
      <c r="A75" s="263"/>
      <c r="B75" s="263"/>
      <c r="C75" s="263"/>
      <c r="D75" s="263" t="s">
        <v>74</v>
      </c>
      <c r="E75" s="263"/>
      <c r="F75" s="265"/>
      <c r="G75" s="578"/>
      <c r="H75" s="578"/>
      <c r="I75" s="578"/>
      <c r="J75" s="155"/>
      <c r="K75" s="155"/>
      <c r="L75" s="155">
        <f>ROUND((SUM(L71:L74))/1,2)</f>
        <v>0</v>
      </c>
      <c r="M75" s="155">
        <f>ROUND((SUM(M71:M74))/1,2)</f>
        <v>0</v>
      </c>
      <c r="N75" s="155"/>
      <c r="O75" s="155"/>
      <c r="P75" s="172">
        <f>ROUND((SUM(P71:P74))/1,2)</f>
        <v>2.86</v>
      </c>
      <c r="Q75" s="152"/>
      <c r="R75" s="152"/>
      <c r="S75" s="172">
        <f>ROUND((SUM(S71:S74))/1,2)</f>
        <v>0</v>
      </c>
      <c r="T75" s="152"/>
      <c r="U75" s="152"/>
      <c r="V75" s="152"/>
      <c r="W75" s="152"/>
      <c r="X75" s="152"/>
      <c r="Y75" s="152"/>
      <c r="Z75" s="152"/>
    </row>
    <row r="76" spans="1:26">
      <c r="A76" s="1"/>
      <c r="B76" s="1"/>
      <c r="C76" s="1"/>
      <c r="D76" s="1"/>
      <c r="E76" s="1"/>
      <c r="F76" s="162"/>
      <c r="G76" s="577"/>
      <c r="H76" s="577"/>
      <c r="I76" s="577"/>
      <c r="J76" s="1"/>
      <c r="K76" s="1"/>
      <c r="L76" s="1"/>
      <c r="M76" s="1"/>
      <c r="N76" s="1"/>
      <c r="O76" s="1"/>
      <c r="P76" s="1"/>
      <c r="S76" s="1"/>
    </row>
    <row r="77" spans="1:26">
      <c r="A77" s="155"/>
      <c r="B77" s="155"/>
      <c r="C77" s="155"/>
      <c r="D77" s="155" t="s">
        <v>75</v>
      </c>
      <c r="E77" s="155"/>
      <c r="F77" s="166"/>
      <c r="G77" s="574"/>
      <c r="H77" s="574"/>
      <c r="I77" s="574"/>
      <c r="J77" s="155"/>
      <c r="K77" s="155"/>
      <c r="L77" s="155"/>
      <c r="M77" s="155"/>
      <c r="N77" s="155"/>
      <c r="O77" s="155"/>
      <c r="P77" s="155"/>
      <c r="Q77" s="152"/>
      <c r="R77" s="152"/>
      <c r="S77" s="155"/>
      <c r="T77" s="152"/>
      <c r="U77" s="152"/>
      <c r="V77" s="152"/>
      <c r="W77" s="152"/>
      <c r="X77" s="152"/>
      <c r="Y77" s="152"/>
      <c r="Z77" s="152"/>
    </row>
    <row r="78" spans="1:26" ht="24.95" customHeight="1">
      <c r="A78" s="169">
        <v>38</v>
      </c>
      <c r="B78" s="167" t="s">
        <v>182</v>
      </c>
      <c r="C78" s="170" t="s">
        <v>183</v>
      </c>
      <c r="D78" s="167" t="s">
        <v>184</v>
      </c>
      <c r="E78" s="167" t="s">
        <v>95</v>
      </c>
      <c r="F78" s="168">
        <v>203.78299999999999</v>
      </c>
      <c r="G78" s="575"/>
      <c r="H78" s="575"/>
      <c r="I78" s="575"/>
      <c r="J78" s="167">
        <f t="shared" ref="J78:J83" si="8">ROUND(F78*(N78),2)</f>
        <v>4872.45</v>
      </c>
      <c r="K78" s="1">
        <f t="shared" ref="K78:K83" si="9">ROUND(F78*(O78),2)</f>
        <v>0</v>
      </c>
      <c r="L78" s="1">
        <f t="shared" ref="L78:L83" si="10">ROUND(F78*(G78),2)</f>
        <v>0</v>
      </c>
      <c r="M78" s="1">
        <f t="shared" ref="M78:M83" si="11">ROUND(F78*(H78),2)</f>
        <v>0</v>
      </c>
      <c r="N78" s="1">
        <v>23.91</v>
      </c>
      <c r="O78" s="1"/>
      <c r="P78" s="166">
        <f>ROUND(F78*(R78),3)</f>
        <v>0.71199999999999997</v>
      </c>
      <c r="Q78" s="171"/>
      <c r="R78" s="171">
        <v>3.4958560000000003E-3</v>
      </c>
      <c r="S78" s="166"/>
      <c r="Z78">
        <v>0</v>
      </c>
    </row>
    <row r="79" spans="1:26" ht="24.95" customHeight="1">
      <c r="A79" s="169">
        <v>39</v>
      </c>
      <c r="B79" s="167" t="s">
        <v>182</v>
      </c>
      <c r="C79" s="170" t="s">
        <v>185</v>
      </c>
      <c r="D79" s="167" t="s">
        <v>186</v>
      </c>
      <c r="E79" s="167" t="s">
        <v>98</v>
      </c>
      <c r="F79" s="168">
        <v>131.69499999999999</v>
      </c>
      <c r="G79" s="575"/>
      <c r="H79" s="575"/>
      <c r="I79" s="575"/>
      <c r="J79" s="167">
        <f t="shared" si="8"/>
        <v>896.84</v>
      </c>
      <c r="K79" s="1">
        <f t="shared" si="9"/>
        <v>0</v>
      </c>
      <c r="L79" s="1">
        <f t="shared" si="10"/>
        <v>0</v>
      </c>
      <c r="M79" s="1">
        <f t="shared" si="11"/>
        <v>0</v>
      </c>
      <c r="N79" s="1">
        <v>6.8100000000000005</v>
      </c>
      <c r="O79" s="1"/>
      <c r="P79" s="166">
        <f>ROUND(F79*(R79),3)</f>
        <v>6.6000000000000003E-2</v>
      </c>
      <c r="Q79" s="171"/>
      <c r="R79" s="171">
        <v>5.0000000000000001E-4</v>
      </c>
      <c r="S79" s="166"/>
      <c r="Z79">
        <v>0</v>
      </c>
    </row>
    <row r="80" spans="1:26" ht="24.95" customHeight="1">
      <c r="A80" s="169">
        <v>40</v>
      </c>
      <c r="B80" s="167" t="s">
        <v>182</v>
      </c>
      <c r="C80" s="170" t="s">
        <v>187</v>
      </c>
      <c r="D80" s="167" t="s">
        <v>188</v>
      </c>
      <c r="E80" s="167" t="s">
        <v>147</v>
      </c>
      <c r="F80" s="277"/>
      <c r="G80" s="579"/>
      <c r="H80" s="579"/>
      <c r="I80" s="579"/>
      <c r="J80" s="167">
        <f t="shared" si="8"/>
        <v>0</v>
      </c>
      <c r="K80" s="1">
        <f t="shared" si="9"/>
        <v>0</v>
      </c>
      <c r="L80" s="1">
        <f t="shared" si="10"/>
        <v>0</v>
      </c>
      <c r="M80" s="1">
        <f t="shared" si="11"/>
        <v>0</v>
      </c>
      <c r="N80" s="1">
        <v>135.59</v>
      </c>
      <c r="O80" s="1"/>
      <c r="P80" s="166"/>
      <c r="Q80" s="171"/>
      <c r="R80" s="171"/>
      <c r="S80" s="166"/>
      <c r="Z80">
        <v>0</v>
      </c>
    </row>
    <row r="81" spans="1:26" ht="35.1" customHeight="1">
      <c r="A81" s="169">
        <v>41</v>
      </c>
      <c r="B81" s="167" t="s">
        <v>179</v>
      </c>
      <c r="C81" s="170" t="s">
        <v>189</v>
      </c>
      <c r="D81" s="167" t="s">
        <v>190</v>
      </c>
      <c r="E81" s="167" t="s">
        <v>95</v>
      </c>
      <c r="F81" s="168">
        <v>7.68</v>
      </c>
      <c r="G81" s="575"/>
      <c r="H81" s="575"/>
      <c r="I81" s="575"/>
      <c r="J81" s="167">
        <f t="shared" si="8"/>
        <v>340.92</v>
      </c>
      <c r="K81" s="1">
        <f t="shared" si="9"/>
        <v>0</v>
      </c>
      <c r="L81" s="1">
        <f t="shared" si="10"/>
        <v>0</v>
      </c>
      <c r="M81" s="1">
        <f t="shared" si="11"/>
        <v>0</v>
      </c>
      <c r="N81" s="1">
        <v>44.39</v>
      </c>
      <c r="O81" s="1"/>
      <c r="P81" s="166">
        <f>ROUND(F81*(R81),3)</f>
        <v>0.161</v>
      </c>
      <c r="Q81" s="171"/>
      <c r="R81" s="171">
        <v>2.1000000000000001E-2</v>
      </c>
      <c r="S81" s="166"/>
      <c r="Z81">
        <v>0</v>
      </c>
    </row>
    <row r="82" spans="1:26" ht="35.1" customHeight="1">
      <c r="A82" s="169">
        <v>42</v>
      </c>
      <c r="B82" s="167" t="s">
        <v>179</v>
      </c>
      <c r="C82" s="170" t="s">
        <v>191</v>
      </c>
      <c r="D82" s="167" t="s">
        <v>192</v>
      </c>
      <c r="E82" s="167" t="s">
        <v>95</v>
      </c>
      <c r="F82" s="168">
        <v>106.911</v>
      </c>
      <c r="G82" s="575"/>
      <c r="H82" s="575"/>
      <c r="I82" s="575"/>
      <c r="J82" s="167">
        <f t="shared" si="8"/>
        <v>2913.32</v>
      </c>
      <c r="K82" s="1">
        <f t="shared" si="9"/>
        <v>0</v>
      </c>
      <c r="L82" s="1">
        <f t="shared" si="10"/>
        <v>0</v>
      </c>
      <c r="M82" s="1">
        <f t="shared" si="11"/>
        <v>0</v>
      </c>
      <c r="N82" s="1">
        <v>27.25</v>
      </c>
      <c r="O82" s="1"/>
      <c r="P82" s="166"/>
      <c r="Q82" s="171"/>
      <c r="R82" s="171"/>
      <c r="S82" s="166"/>
      <c r="Z82">
        <v>0</v>
      </c>
    </row>
    <row r="83" spans="1:26" ht="35.1" customHeight="1">
      <c r="A83" s="169">
        <v>43</v>
      </c>
      <c r="B83" s="167" t="s">
        <v>179</v>
      </c>
      <c r="C83" s="170" t="s">
        <v>193</v>
      </c>
      <c r="D83" s="167" t="s">
        <v>194</v>
      </c>
      <c r="E83" s="167" t="s">
        <v>95</v>
      </c>
      <c r="F83" s="168">
        <v>105.292</v>
      </c>
      <c r="G83" s="575"/>
      <c r="H83" s="575"/>
      <c r="I83" s="575"/>
      <c r="J83" s="167">
        <f t="shared" si="8"/>
        <v>4383.3100000000004</v>
      </c>
      <c r="K83" s="1">
        <f t="shared" si="9"/>
        <v>0</v>
      </c>
      <c r="L83" s="1">
        <f t="shared" si="10"/>
        <v>0</v>
      </c>
      <c r="M83" s="1">
        <f t="shared" si="11"/>
        <v>0</v>
      </c>
      <c r="N83" s="1">
        <v>41.63</v>
      </c>
      <c r="O83" s="1"/>
      <c r="P83" s="166"/>
      <c r="Q83" s="171"/>
      <c r="R83" s="171"/>
      <c r="S83" s="166"/>
      <c r="Z83">
        <v>0</v>
      </c>
    </row>
    <row r="84" spans="1:26">
      <c r="A84" s="262"/>
      <c r="B84" s="262"/>
      <c r="C84" s="262"/>
      <c r="D84" s="262" t="s">
        <v>75</v>
      </c>
      <c r="E84" s="262"/>
      <c r="F84" s="262"/>
      <c r="G84" s="580"/>
      <c r="H84" s="580"/>
      <c r="I84" s="580"/>
      <c r="J84" s="155"/>
      <c r="K84" s="155"/>
      <c r="L84" s="155">
        <f>ROUND((SUM(L77:L83))/1,2)</f>
        <v>0</v>
      </c>
      <c r="M84" s="155">
        <f>ROUND((SUM(M77:M83))/1,2)</f>
        <v>0</v>
      </c>
      <c r="N84" s="155"/>
      <c r="O84" s="155"/>
      <c r="P84" s="172">
        <f>ROUND((SUM(P77:P83))/1,2)</f>
        <v>0.94</v>
      </c>
      <c r="Q84" s="152"/>
      <c r="R84" s="152"/>
      <c r="S84" s="172">
        <f>ROUND((SUM(S77:S83))/1,2)</f>
        <v>0</v>
      </c>
      <c r="T84" s="152"/>
      <c r="U84" s="152"/>
      <c r="V84" s="152"/>
      <c r="W84" s="152"/>
      <c r="X84" s="152"/>
      <c r="Y84" s="152"/>
      <c r="Z84" s="152"/>
    </row>
    <row r="85" spans="1:26" s="275" customFormat="1">
      <c r="A85" s="272"/>
      <c r="B85" s="272"/>
      <c r="C85" s="272"/>
      <c r="D85" s="272"/>
      <c r="E85" s="272"/>
      <c r="F85" s="272"/>
      <c r="G85" s="581"/>
      <c r="H85" s="581"/>
      <c r="I85" s="581"/>
      <c r="J85" s="272"/>
      <c r="K85" s="272"/>
      <c r="L85" s="272"/>
      <c r="M85" s="272"/>
      <c r="N85" s="272"/>
      <c r="O85" s="272"/>
      <c r="P85" s="273"/>
      <c r="Q85" s="274"/>
      <c r="R85" s="274"/>
      <c r="S85" s="273"/>
      <c r="T85" s="274"/>
      <c r="U85" s="274"/>
      <c r="V85" s="274"/>
      <c r="W85" s="274"/>
      <c r="X85" s="274"/>
      <c r="Y85" s="274"/>
      <c r="Z85" s="274"/>
    </row>
    <row r="86" spans="1:26">
      <c r="A86" s="266">
        <v>44</v>
      </c>
      <c r="B86" s="267" t="s">
        <v>138</v>
      </c>
      <c r="C86" s="268" t="s">
        <v>195</v>
      </c>
      <c r="D86" s="267" t="s">
        <v>196</v>
      </c>
      <c r="E86" s="267" t="s">
        <v>141</v>
      </c>
      <c r="F86" s="269">
        <v>1</v>
      </c>
      <c r="G86" s="582"/>
      <c r="H86" s="583"/>
      <c r="I86" s="584"/>
      <c r="J86" s="1"/>
      <c r="K86" s="1"/>
      <c r="L86" s="1"/>
      <c r="M86" s="1"/>
      <c r="N86" s="1"/>
      <c r="O86" s="1"/>
      <c r="P86" s="1"/>
      <c r="S86" s="1"/>
    </row>
    <row r="87" spans="1:26">
      <c r="A87" s="155"/>
      <c r="B87" s="155"/>
      <c r="C87" s="155"/>
      <c r="D87" s="155" t="s">
        <v>77</v>
      </c>
      <c r="E87" s="155"/>
      <c r="F87" s="155"/>
      <c r="G87" s="585"/>
      <c r="H87" s="586"/>
      <c r="I87" s="585"/>
      <c r="J87" s="156"/>
      <c r="K87" s="155"/>
      <c r="L87" s="156">
        <f>ROUND((SUM(L41:L86))/2,2)</f>
        <v>0</v>
      </c>
      <c r="M87" s="156">
        <f>ROUND((SUM(M41:M86))/2,2)</f>
        <v>0</v>
      </c>
      <c r="N87" s="155"/>
      <c r="O87" s="155"/>
      <c r="P87" s="172">
        <f>ROUND((SUM(P41:P86))/2,2)</f>
        <v>4.96</v>
      </c>
      <c r="S87" s="172">
        <f>ROUND((SUM(S41:S86))/2,2)</f>
        <v>0.18</v>
      </c>
    </row>
    <row r="88" spans="1:26">
      <c r="A88" s="1"/>
      <c r="B88" s="1"/>
      <c r="C88" s="1"/>
      <c r="D88" s="1"/>
      <c r="E88" s="1"/>
      <c r="F88" s="1"/>
      <c r="G88" s="587"/>
      <c r="H88" s="587"/>
      <c r="I88" s="587"/>
      <c r="J88" s="1"/>
      <c r="K88" s="1"/>
      <c r="L88" s="1"/>
      <c r="M88" s="1"/>
      <c r="N88" s="1"/>
      <c r="O88" s="1"/>
      <c r="P88" s="1"/>
      <c r="S88" s="1"/>
    </row>
    <row r="89" spans="1:26">
      <c r="A89" s="155"/>
      <c r="B89" s="155"/>
      <c r="C89" s="155"/>
      <c r="D89" s="2" t="s">
        <v>68</v>
      </c>
      <c r="E89" s="155"/>
      <c r="F89" s="155"/>
      <c r="G89" s="585"/>
      <c r="H89" s="585"/>
      <c r="I89" s="585"/>
      <c r="J89" s="155"/>
      <c r="K89" s="155"/>
      <c r="L89" s="155"/>
      <c r="M89" s="155"/>
      <c r="N89" s="155"/>
      <c r="O89" s="155"/>
      <c r="P89" s="155"/>
      <c r="Q89" s="152"/>
      <c r="R89" s="152"/>
      <c r="S89" s="155"/>
      <c r="T89" s="152"/>
      <c r="U89" s="152"/>
      <c r="V89" s="152"/>
      <c r="W89" s="152"/>
      <c r="X89" s="152"/>
      <c r="Y89" s="152"/>
      <c r="Z89" s="152"/>
    </row>
    <row r="90" spans="1:26">
      <c r="A90" s="1"/>
      <c r="B90" s="1"/>
      <c r="C90" s="1"/>
      <c r="D90" s="1"/>
      <c r="E90" s="1"/>
      <c r="F90" s="1"/>
      <c r="G90" s="587"/>
      <c r="H90" s="587"/>
      <c r="I90" s="587"/>
      <c r="J90" s="155"/>
      <c r="K90" s="155"/>
      <c r="L90" s="155"/>
      <c r="M90" s="155"/>
      <c r="N90" s="155"/>
      <c r="O90" s="155"/>
      <c r="P90" s="155"/>
      <c r="Q90" s="152"/>
      <c r="R90" s="152"/>
      <c r="S90" s="155"/>
      <c r="T90" s="152"/>
      <c r="U90" s="152"/>
      <c r="V90" s="152"/>
      <c r="W90" s="152"/>
      <c r="X90" s="152"/>
      <c r="Y90" s="152"/>
      <c r="Z90" s="152"/>
    </row>
    <row r="91" spans="1:26" ht="17.25" customHeight="1">
      <c r="A91" s="155"/>
      <c r="B91" s="155"/>
      <c r="C91" s="155"/>
      <c r="D91" s="2" t="s">
        <v>76</v>
      </c>
      <c r="E91" s="155"/>
      <c r="F91" s="155"/>
      <c r="G91" s="588"/>
      <c r="H91" s="589"/>
      <c r="I91" s="589"/>
      <c r="J91" s="167">
        <f>ROUND(F93*(N91),2)</f>
        <v>0</v>
      </c>
      <c r="K91" s="1">
        <f>ROUND(F93*(O91),2)</f>
        <v>0</v>
      </c>
      <c r="L91" s="1">
        <f>ROUND(F93*(G93),2)</f>
        <v>0</v>
      </c>
      <c r="M91" s="1">
        <f>ROUND(F93*(H93),2)</f>
        <v>0</v>
      </c>
      <c r="N91" s="1">
        <v>0</v>
      </c>
      <c r="O91" s="1"/>
      <c r="P91" s="166"/>
      <c r="Q91" s="171"/>
      <c r="R91" s="171"/>
      <c r="S91" s="166"/>
      <c r="Z91">
        <v>0</v>
      </c>
    </row>
    <row r="92" spans="1:26">
      <c r="A92" s="155"/>
      <c r="B92" s="155"/>
      <c r="C92" s="155"/>
      <c r="D92" s="155" t="s">
        <v>77</v>
      </c>
      <c r="E92" s="155"/>
      <c r="F92" s="155"/>
      <c r="G92" s="588"/>
      <c r="H92" s="588"/>
      <c r="I92" s="588"/>
      <c r="J92" s="155"/>
      <c r="K92" s="155"/>
      <c r="L92" s="155">
        <f>ROUND((SUM(L90:L91))/1,2)</f>
        <v>0</v>
      </c>
      <c r="M92" s="155">
        <f>ROUND((SUM(M90:M91))/1,2)</f>
        <v>0</v>
      </c>
      <c r="N92" s="155"/>
      <c r="O92" s="155"/>
      <c r="P92" s="172">
        <f>ROUND((SUM(P90:P91))/1,2)</f>
        <v>0</v>
      </c>
      <c r="S92" s="166">
        <f>ROUND((SUM(S90:S91))/1,2)</f>
        <v>0</v>
      </c>
    </row>
    <row r="93" spans="1:26">
      <c r="A93" s="266">
        <v>44</v>
      </c>
      <c r="B93" s="267" t="s">
        <v>138</v>
      </c>
      <c r="C93" s="268" t="s">
        <v>195</v>
      </c>
      <c r="D93" s="267" t="s">
        <v>196</v>
      </c>
      <c r="E93" s="267" t="s">
        <v>141</v>
      </c>
      <c r="F93" s="269">
        <v>1</v>
      </c>
      <c r="G93" s="582"/>
      <c r="H93" s="583"/>
      <c r="I93" s="584"/>
      <c r="J93" s="1"/>
      <c r="K93" s="1"/>
      <c r="L93" s="1"/>
      <c r="M93" s="1"/>
      <c r="N93" s="1"/>
      <c r="O93" s="1"/>
      <c r="P93" s="1"/>
      <c r="S93" s="1"/>
    </row>
    <row r="94" spans="1:26">
      <c r="A94" s="155"/>
      <c r="B94" s="155"/>
      <c r="C94" s="155"/>
      <c r="D94" s="155" t="s">
        <v>77</v>
      </c>
      <c r="E94" s="155"/>
      <c r="F94" s="155"/>
      <c r="G94" s="585"/>
      <c r="H94" s="586"/>
      <c r="I94" s="585"/>
      <c r="J94" s="173"/>
      <c r="K94" s="173">
        <f>ROUND((SUM(K9:K93))/3,2)</f>
        <v>0</v>
      </c>
      <c r="L94" s="173">
        <f>ROUND((SUM(L9:L93))/3,2)</f>
        <v>0</v>
      </c>
      <c r="M94" s="173">
        <f>ROUND((SUM(M9:M93))/3,2)</f>
        <v>0</v>
      </c>
      <c r="N94" s="173"/>
      <c r="O94" s="173"/>
      <c r="P94" s="174">
        <f>ROUND((SUM(P9:P93))/3,2)</f>
        <v>11.4</v>
      </c>
      <c r="S94" s="174">
        <f>ROUND((SUM(S9:S93))/3,2)</f>
        <v>27.82</v>
      </c>
      <c r="Z94">
        <f>(SUM(Z9:Z93))</f>
        <v>0</v>
      </c>
    </row>
    <row r="95" spans="1:26">
      <c r="A95" s="1"/>
      <c r="B95" s="1"/>
      <c r="C95" s="1"/>
      <c r="D95" s="1"/>
      <c r="E95" s="1"/>
      <c r="F95" s="1"/>
      <c r="G95" s="587"/>
      <c r="H95" s="587"/>
      <c r="I95" s="587"/>
    </row>
    <row r="96" spans="1:26">
      <c r="A96" s="173"/>
      <c r="B96" s="173"/>
      <c r="C96" s="173"/>
      <c r="D96" s="173" t="s">
        <v>78</v>
      </c>
      <c r="E96" s="173"/>
      <c r="F96" s="173"/>
      <c r="G96" s="590">
        <f>G84+G75+G69+G62+G53+G49+G44+G39+G86</f>
        <v>0</v>
      </c>
      <c r="H96" s="590">
        <f>SUM(H84+H75+H53+H44+H86)</f>
        <v>0</v>
      </c>
      <c r="I96" s="590">
        <f>SUM(I86+I84+I75+I69+I62+I53+I49+I44+I39)</f>
        <v>0</v>
      </c>
    </row>
    <row r="97" spans="7:9">
      <c r="G97" s="287"/>
      <c r="H97" s="287"/>
      <c r="I97" s="287"/>
    </row>
    <row r="98" spans="7:9">
      <c r="G98" s="287"/>
      <c r="H98" s="287"/>
      <c r="I98" s="287"/>
    </row>
    <row r="99" spans="7:9">
      <c r="G99" s="287"/>
      <c r="H99" s="287"/>
      <c r="I99" s="287"/>
    </row>
    <row r="100" spans="7:9">
      <c r="G100" s="287"/>
      <c r="H100" s="287"/>
      <c r="I100" s="287"/>
    </row>
    <row r="101" spans="7:9">
      <c r="G101" s="287"/>
      <c r="H101" s="287"/>
      <c r="I101" s="287"/>
    </row>
    <row r="102" spans="7:9">
      <c r="G102" s="287"/>
      <c r="H102" s="287"/>
      <c r="I102" s="287"/>
    </row>
    <row r="103" spans="7:9">
      <c r="G103" s="287"/>
      <c r="H103" s="287"/>
      <c r="I103" s="287"/>
    </row>
  </sheetData>
  <sheetProtection password="DB0F" sheet="1" objects="1" scenarios="1"/>
  <printOptions horizontalCentered="1" gridLines="1"/>
  <pageMargins left="0" right="0" top="0.74803149606299213" bottom="0.74803149606299213" header="0.31496062992125984" footer="0.31496062992125984"/>
  <pageSetup paperSize="9" scale="85" orientation="portrait" r:id="rId1"/>
  <headerFooter>
    <oddHeader>&amp;C&amp;B&amp; Rozpočet Univerzita Konštantísna Filozofa v Nitre - rekonštrukcia sociálnych zariadení / Rekonštrukcia sociálnych zariadení</oddHeader>
    <oddFooter>&amp;RStrana &amp;P z &amp;N    &amp;L&amp;7Spracované systémom Systematic®pyramida.wsn, tel.: 051 77 10 585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opLeftCell="A25" workbookViewId="0">
      <selection activeCell="E61" sqref="E61"/>
    </sheetView>
  </sheetViews>
  <sheetFormatPr defaultRowHeight="15"/>
  <cols>
    <col min="2" max="2" width="76.140625" bestFit="1" customWidth="1"/>
    <col min="3" max="3" width="8.85546875" bestFit="1" customWidth="1"/>
    <col min="4" max="4" width="5.5703125" bestFit="1" customWidth="1"/>
    <col min="5" max="5" width="6.28515625" bestFit="1" customWidth="1"/>
    <col min="6" max="8" width="10.7109375" bestFit="1" customWidth="1"/>
  </cols>
  <sheetData>
    <row r="1" spans="1:11">
      <c r="A1" s="599" t="s">
        <v>204</v>
      </c>
      <c r="B1" s="599"/>
      <c r="C1" s="599"/>
      <c r="D1" s="599"/>
      <c r="E1" s="599"/>
      <c r="F1" s="599"/>
      <c r="G1" s="599"/>
      <c r="H1" s="187"/>
      <c r="I1" s="187"/>
      <c r="J1" s="187"/>
    </row>
    <row r="2" spans="1:11">
      <c r="A2" s="600" t="s">
        <v>205</v>
      </c>
      <c r="B2" s="600"/>
      <c r="C2" s="600"/>
      <c r="D2" s="600"/>
      <c r="E2" s="600"/>
      <c r="F2" s="600"/>
      <c r="G2" s="600"/>
      <c r="H2" s="187"/>
      <c r="I2" s="187"/>
      <c r="J2" s="187"/>
    </row>
    <row r="3" spans="1:11" ht="15.75">
      <c r="A3" s="192"/>
      <c r="B3" s="192"/>
      <c r="C3" s="192"/>
      <c r="D3" s="192"/>
      <c r="E3" s="197"/>
      <c r="F3" s="187"/>
      <c r="G3" s="187"/>
      <c r="H3" s="187"/>
      <c r="I3" s="187"/>
      <c r="J3" s="187"/>
    </row>
    <row r="4" spans="1:11" ht="15.75">
      <c r="A4" s="212" t="s">
        <v>206</v>
      </c>
      <c r="B4" s="187"/>
      <c r="C4" s="187"/>
      <c r="D4" s="192"/>
      <c r="E4" s="197"/>
      <c r="F4" s="187"/>
      <c r="G4" s="187"/>
      <c r="H4" s="187"/>
      <c r="I4" s="187"/>
      <c r="J4" s="187"/>
    </row>
    <row r="5" spans="1:11" ht="15.75" thickBot="1">
      <c r="A5" s="193"/>
      <c r="B5" s="187"/>
      <c r="C5" s="187"/>
      <c r="D5" s="187"/>
      <c r="E5" s="198"/>
      <c r="F5" s="187"/>
      <c r="G5" s="187"/>
      <c r="H5" s="187"/>
      <c r="I5" s="187"/>
      <c r="J5" s="187"/>
    </row>
    <row r="6" spans="1:11">
      <c r="A6" s="188" t="s">
        <v>207</v>
      </c>
      <c r="B6" s="189" t="s">
        <v>208</v>
      </c>
      <c r="C6" s="206" t="s">
        <v>209</v>
      </c>
      <c r="D6" s="194" t="s">
        <v>210</v>
      </c>
      <c r="E6" s="199" t="s">
        <v>211</v>
      </c>
      <c r="F6" s="202" t="s">
        <v>212</v>
      </c>
      <c r="G6" s="203" t="s">
        <v>11</v>
      </c>
      <c r="H6" s="187"/>
      <c r="I6" s="187"/>
      <c r="J6" s="187"/>
    </row>
    <row r="7" spans="1:11" ht="15.75" thickBot="1">
      <c r="A7" s="190"/>
      <c r="B7" s="191"/>
      <c r="C7" s="207"/>
      <c r="D7" s="195" t="s">
        <v>213</v>
      </c>
      <c r="E7" s="200" t="s">
        <v>214</v>
      </c>
      <c r="F7" s="204" t="s">
        <v>215</v>
      </c>
      <c r="G7" s="205" t="s">
        <v>216</v>
      </c>
      <c r="H7" s="201"/>
      <c r="I7" s="187"/>
      <c r="J7" s="187"/>
    </row>
    <row r="8" spans="1:11">
      <c r="A8" s="279"/>
      <c r="B8" s="280" t="s">
        <v>217</v>
      </c>
      <c r="C8" s="281"/>
      <c r="D8" s="282"/>
      <c r="E8" s="283"/>
      <c r="F8" s="284"/>
      <c r="G8" s="285"/>
      <c r="H8" s="286"/>
      <c r="I8" s="284"/>
      <c r="J8" s="284"/>
      <c r="K8" s="287"/>
    </row>
    <row r="9" spans="1:11" ht="15.75">
      <c r="A9" s="331" t="s">
        <v>218</v>
      </c>
      <c r="B9" s="332" t="s">
        <v>219</v>
      </c>
      <c r="C9" s="333"/>
      <c r="D9" s="334"/>
      <c r="E9" s="335"/>
      <c r="F9" s="288"/>
      <c r="G9" s="289"/>
      <c r="H9" s="290"/>
      <c r="I9" s="284"/>
      <c r="J9" s="284"/>
      <c r="K9" s="287"/>
    </row>
    <row r="10" spans="1:11" ht="15.75">
      <c r="A10" s="336" t="s">
        <v>220</v>
      </c>
      <c r="B10" s="337" t="s">
        <v>221</v>
      </c>
      <c r="C10" s="338"/>
      <c r="D10" s="339" t="s">
        <v>222</v>
      </c>
      <c r="E10" s="340">
        <v>2</v>
      </c>
      <c r="F10" s="292"/>
      <c r="G10" s="292"/>
      <c r="H10" s="290"/>
      <c r="I10" s="293"/>
      <c r="J10" s="294"/>
      <c r="K10" s="287"/>
    </row>
    <row r="11" spans="1:11" ht="15.75">
      <c r="A11" s="336" t="s">
        <v>223</v>
      </c>
      <c r="B11" s="341" t="s">
        <v>224</v>
      </c>
      <c r="C11" s="338"/>
      <c r="D11" s="339" t="s">
        <v>222</v>
      </c>
      <c r="E11" s="340">
        <v>1</v>
      </c>
      <c r="F11" s="292"/>
      <c r="G11" s="292"/>
      <c r="H11" s="290"/>
      <c r="I11" s="293"/>
      <c r="J11" s="294"/>
      <c r="K11" s="287"/>
    </row>
    <row r="12" spans="1:11" ht="15.75">
      <c r="A12" s="342" t="s">
        <v>225</v>
      </c>
      <c r="B12" s="341" t="s">
        <v>226</v>
      </c>
      <c r="C12" s="338"/>
      <c r="D12" s="339" t="s">
        <v>222</v>
      </c>
      <c r="E12" s="340">
        <v>1</v>
      </c>
      <c r="F12" s="292"/>
      <c r="G12" s="292"/>
      <c r="H12" s="290"/>
      <c r="I12" s="293"/>
      <c r="J12" s="294"/>
      <c r="K12" s="287"/>
    </row>
    <row r="13" spans="1:11" ht="15.75">
      <c r="A13" s="342"/>
      <c r="B13" s="337" t="s">
        <v>227</v>
      </c>
      <c r="C13" s="338"/>
      <c r="D13" s="339" t="s">
        <v>222</v>
      </c>
      <c r="E13" s="340">
        <v>2</v>
      </c>
      <c r="F13" s="292"/>
      <c r="G13" s="292"/>
      <c r="H13" s="290"/>
      <c r="I13" s="293"/>
      <c r="J13" s="294"/>
      <c r="K13" s="287"/>
    </row>
    <row r="14" spans="1:11" ht="15.75">
      <c r="A14" s="342"/>
      <c r="B14" s="343" t="s">
        <v>228</v>
      </c>
      <c r="C14" s="338"/>
      <c r="D14" s="339" t="s">
        <v>222</v>
      </c>
      <c r="E14" s="340">
        <v>7</v>
      </c>
      <c r="F14" s="292"/>
      <c r="G14" s="292"/>
      <c r="H14" s="290"/>
      <c r="I14" s="293"/>
      <c r="J14" s="294"/>
      <c r="K14" s="287"/>
    </row>
    <row r="15" spans="1:11" ht="15.75">
      <c r="A15" s="342"/>
      <c r="B15" s="337" t="s">
        <v>229</v>
      </c>
      <c r="C15" s="338"/>
      <c r="D15" s="339" t="s">
        <v>222</v>
      </c>
      <c r="E15" s="340">
        <v>7</v>
      </c>
      <c r="F15" s="292"/>
      <c r="G15" s="292"/>
      <c r="H15" s="290"/>
      <c r="I15" s="293"/>
      <c r="J15" s="294"/>
      <c r="K15" s="287"/>
    </row>
    <row r="16" spans="1:11">
      <c r="A16" s="342"/>
      <c r="B16" s="341" t="s">
        <v>230</v>
      </c>
      <c r="C16" s="338"/>
      <c r="D16" s="339" t="s">
        <v>222</v>
      </c>
      <c r="E16" s="340">
        <v>7</v>
      </c>
      <c r="F16" s="292"/>
      <c r="G16" s="292"/>
      <c r="H16" s="284"/>
      <c r="I16" s="284"/>
      <c r="J16" s="284"/>
      <c r="K16" s="287"/>
    </row>
    <row r="17" spans="1:11">
      <c r="A17" s="342"/>
      <c r="B17" s="337" t="s">
        <v>231</v>
      </c>
      <c r="C17" s="338"/>
      <c r="D17" s="339" t="s">
        <v>222</v>
      </c>
      <c r="E17" s="340">
        <v>7</v>
      </c>
      <c r="F17" s="292"/>
      <c r="G17" s="292"/>
      <c r="H17" s="284"/>
      <c r="I17" s="284"/>
      <c r="J17" s="284"/>
      <c r="K17" s="287"/>
    </row>
    <row r="18" spans="1:11">
      <c r="A18" s="342"/>
      <c r="B18" s="344" t="s">
        <v>232</v>
      </c>
      <c r="C18" s="345"/>
      <c r="D18" s="339" t="s">
        <v>222</v>
      </c>
      <c r="E18" s="340">
        <v>5</v>
      </c>
      <c r="F18" s="295"/>
      <c r="G18" s="295"/>
      <c r="H18" s="284"/>
      <c r="I18" s="284"/>
      <c r="J18" s="284"/>
      <c r="K18" s="287"/>
    </row>
    <row r="19" spans="1:11">
      <c r="A19" s="336">
        <v>2</v>
      </c>
      <c r="B19" s="346" t="s">
        <v>233</v>
      </c>
      <c r="C19" s="338"/>
      <c r="D19" s="339" t="s">
        <v>222</v>
      </c>
      <c r="E19" s="340">
        <v>4</v>
      </c>
      <c r="F19" s="292"/>
      <c r="G19" s="292"/>
      <c r="H19" s="284"/>
      <c r="I19" s="293"/>
      <c r="J19" s="294"/>
      <c r="K19" s="287"/>
    </row>
    <row r="20" spans="1:11">
      <c r="A20" s="347"/>
      <c r="B20" s="337" t="s">
        <v>234</v>
      </c>
      <c r="C20" s="338"/>
      <c r="D20" s="339" t="s">
        <v>222</v>
      </c>
      <c r="E20" s="340">
        <v>4</v>
      </c>
      <c r="F20" s="292"/>
      <c r="G20" s="292"/>
      <c r="H20" s="284"/>
      <c r="I20" s="284"/>
      <c r="J20" s="284"/>
      <c r="K20" s="287"/>
    </row>
    <row r="21" spans="1:11">
      <c r="A21" s="347"/>
      <c r="B21" s="337" t="s">
        <v>235</v>
      </c>
      <c r="C21" s="338"/>
      <c r="D21" s="339" t="s">
        <v>222</v>
      </c>
      <c r="E21" s="340">
        <v>4</v>
      </c>
      <c r="F21" s="292"/>
      <c r="G21" s="292"/>
      <c r="H21" s="284"/>
      <c r="I21" s="284"/>
      <c r="J21" s="284"/>
      <c r="K21" s="287"/>
    </row>
    <row r="22" spans="1:11">
      <c r="A22" s="347"/>
      <c r="B22" s="337" t="s">
        <v>231</v>
      </c>
      <c r="C22" s="338"/>
      <c r="D22" s="339" t="s">
        <v>222</v>
      </c>
      <c r="E22" s="340">
        <v>4</v>
      </c>
      <c r="F22" s="292"/>
      <c r="G22" s="292"/>
      <c r="H22" s="284"/>
      <c r="I22" s="284"/>
      <c r="J22" s="284"/>
      <c r="K22" s="287"/>
    </row>
    <row r="23" spans="1:11">
      <c r="A23" s="348">
        <v>3</v>
      </c>
      <c r="B23" s="349" t="s">
        <v>236</v>
      </c>
      <c r="C23" s="338"/>
      <c r="D23" s="339" t="s">
        <v>222</v>
      </c>
      <c r="E23" s="350">
        <v>10</v>
      </c>
      <c r="F23" s="288"/>
      <c r="G23" s="292"/>
      <c r="H23" s="284"/>
      <c r="I23" s="293"/>
      <c r="J23" s="294"/>
      <c r="K23" s="287"/>
    </row>
    <row r="24" spans="1:11">
      <c r="A24" s="351"/>
      <c r="B24" s="352" t="s">
        <v>237</v>
      </c>
      <c r="C24" s="353"/>
      <c r="D24" s="354" t="s">
        <v>222</v>
      </c>
      <c r="E24" s="355">
        <v>10</v>
      </c>
      <c r="F24" s="288"/>
      <c r="G24" s="292"/>
      <c r="H24" s="284"/>
      <c r="I24" s="293"/>
      <c r="J24" s="297"/>
      <c r="K24" s="287"/>
    </row>
    <row r="25" spans="1:11">
      <c r="A25" s="351"/>
      <c r="B25" s="352" t="s">
        <v>238</v>
      </c>
      <c r="C25" s="353"/>
      <c r="D25" s="354" t="s">
        <v>222</v>
      </c>
      <c r="E25" s="355">
        <v>10</v>
      </c>
      <c r="F25" s="288"/>
      <c r="G25" s="292"/>
      <c r="H25" s="284"/>
      <c r="I25" s="284"/>
      <c r="J25" s="284"/>
      <c r="K25" s="287"/>
    </row>
    <row r="26" spans="1:11">
      <c r="A26" s="351"/>
      <c r="B26" s="352" t="s">
        <v>239</v>
      </c>
      <c r="C26" s="353"/>
      <c r="D26" s="354" t="s">
        <v>222</v>
      </c>
      <c r="E26" s="356">
        <v>10</v>
      </c>
      <c r="F26" s="291"/>
      <c r="G26" s="292"/>
      <c r="H26" s="284"/>
      <c r="I26" s="284"/>
      <c r="J26" s="284"/>
      <c r="K26" s="287"/>
    </row>
    <row r="27" spans="1:11">
      <c r="A27" s="351"/>
      <c r="B27" s="352" t="s">
        <v>240</v>
      </c>
      <c r="C27" s="353"/>
      <c r="D27" s="354" t="s">
        <v>222</v>
      </c>
      <c r="E27" s="356">
        <v>10</v>
      </c>
      <c r="F27" s="288"/>
      <c r="G27" s="292"/>
      <c r="H27" s="284"/>
      <c r="I27" s="284"/>
      <c r="J27" s="284"/>
      <c r="K27" s="287"/>
    </row>
    <row r="28" spans="1:11">
      <c r="A28" s="351"/>
      <c r="B28" s="352" t="s">
        <v>241</v>
      </c>
      <c r="C28" s="353"/>
      <c r="D28" s="354" t="s">
        <v>222</v>
      </c>
      <c r="E28" s="356">
        <v>10</v>
      </c>
      <c r="F28" s="288"/>
      <c r="G28" s="292"/>
      <c r="H28" s="284"/>
      <c r="I28" s="284"/>
      <c r="J28" s="284"/>
      <c r="K28" s="287"/>
    </row>
    <row r="29" spans="1:11">
      <c r="A29" s="357">
        <v>4</v>
      </c>
      <c r="B29" s="358" t="s">
        <v>242</v>
      </c>
      <c r="C29" s="359"/>
      <c r="D29" s="354" t="s">
        <v>222</v>
      </c>
      <c r="E29" s="356">
        <v>1</v>
      </c>
      <c r="F29" s="288"/>
      <c r="G29" s="292"/>
      <c r="H29" s="284"/>
      <c r="I29" s="284"/>
      <c r="J29" s="284"/>
      <c r="K29" s="287"/>
    </row>
    <row r="30" spans="1:11">
      <c r="A30" s="351"/>
      <c r="B30" s="352" t="s">
        <v>243</v>
      </c>
      <c r="C30" s="353"/>
      <c r="D30" s="354" t="s">
        <v>222</v>
      </c>
      <c r="E30" s="355">
        <v>1</v>
      </c>
      <c r="F30" s="292"/>
      <c r="G30" s="292"/>
      <c r="H30" s="284"/>
      <c r="I30" s="284"/>
      <c r="J30" s="284"/>
      <c r="K30" s="287"/>
    </row>
    <row r="31" spans="1:11">
      <c r="A31" s="351"/>
      <c r="B31" s="360" t="s">
        <v>395</v>
      </c>
      <c r="C31" s="353"/>
      <c r="D31" s="354" t="s">
        <v>222</v>
      </c>
      <c r="E31" s="355">
        <v>1</v>
      </c>
      <c r="F31" s="292"/>
      <c r="G31" s="292"/>
      <c r="H31" s="284"/>
      <c r="I31" s="284"/>
      <c r="J31" s="284"/>
      <c r="K31" s="287"/>
    </row>
    <row r="32" spans="1:11">
      <c r="A32" s="361"/>
      <c r="B32" s="360" t="s">
        <v>230</v>
      </c>
      <c r="C32" s="353"/>
      <c r="D32" s="354" t="s">
        <v>222</v>
      </c>
      <c r="E32" s="355">
        <v>1</v>
      </c>
      <c r="F32" s="292"/>
      <c r="G32" s="298"/>
      <c r="H32" s="284"/>
      <c r="I32" s="284"/>
      <c r="J32" s="284"/>
      <c r="K32" s="287"/>
    </row>
    <row r="33" spans="1:12">
      <c r="A33" s="362" t="s">
        <v>244</v>
      </c>
      <c r="B33" s="363" t="s">
        <v>245</v>
      </c>
      <c r="C33" s="364"/>
      <c r="D33" s="365"/>
      <c r="E33" s="366"/>
      <c r="F33" s="288"/>
      <c r="G33" s="299"/>
      <c r="H33" s="284"/>
      <c r="I33" s="284"/>
      <c r="J33" s="284"/>
      <c r="K33" s="287"/>
    </row>
    <row r="34" spans="1:12">
      <c r="A34" s="367">
        <v>1</v>
      </c>
      <c r="B34" s="368" t="s">
        <v>246</v>
      </c>
      <c r="C34" s="369"/>
      <c r="D34" s="370"/>
      <c r="E34" s="371"/>
      <c r="F34" s="300"/>
      <c r="G34" s="301"/>
      <c r="H34" s="284"/>
      <c r="I34" s="284"/>
      <c r="J34" s="284"/>
      <c r="K34" s="284"/>
      <c r="L34" s="187"/>
    </row>
    <row r="35" spans="1:12">
      <c r="A35" s="372"/>
      <c r="B35" s="373" t="s">
        <v>247</v>
      </c>
      <c r="C35" s="374"/>
      <c r="D35" s="375" t="s">
        <v>222</v>
      </c>
      <c r="E35" s="376">
        <v>22</v>
      </c>
      <c r="F35" s="302"/>
      <c r="G35" s="298"/>
      <c r="H35" s="284"/>
      <c r="I35" s="284"/>
      <c r="J35" s="284"/>
      <c r="K35" s="284"/>
      <c r="L35" s="187"/>
    </row>
    <row r="36" spans="1:12">
      <c r="A36" s="336">
        <v>2</v>
      </c>
      <c r="B36" s="346" t="s">
        <v>248</v>
      </c>
      <c r="C36" s="377"/>
      <c r="D36" s="378"/>
      <c r="E36" s="379"/>
      <c r="F36" s="300"/>
      <c r="G36" s="299"/>
      <c r="H36" s="284"/>
      <c r="I36" s="284"/>
      <c r="J36" s="284"/>
      <c r="K36" s="284"/>
      <c r="L36" s="196"/>
    </row>
    <row r="37" spans="1:12">
      <c r="A37" s="347"/>
      <c r="B37" s="343" t="s">
        <v>249</v>
      </c>
      <c r="C37" s="380"/>
      <c r="D37" s="381" t="s">
        <v>222</v>
      </c>
      <c r="E37" s="382">
        <v>5</v>
      </c>
      <c r="F37" s="303"/>
      <c r="G37" s="304"/>
      <c r="H37" s="284"/>
      <c r="I37" s="284"/>
      <c r="J37" s="284"/>
      <c r="K37" s="284"/>
      <c r="L37" s="196"/>
    </row>
    <row r="38" spans="1:12">
      <c r="A38" s="347"/>
      <c r="B38" s="343" t="s">
        <v>250</v>
      </c>
      <c r="C38" s="380"/>
      <c r="D38" s="381" t="s">
        <v>222</v>
      </c>
      <c r="E38" s="382">
        <v>2</v>
      </c>
      <c r="F38" s="303"/>
      <c r="G38" s="304"/>
      <c r="H38" s="284"/>
      <c r="I38" s="284"/>
      <c r="J38" s="284"/>
      <c r="K38" s="284"/>
      <c r="L38" s="196"/>
    </row>
    <row r="39" spans="1:12">
      <c r="A39" s="347"/>
      <c r="B39" s="343" t="s">
        <v>251</v>
      </c>
      <c r="C39" s="380"/>
      <c r="D39" s="381" t="s">
        <v>222</v>
      </c>
      <c r="E39" s="382">
        <v>1</v>
      </c>
      <c r="F39" s="303"/>
      <c r="G39" s="304"/>
      <c r="H39" s="284"/>
      <c r="I39" s="284"/>
      <c r="J39" s="284"/>
      <c r="K39" s="284"/>
      <c r="L39" s="196"/>
    </row>
    <row r="40" spans="1:12">
      <c r="A40" s="383"/>
      <c r="B40" s="384" t="s">
        <v>252</v>
      </c>
      <c r="C40" s="385"/>
      <c r="D40" s="386" t="s">
        <v>222</v>
      </c>
      <c r="E40" s="387">
        <v>1</v>
      </c>
      <c r="F40" s="302"/>
      <c r="G40" s="304"/>
      <c r="H40" s="284"/>
      <c r="I40" s="284"/>
      <c r="J40" s="284"/>
      <c r="K40" s="284"/>
      <c r="L40" s="196"/>
    </row>
    <row r="41" spans="1:12">
      <c r="A41" s="388" t="s">
        <v>253</v>
      </c>
      <c r="B41" s="389" t="s">
        <v>254</v>
      </c>
      <c r="C41" s="390"/>
      <c r="D41" s="391"/>
      <c r="E41" s="392"/>
      <c r="F41" s="300"/>
      <c r="G41" s="292"/>
      <c r="H41" s="284"/>
      <c r="I41" s="284" t="s">
        <v>255</v>
      </c>
      <c r="J41" s="284"/>
      <c r="K41" s="284" t="s">
        <v>256</v>
      </c>
      <c r="L41" s="187"/>
    </row>
    <row r="42" spans="1:12">
      <c r="A42" s="336">
        <v>1</v>
      </c>
      <c r="B42" s="346" t="s">
        <v>257</v>
      </c>
      <c r="C42" s="393"/>
      <c r="D42" s="378"/>
      <c r="E42" s="394"/>
      <c r="F42" s="305"/>
      <c r="G42" s="306"/>
      <c r="H42" s="307"/>
      <c r="I42" s="308" t="s">
        <v>258</v>
      </c>
      <c r="J42" s="309" t="s">
        <v>259</v>
      </c>
      <c r="K42" s="308" t="s">
        <v>258</v>
      </c>
      <c r="L42" s="208" t="s">
        <v>259</v>
      </c>
    </row>
    <row r="43" spans="1:12">
      <c r="A43" s="347"/>
      <c r="B43" s="343" t="s">
        <v>260</v>
      </c>
      <c r="C43" s="395"/>
      <c r="D43" s="381" t="s">
        <v>261</v>
      </c>
      <c r="E43" s="396">
        <v>27</v>
      </c>
      <c r="F43" s="299"/>
      <c r="G43" s="311"/>
      <c r="H43" s="307"/>
      <c r="I43" s="310">
        <v>14</v>
      </c>
      <c r="J43" s="312">
        <v>6</v>
      </c>
      <c r="K43" s="310">
        <v>5</v>
      </c>
      <c r="L43" s="209">
        <v>2</v>
      </c>
    </row>
    <row r="44" spans="1:12">
      <c r="A44" s="347"/>
      <c r="B44" s="343" t="s">
        <v>262</v>
      </c>
      <c r="C44" s="395"/>
      <c r="D44" s="381" t="s">
        <v>261</v>
      </c>
      <c r="E44" s="396">
        <v>2</v>
      </c>
      <c r="F44" s="299"/>
      <c r="G44" s="311"/>
      <c r="H44" s="307"/>
      <c r="I44" s="310">
        <v>1</v>
      </c>
      <c r="J44" s="312">
        <v>1</v>
      </c>
      <c r="K44" s="313"/>
      <c r="L44" s="209"/>
    </row>
    <row r="45" spans="1:12">
      <c r="A45" s="347"/>
      <c r="B45" s="343" t="s">
        <v>263</v>
      </c>
      <c r="C45" s="395"/>
      <c r="D45" s="381" t="s">
        <v>261</v>
      </c>
      <c r="E45" s="396">
        <v>3</v>
      </c>
      <c r="F45" s="299"/>
      <c r="G45" s="311"/>
      <c r="H45" s="307"/>
      <c r="I45" s="310">
        <v>2</v>
      </c>
      <c r="J45" s="312"/>
      <c r="K45" s="310">
        <v>1</v>
      </c>
      <c r="L45" s="210"/>
    </row>
    <row r="46" spans="1:12">
      <c r="A46" s="347"/>
      <c r="B46" s="343" t="s">
        <v>264</v>
      </c>
      <c r="C46" s="395"/>
      <c r="D46" s="381" t="s">
        <v>261</v>
      </c>
      <c r="E46" s="397">
        <v>1</v>
      </c>
      <c r="F46" s="299"/>
      <c r="G46" s="311"/>
      <c r="H46" s="307"/>
      <c r="I46" s="314">
        <v>1</v>
      </c>
      <c r="J46" s="315"/>
      <c r="K46" s="316"/>
      <c r="L46" s="211"/>
    </row>
    <row r="47" spans="1:12">
      <c r="A47" s="336">
        <v>2</v>
      </c>
      <c r="B47" s="346" t="s">
        <v>265</v>
      </c>
      <c r="C47" s="393"/>
      <c r="D47" s="378"/>
      <c r="E47" s="379"/>
      <c r="F47" s="317"/>
      <c r="G47" s="301"/>
      <c r="H47" s="284"/>
      <c r="I47" s="284"/>
      <c r="J47" s="284"/>
      <c r="K47" s="284"/>
      <c r="L47" s="187"/>
    </row>
    <row r="48" spans="1:12">
      <c r="A48" s="347"/>
      <c r="B48" s="343" t="s">
        <v>266</v>
      </c>
      <c r="C48" s="395"/>
      <c r="D48" s="381" t="s">
        <v>261</v>
      </c>
      <c r="E48" s="382">
        <v>10</v>
      </c>
      <c r="F48" s="318"/>
      <c r="G48" s="299"/>
      <c r="H48" s="284"/>
      <c r="I48" s="284"/>
      <c r="J48" s="284"/>
      <c r="K48" s="284"/>
      <c r="L48" s="187"/>
    </row>
    <row r="49" spans="1:12">
      <c r="A49" s="347"/>
      <c r="B49" s="343" t="s">
        <v>267</v>
      </c>
      <c r="C49" s="395"/>
      <c r="D49" s="381" t="s">
        <v>261</v>
      </c>
      <c r="E49" s="382">
        <v>1</v>
      </c>
      <c r="F49" s="318"/>
      <c r="G49" s="299"/>
      <c r="H49" s="284"/>
      <c r="I49" s="284"/>
      <c r="J49" s="284"/>
      <c r="K49" s="284"/>
      <c r="L49" s="187"/>
    </row>
    <row r="50" spans="1:12">
      <c r="A50" s="383"/>
      <c r="B50" s="384" t="s">
        <v>268</v>
      </c>
      <c r="C50" s="398"/>
      <c r="D50" s="386" t="s">
        <v>261</v>
      </c>
      <c r="E50" s="387">
        <v>11</v>
      </c>
      <c r="F50" s="319"/>
      <c r="G50" s="298"/>
      <c r="H50" s="284"/>
      <c r="I50" s="284"/>
      <c r="J50" s="284"/>
      <c r="K50" s="284"/>
    </row>
    <row r="51" spans="1:12">
      <c r="A51" s="399" t="s">
        <v>269</v>
      </c>
      <c r="B51" s="400" t="s">
        <v>270</v>
      </c>
      <c r="C51" s="401"/>
      <c r="D51" s="402"/>
      <c r="E51" s="403"/>
      <c r="F51" s="288"/>
      <c r="G51" s="299"/>
      <c r="H51" s="284"/>
      <c r="I51" s="284"/>
      <c r="J51" s="284"/>
      <c r="K51" s="284"/>
    </row>
    <row r="52" spans="1:12">
      <c r="A52" s="336">
        <v>1</v>
      </c>
      <c r="B52" s="404" t="s">
        <v>271</v>
      </c>
      <c r="C52" s="405"/>
      <c r="D52" s="406"/>
      <c r="E52" s="407"/>
      <c r="F52" s="300"/>
      <c r="G52" s="301"/>
      <c r="H52" s="284"/>
      <c r="I52" s="284"/>
      <c r="J52" s="320"/>
      <c r="K52" s="321"/>
    </row>
    <row r="53" spans="1:12">
      <c r="A53" s="347"/>
      <c r="B53" s="408" t="s">
        <v>272</v>
      </c>
      <c r="C53" s="409"/>
      <c r="D53" s="410" t="s">
        <v>261</v>
      </c>
      <c r="E53" s="411">
        <v>19</v>
      </c>
      <c r="F53" s="303"/>
      <c r="G53" s="299"/>
      <c r="H53" s="284"/>
      <c r="I53" s="284"/>
      <c r="J53" s="320"/>
      <c r="K53" s="321"/>
    </row>
    <row r="54" spans="1:12">
      <c r="A54" s="347"/>
      <c r="B54" s="408" t="s">
        <v>273</v>
      </c>
      <c r="C54" s="409"/>
      <c r="D54" s="412" t="s">
        <v>261</v>
      </c>
      <c r="E54" s="411">
        <v>1</v>
      </c>
      <c r="F54" s="303"/>
      <c r="G54" s="299"/>
      <c r="H54" s="284"/>
      <c r="I54" s="284"/>
      <c r="J54" s="320"/>
      <c r="K54" s="321"/>
    </row>
    <row r="55" spans="1:12">
      <c r="A55" s="413"/>
      <c r="B55" s="408" t="s">
        <v>274</v>
      </c>
      <c r="C55" s="409"/>
      <c r="D55" s="410" t="s">
        <v>261</v>
      </c>
      <c r="E55" s="411">
        <v>3</v>
      </c>
      <c r="F55" s="303"/>
      <c r="G55" s="299"/>
      <c r="H55" s="284"/>
      <c r="I55" s="284"/>
      <c r="J55" s="320"/>
      <c r="K55" s="321"/>
    </row>
    <row r="56" spans="1:12">
      <c r="A56" s="413"/>
      <c r="B56" s="408" t="s">
        <v>275</v>
      </c>
      <c r="C56" s="409"/>
      <c r="D56" s="410" t="s">
        <v>261</v>
      </c>
      <c r="E56" s="411">
        <v>1</v>
      </c>
      <c r="F56" s="303"/>
      <c r="G56" s="299"/>
      <c r="H56" s="284"/>
      <c r="I56" s="284"/>
      <c r="J56" s="320"/>
      <c r="K56" s="321"/>
    </row>
    <row r="57" spans="1:12">
      <c r="A57" s="414">
        <v>2</v>
      </c>
      <c r="B57" s="404" t="s">
        <v>276</v>
      </c>
      <c r="C57" s="415"/>
      <c r="D57" s="416"/>
      <c r="E57" s="417"/>
      <c r="F57" s="300"/>
      <c r="G57" s="301"/>
      <c r="H57" s="284"/>
      <c r="I57" s="284"/>
      <c r="J57" s="322"/>
      <c r="K57" s="321"/>
    </row>
    <row r="58" spans="1:12">
      <c r="A58" s="418"/>
      <c r="B58" s="408" t="s">
        <v>277</v>
      </c>
      <c r="C58" s="419"/>
      <c r="D58" s="420" t="s">
        <v>261</v>
      </c>
      <c r="E58" s="411">
        <v>8</v>
      </c>
      <c r="F58" s="303"/>
      <c r="G58" s="299"/>
      <c r="H58" s="284"/>
      <c r="I58" s="284"/>
      <c r="J58" s="322"/>
      <c r="K58" s="321"/>
    </row>
    <row r="59" spans="1:12">
      <c r="A59" s="418"/>
      <c r="B59" s="421" t="s">
        <v>278</v>
      </c>
      <c r="C59" s="422"/>
      <c r="D59" s="420" t="s">
        <v>261</v>
      </c>
      <c r="E59" s="411">
        <v>1</v>
      </c>
      <c r="F59" s="303"/>
      <c r="G59" s="299"/>
      <c r="H59" s="284"/>
      <c r="I59" s="284"/>
      <c r="J59" s="322"/>
      <c r="K59" s="321"/>
    </row>
    <row r="60" spans="1:12">
      <c r="A60" s="423"/>
      <c r="B60" s="424" t="s">
        <v>53</v>
      </c>
      <c r="C60" s="425"/>
      <c r="D60" s="365"/>
      <c r="E60" s="426"/>
      <c r="F60" s="292"/>
      <c r="G60" s="292"/>
      <c r="H60" s="323">
        <f>SUM(G61:G77)</f>
        <v>0</v>
      </c>
      <c r="I60" s="284"/>
      <c r="J60" s="284"/>
      <c r="K60" s="284"/>
    </row>
    <row r="61" spans="1:12">
      <c r="A61" s="427">
        <v>1</v>
      </c>
      <c r="B61" s="428" t="s">
        <v>279</v>
      </c>
      <c r="C61" s="353"/>
      <c r="D61" s="354" t="s">
        <v>222</v>
      </c>
      <c r="E61" s="429">
        <v>22</v>
      </c>
      <c r="F61" s="292"/>
      <c r="G61" s="292"/>
      <c r="H61" s="284"/>
      <c r="I61" s="284"/>
      <c r="J61" s="284"/>
      <c r="K61" s="284"/>
    </row>
    <row r="62" spans="1:12">
      <c r="A62" s="427">
        <v>2</v>
      </c>
      <c r="B62" s="430" t="s">
        <v>280</v>
      </c>
      <c r="C62" s="431"/>
      <c r="D62" s="354" t="s">
        <v>222</v>
      </c>
      <c r="E62" s="429">
        <v>12</v>
      </c>
      <c r="F62" s="292"/>
      <c r="G62" s="292"/>
      <c r="H62" s="284"/>
      <c r="I62" s="284"/>
      <c r="J62" s="284"/>
      <c r="K62" s="284"/>
    </row>
    <row r="63" spans="1:12">
      <c r="A63" s="427">
        <v>3</v>
      </c>
      <c r="B63" s="430" t="s">
        <v>281</v>
      </c>
      <c r="C63" s="431"/>
      <c r="D63" s="354" t="s">
        <v>222</v>
      </c>
      <c r="E63" s="429">
        <v>8</v>
      </c>
      <c r="F63" s="292"/>
      <c r="G63" s="292"/>
      <c r="H63" s="284"/>
      <c r="I63" s="284"/>
      <c r="J63" s="284"/>
      <c r="K63" s="284"/>
    </row>
    <row r="64" spans="1:12">
      <c r="A64" s="427">
        <v>4</v>
      </c>
      <c r="B64" s="432" t="s">
        <v>282</v>
      </c>
      <c r="C64" s="433"/>
      <c r="D64" s="433" t="s">
        <v>222</v>
      </c>
      <c r="E64" s="434">
        <v>22</v>
      </c>
      <c r="F64" s="292"/>
      <c r="G64" s="292"/>
      <c r="H64" s="284"/>
      <c r="I64" s="284"/>
      <c r="J64" s="284"/>
      <c r="K64" s="284"/>
    </row>
    <row r="65" spans="1:11">
      <c r="A65" s="427">
        <v>5</v>
      </c>
      <c r="B65" s="432" t="s">
        <v>283</v>
      </c>
      <c r="C65" s="433"/>
      <c r="D65" s="433" t="s">
        <v>261</v>
      </c>
      <c r="E65" s="429">
        <v>33</v>
      </c>
      <c r="F65" s="292"/>
      <c r="G65" s="292"/>
      <c r="H65" s="284"/>
      <c r="I65" s="284"/>
      <c r="J65" s="284"/>
      <c r="K65" s="284"/>
    </row>
    <row r="66" spans="1:11">
      <c r="A66" s="427">
        <v>6</v>
      </c>
      <c r="B66" s="432" t="s">
        <v>284</v>
      </c>
      <c r="C66" s="433"/>
      <c r="D66" s="433" t="s">
        <v>261</v>
      </c>
      <c r="E66" s="429">
        <v>33</v>
      </c>
      <c r="F66" s="292"/>
      <c r="G66" s="292"/>
      <c r="H66" s="284"/>
      <c r="I66" s="284"/>
      <c r="J66" s="284"/>
      <c r="K66" s="284"/>
    </row>
    <row r="67" spans="1:11">
      <c r="A67" s="427">
        <v>7</v>
      </c>
      <c r="B67" s="435" t="s">
        <v>285</v>
      </c>
      <c r="C67" s="436"/>
      <c r="D67" s="433" t="s">
        <v>261</v>
      </c>
      <c r="E67" s="434">
        <v>22</v>
      </c>
      <c r="F67" s="292"/>
      <c r="G67" s="292"/>
      <c r="H67" s="284"/>
      <c r="I67" s="284"/>
      <c r="J67" s="284"/>
      <c r="K67" s="284"/>
    </row>
    <row r="68" spans="1:11">
      <c r="A68" s="427">
        <v>8</v>
      </c>
      <c r="B68" s="437" t="s">
        <v>286</v>
      </c>
      <c r="C68" s="438"/>
      <c r="D68" s="439" t="s">
        <v>141</v>
      </c>
      <c r="E68" s="429">
        <v>1</v>
      </c>
      <c r="F68" s="292"/>
      <c r="G68" s="292"/>
      <c r="H68" s="284"/>
      <c r="I68" s="284"/>
      <c r="J68" s="284"/>
      <c r="K68" s="284"/>
    </row>
    <row r="69" spans="1:11">
      <c r="A69" s="427">
        <v>9</v>
      </c>
      <c r="B69" s="437" t="s">
        <v>287</v>
      </c>
      <c r="C69" s="438"/>
      <c r="D69" s="439" t="s">
        <v>261</v>
      </c>
      <c r="E69" s="429">
        <v>33</v>
      </c>
      <c r="F69" s="292"/>
      <c r="G69" s="292"/>
      <c r="H69" s="284"/>
      <c r="I69" s="284"/>
      <c r="J69" s="284"/>
      <c r="K69" s="284"/>
    </row>
    <row r="70" spans="1:11">
      <c r="A70" s="427">
        <v>10</v>
      </c>
      <c r="B70" s="437" t="s">
        <v>288</v>
      </c>
      <c r="C70" s="438"/>
      <c r="D70" s="439" t="s">
        <v>261</v>
      </c>
      <c r="E70" s="434">
        <v>22</v>
      </c>
      <c r="F70" s="292"/>
      <c r="G70" s="292"/>
      <c r="H70" s="284"/>
      <c r="I70" s="284"/>
      <c r="J70" s="284"/>
      <c r="K70" s="284"/>
    </row>
    <row r="71" spans="1:11">
      <c r="A71" s="427">
        <v>11</v>
      </c>
      <c r="B71" s="440" t="s">
        <v>289</v>
      </c>
      <c r="C71" s="441"/>
      <c r="D71" s="441" t="s">
        <v>147</v>
      </c>
      <c r="E71" s="278"/>
      <c r="F71" s="292"/>
      <c r="G71" s="292"/>
      <c r="H71" s="284"/>
      <c r="I71" s="324"/>
      <c r="J71" s="284"/>
      <c r="K71" s="284"/>
    </row>
    <row r="72" spans="1:11">
      <c r="A72" s="427"/>
      <c r="B72" s="424" t="s">
        <v>290</v>
      </c>
      <c r="C72" s="425"/>
      <c r="D72" s="439"/>
      <c r="E72" s="355"/>
      <c r="F72" s="292"/>
      <c r="G72" s="292"/>
      <c r="H72" s="284"/>
      <c r="I72" s="324"/>
      <c r="J72" s="284"/>
      <c r="K72" s="284"/>
    </row>
    <row r="73" spans="1:11">
      <c r="A73" s="427">
        <v>1</v>
      </c>
      <c r="B73" s="437" t="s">
        <v>291</v>
      </c>
      <c r="C73" s="438"/>
      <c r="D73" s="439" t="s">
        <v>222</v>
      </c>
      <c r="E73" s="429">
        <v>19</v>
      </c>
      <c r="F73" s="292"/>
      <c r="G73" s="292"/>
      <c r="H73" s="284"/>
      <c r="I73" s="307"/>
      <c r="J73" s="284"/>
      <c r="K73" s="284"/>
    </row>
    <row r="74" spans="1:11">
      <c r="A74" s="427">
        <v>2</v>
      </c>
      <c r="B74" s="437" t="s">
        <v>292</v>
      </c>
      <c r="C74" s="438"/>
      <c r="D74" s="439" t="s">
        <v>222</v>
      </c>
      <c r="E74" s="429">
        <v>7</v>
      </c>
      <c r="F74" s="292"/>
      <c r="G74" s="292"/>
      <c r="H74" s="284"/>
      <c r="I74" s="307"/>
      <c r="J74" s="284"/>
      <c r="K74" s="284"/>
    </row>
    <row r="75" spans="1:11">
      <c r="A75" s="427">
        <v>3</v>
      </c>
      <c r="B75" s="437" t="s">
        <v>293</v>
      </c>
      <c r="C75" s="438"/>
      <c r="D75" s="439" t="s">
        <v>261</v>
      </c>
      <c r="E75" s="429">
        <v>33</v>
      </c>
      <c r="F75" s="292"/>
      <c r="G75" s="292"/>
      <c r="H75" s="325"/>
      <c r="I75" s="307"/>
      <c r="J75" s="284"/>
      <c r="K75" s="284"/>
    </row>
    <row r="76" spans="1:11">
      <c r="A76" s="427">
        <v>4</v>
      </c>
      <c r="B76" s="437" t="s">
        <v>294</v>
      </c>
      <c r="C76" s="438"/>
      <c r="D76" s="439" t="s">
        <v>261</v>
      </c>
      <c r="E76" s="429">
        <v>22</v>
      </c>
      <c r="F76" s="292"/>
      <c r="G76" s="292"/>
      <c r="H76" s="284"/>
      <c r="I76" s="326"/>
      <c r="J76" s="284"/>
      <c r="K76" s="284"/>
    </row>
    <row r="77" spans="1:11">
      <c r="A77" s="427">
        <v>5</v>
      </c>
      <c r="B77" s="442" t="s">
        <v>295</v>
      </c>
      <c r="C77" s="443"/>
      <c r="D77" s="439" t="s">
        <v>122</v>
      </c>
      <c r="E77" s="444">
        <v>1.1499999999999999</v>
      </c>
      <c r="F77" s="327"/>
      <c r="G77" s="292"/>
      <c r="H77" s="284"/>
      <c r="I77" s="324"/>
      <c r="J77" s="284"/>
      <c r="K77" s="284"/>
    </row>
    <row r="78" spans="1:11">
      <c r="A78" s="601" t="s">
        <v>296</v>
      </c>
      <c r="B78" s="601"/>
      <c r="C78" s="601"/>
      <c r="D78" s="601"/>
      <c r="E78" s="601"/>
      <c r="F78" s="284"/>
      <c r="G78" s="328"/>
      <c r="H78" s="329"/>
      <c r="I78" s="284"/>
      <c r="J78" s="284"/>
      <c r="K78" s="284"/>
    </row>
    <row r="79" spans="1:11" ht="15.75" thickBot="1">
      <c r="A79" s="601" t="s">
        <v>297</v>
      </c>
      <c r="B79" s="601"/>
      <c r="C79" s="601"/>
      <c r="D79" s="601"/>
      <c r="E79" s="601"/>
      <c r="F79" s="284"/>
      <c r="G79" s="328"/>
      <c r="H79" s="284"/>
      <c r="I79" s="284"/>
      <c r="J79" s="284"/>
      <c r="K79" s="284"/>
    </row>
    <row r="80" spans="1:11" ht="15.75" thickBot="1">
      <c r="A80" s="602" t="s">
        <v>298</v>
      </c>
      <c r="B80" s="603"/>
      <c r="C80" s="603"/>
      <c r="D80" s="603"/>
      <c r="E80" s="603"/>
      <c r="F80" s="603"/>
      <c r="G80" s="330"/>
      <c r="H80" s="284"/>
      <c r="I80" s="284"/>
      <c r="J80" s="284"/>
      <c r="K80" s="284"/>
    </row>
    <row r="81" spans="1:11">
      <c r="A81" s="287"/>
      <c r="B81" s="287"/>
      <c r="C81" s="287"/>
      <c r="D81" s="287"/>
      <c r="E81" s="287"/>
      <c r="F81" s="287"/>
      <c r="G81" s="287"/>
      <c r="H81" s="287"/>
      <c r="I81" s="287"/>
      <c r="J81" s="287"/>
      <c r="K81" s="287"/>
    </row>
    <row r="82" spans="1:11">
      <c r="A82" s="287"/>
      <c r="B82" s="287"/>
      <c r="C82" s="287"/>
      <c r="D82" s="287"/>
      <c r="E82" s="287"/>
      <c r="F82" s="287"/>
      <c r="G82" s="287"/>
      <c r="H82" s="287"/>
      <c r="I82" s="287"/>
      <c r="J82" s="287"/>
      <c r="K82" s="287"/>
    </row>
    <row r="83" spans="1:11">
      <c r="A83" s="287"/>
      <c r="B83" s="287"/>
      <c r="C83" s="287"/>
      <c r="D83" s="287"/>
      <c r="E83" s="287"/>
      <c r="F83" s="287"/>
      <c r="G83" s="287"/>
      <c r="H83" s="287"/>
      <c r="I83" s="287"/>
      <c r="J83" s="287"/>
      <c r="K83" s="287"/>
    </row>
  </sheetData>
  <sheetProtection password="DB0F" sheet="1" objects="1" scenarios="1"/>
  <mergeCells count="5">
    <mergeCell ref="A1:G1"/>
    <mergeCell ref="A2:G2"/>
    <mergeCell ref="A78:E78"/>
    <mergeCell ref="A79:E79"/>
    <mergeCell ref="A80:F8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topLeftCell="A13" workbookViewId="0">
      <selection activeCell="D42" sqref="D42"/>
    </sheetView>
  </sheetViews>
  <sheetFormatPr defaultRowHeight="15"/>
  <cols>
    <col min="1" max="1" width="6.28515625" customWidth="1"/>
    <col min="2" max="2" width="38" bestFit="1" customWidth="1"/>
    <col min="3" max="3" width="6.28515625" bestFit="1" customWidth="1"/>
    <col min="4" max="4" width="5.5703125" bestFit="1" customWidth="1"/>
    <col min="5" max="5" width="6.28515625" bestFit="1" customWidth="1"/>
    <col min="6" max="6" width="8.140625" bestFit="1" customWidth="1"/>
    <col min="7" max="7" width="12.85546875" bestFit="1" customWidth="1"/>
    <col min="8" max="8" width="9.7109375" bestFit="1" customWidth="1"/>
  </cols>
  <sheetData>
    <row r="1" spans="1:21">
      <c r="A1" s="604" t="s">
        <v>204</v>
      </c>
      <c r="B1" s="604"/>
      <c r="C1" s="604"/>
      <c r="D1" s="604"/>
      <c r="E1" s="604"/>
      <c r="F1" s="604"/>
      <c r="G1" s="604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</row>
    <row r="2" spans="1:21">
      <c r="A2" s="605" t="s">
        <v>299</v>
      </c>
      <c r="B2" s="605"/>
      <c r="C2" s="605"/>
      <c r="D2" s="605"/>
      <c r="E2" s="605"/>
      <c r="F2" s="605"/>
      <c r="G2" s="605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</row>
    <row r="3" spans="1:21">
      <c r="A3" s="502"/>
      <c r="B3" s="502"/>
      <c r="C3" s="502"/>
      <c r="D3" s="502"/>
      <c r="E3" s="502"/>
      <c r="F3" s="487"/>
      <c r="G3" s="4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</row>
    <row r="4" spans="1:21">
      <c r="A4" s="503" t="s">
        <v>206</v>
      </c>
      <c r="B4" s="504"/>
      <c r="C4" s="505"/>
      <c r="D4" s="504"/>
      <c r="E4" s="504"/>
      <c r="F4" s="506"/>
      <c r="G4" s="504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</row>
    <row r="5" spans="1:21" ht="15.75" thickBot="1">
      <c r="A5" s="504"/>
      <c r="B5" s="504"/>
      <c r="C5" s="505"/>
      <c r="D5" s="504"/>
      <c r="E5" s="504"/>
      <c r="F5" s="506"/>
      <c r="G5" s="504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</row>
    <row r="6" spans="1:21">
      <c r="A6" s="507" t="s">
        <v>207</v>
      </c>
      <c r="B6" s="508" t="s">
        <v>208</v>
      </c>
      <c r="C6" s="509" t="s">
        <v>300</v>
      </c>
      <c r="D6" s="510" t="s">
        <v>210</v>
      </c>
      <c r="E6" s="510" t="s">
        <v>211</v>
      </c>
      <c r="F6" s="511" t="s">
        <v>301</v>
      </c>
      <c r="G6" s="510" t="s">
        <v>85</v>
      </c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</row>
    <row r="7" spans="1:21" ht="15.75" thickBot="1">
      <c r="A7" s="512"/>
      <c r="B7" s="513"/>
      <c r="C7" s="514"/>
      <c r="D7" s="515" t="s">
        <v>213</v>
      </c>
      <c r="E7" s="515" t="s">
        <v>214</v>
      </c>
      <c r="F7" s="516" t="s">
        <v>302</v>
      </c>
      <c r="G7" s="517" t="s">
        <v>302</v>
      </c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</row>
    <row r="8" spans="1:21" ht="15.75" thickTop="1">
      <c r="A8" s="518"/>
      <c r="B8" s="519" t="s">
        <v>217</v>
      </c>
      <c r="C8" s="520"/>
      <c r="D8" s="484"/>
      <c r="E8" s="484"/>
      <c r="F8" s="483"/>
      <c r="G8" s="484"/>
      <c r="H8" s="485">
        <f>SUM(G10:G30)</f>
        <v>0</v>
      </c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</row>
    <row r="9" spans="1:21">
      <c r="A9" s="446" t="s">
        <v>303</v>
      </c>
      <c r="B9" s="447" t="s">
        <v>304</v>
      </c>
      <c r="C9" s="448"/>
      <c r="D9" s="354"/>
      <c r="E9" s="354"/>
      <c r="F9" s="486"/>
      <c r="G9" s="486"/>
      <c r="H9" s="287"/>
      <c r="I9" s="287"/>
      <c r="J9" s="287"/>
      <c r="K9" s="287"/>
      <c r="L9" s="287"/>
      <c r="M9" s="287"/>
      <c r="N9" s="287"/>
      <c r="O9" s="287"/>
      <c r="P9" s="287"/>
      <c r="Q9" s="287"/>
    </row>
    <row r="10" spans="1:21" ht="25.5">
      <c r="A10" s="449">
        <v>1</v>
      </c>
      <c r="B10" s="450" t="s">
        <v>305</v>
      </c>
      <c r="C10" s="448"/>
      <c r="D10" s="354" t="s">
        <v>222</v>
      </c>
      <c r="E10" s="354">
        <v>5</v>
      </c>
      <c r="F10" s="486"/>
      <c r="G10" s="486"/>
      <c r="H10" s="287"/>
      <c r="I10" s="287"/>
      <c r="J10" s="287"/>
      <c r="K10" s="287"/>
      <c r="L10" s="287"/>
      <c r="M10" s="287"/>
      <c r="N10" s="287"/>
      <c r="O10" s="287"/>
      <c r="P10" s="287"/>
      <c r="Q10" s="287"/>
    </row>
    <row r="11" spans="1:21" ht="25.5">
      <c r="A11" s="449">
        <v>2</v>
      </c>
      <c r="B11" s="450" t="s">
        <v>306</v>
      </c>
      <c r="C11" s="448"/>
      <c r="D11" s="354" t="s">
        <v>222</v>
      </c>
      <c r="E11" s="354">
        <v>5</v>
      </c>
      <c r="F11" s="486"/>
      <c r="G11" s="486"/>
      <c r="H11" s="287"/>
      <c r="I11" s="287"/>
      <c r="J11" s="287"/>
      <c r="K11" s="287"/>
      <c r="L11" s="287"/>
      <c r="M11" s="287"/>
      <c r="N11" s="287"/>
      <c r="O11" s="287"/>
      <c r="P11" s="287"/>
      <c r="Q11" s="287"/>
    </row>
    <row r="12" spans="1:21">
      <c r="A12" s="449">
        <v>3</v>
      </c>
      <c r="B12" s="450" t="s">
        <v>248</v>
      </c>
      <c r="C12" s="448"/>
      <c r="D12" s="354"/>
      <c r="E12" s="354"/>
      <c r="F12" s="486"/>
      <c r="G12" s="486"/>
      <c r="H12" s="287"/>
      <c r="I12" s="287"/>
      <c r="J12" s="287"/>
      <c r="K12" s="287"/>
      <c r="L12" s="287"/>
      <c r="M12" s="287"/>
      <c r="N12" s="287"/>
      <c r="O12" s="287"/>
      <c r="P12" s="287"/>
      <c r="Q12" s="287"/>
    </row>
    <row r="13" spans="1:21">
      <c r="A13" s="449"/>
      <c r="B13" s="450" t="s">
        <v>249</v>
      </c>
      <c r="C13" s="448"/>
      <c r="D13" s="354" t="s">
        <v>222</v>
      </c>
      <c r="E13" s="354">
        <v>2</v>
      </c>
      <c r="F13" s="486"/>
      <c r="G13" s="486"/>
      <c r="H13" s="287"/>
      <c r="I13" s="287"/>
      <c r="J13" s="287"/>
      <c r="K13" s="287"/>
      <c r="L13" s="287"/>
      <c r="M13" s="287"/>
      <c r="N13" s="287"/>
      <c r="O13" s="287"/>
      <c r="P13" s="287"/>
      <c r="Q13" s="287"/>
    </row>
    <row r="14" spans="1:21">
      <c r="A14" s="449"/>
      <c r="B14" s="450" t="s">
        <v>251</v>
      </c>
      <c r="C14" s="448"/>
      <c r="D14" s="354" t="s">
        <v>222</v>
      </c>
      <c r="E14" s="354">
        <v>4</v>
      </c>
      <c r="F14" s="486"/>
      <c r="G14" s="486"/>
      <c r="H14" s="287"/>
      <c r="I14" s="287"/>
      <c r="J14" s="287"/>
      <c r="K14" s="287"/>
      <c r="L14" s="287"/>
      <c r="M14" s="287"/>
      <c r="N14" s="287"/>
      <c r="O14" s="287"/>
      <c r="P14" s="287"/>
      <c r="Q14" s="287"/>
    </row>
    <row r="15" spans="1:21">
      <c r="A15" s="451" t="s">
        <v>307</v>
      </c>
      <c r="B15" s="452" t="s">
        <v>308</v>
      </c>
      <c r="C15" s="448"/>
      <c r="D15" s="354"/>
      <c r="E15" s="354"/>
      <c r="F15" s="486"/>
      <c r="G15" s="486"/>
      <c r="H15" s="287"/>
      <c r="I15" s="287"/>
      <c r="J15" s="287"/>
      <c r="K15" s="287"/>
      <c r="L15" s="287"/>
      <c r="M15" s="287"/>
      <c r="N15" s="287"/>
      <c r="O15" s="287"/>
      <c r="P15" s="287"/>
      <c r="Q15" s="287"/>
    </row>
    <row r="16" spans="1:21">
      <c r="A16" s="453">
        <v>1</v>
      </c>
      <c r="B16" s="454" t="s">
        <v>309</v>
      </c>
      <c r="C16" s="448"/>
      <c r="D16" s="354"/>
      <c r="E16" s="455"/>
      <c r="F16" s="486"/>
      <c r="G16" s="486"/>
      <c r="H16" s="287"/>
      <c r="I16" s="287"/>
      <c r="J16" s="287"/>
      <c r="K16" s="287"/>
      <c r="L16" s="287"/>
      <c r="M16" s="287"/>
      <c r="N16" s="287"/>
      <c r="O16" s="287"/>
      <c r="P16" s="287"/>
      <c r="Q16" s="287"/>
    </row>
    <row r="17" spans="1:17">
      <c r="A17" s="357"/>
      <c r="B17" s="456" t="s">
        <v>310</v>
      </c>
      <c r="C17" s="448"/>
      <c r="D17" s="354" t="s">
        <v>222</v>
      </c>
      <c r="E17" s="455">
        <v>2</v>
      </c>
      <c r="F17" s="486"/>
      <c r="G17" s="486"/>
      <c r="H17" s="487"/>
      <c r="I17" s="487"/>
      <c r="J17" s="487"/>
      <c r="K17" s="287"/>
      <c r="L17" s="287"/>
      <c r="M17" s="287"/>
      <c r="N17" s="287"/>
      <c r="O17" s="287"/>
      <c r="P17" s="287"/>
      <c r="Q17" s="287"/>
    </row>
    <row r="18" spans="1:17">
      <c r="A18" s="351"/>
      <c r="B18" s="456" t="s">
        <v>311</v>
      </c>
      <c r="C18" s="448"/>
      <c r="D18" s="354" t="s">
        <v>222</v>
      </c>
      <c r="E18" s="455">
        <v>1</v>
      </c>
      <c r="F18" s="486"/>
      <c r="G18" s="486"/>
      <c r="H18" s="487"/>
      <c r="I18" s="487"/>
      <c r="J18" s="487"/>
      <c r="K18" s="287"/>
      <c r="L18" s="287"/>
      <c r="M18" s="287"/>
      <c r="N18" s="287"/>
      <c r="O18" s="287"/>
      <c r="P18" s="287"/>
      <c r="Q18" s="287"/>
    </row>
    <row r="19" spans="1:17">
      <c r="A19" s="351"/>
      <c r="B19" s="456" t="s">
        <v>312</v>
      </c>
      <c r="C19" s="448"/>
      <c r="D19" s="354" t="s">
        <v>222</v>
      </c>
      <c r="E19" s="455">
        <v>1</v>
      </c>
      <c r="F19" s="486"/>
      <c r="G19" s="486"/>
      <c r="H19" s="487"/>
      <c r="I19" s="487"/>
      <c r="J19" s="487"/>
      <c r="K19" s="287"/>
      <c r="L19" s="287"/>
      <c r="M19" s="287"/>
      <c r="N19" s="287"/>
      <c r="O19" s="287"/>
      <c r="P19" s="287"/>
      <c r="Q19" s="287"/>
    </row>
    <row r="20" spans="1:17">
      <c r="A20" s="361"/>
      <c r="B20" s="456" t="s">
        <v>313</v>
      </c>
      <c r="C20" s="448"/>
      <c r="D20" s="354" t="s">
        <v>222</v>
      </c>
      <c r="E20" s="455">
        <v>1</v>
      </c>
      <c r="F20" s="486"/>
      <c r="G20" s="486"/>
      <c r="H20" s="487"/>
      <c r="I20" s="487"/>
      <c r="J20" s="487"/>
      <c r="K20" s="287"/>
      <c r="L20" s="287"/>
      <c r="M20" s="287"/>
      <c r="N20" s="287"/>
      <c r="O20" s="287"/>
      <c r="P20" s="287"/>
      <c r="Q20" s="287"/>
    </row>
    <row r="21" spans="1:17">
      <c r="A21" s="457" t="s">
        <v>244</v>
      </c>
      <c r="B21" s="458" t="s">
        <v>314</v>
      </c>
      <c r="C21" s="459"/>
      <c r="D21" s="460"/>
      <c r="E21" s="460"/>
      <c r="F21" s="486"/>
      <c r="G21" s="486"/>
      <c r="H21" s="487"/>
      <c r="I21" s="487"/>
      <c r="J21" s="487"/>
      <c r="K21" s="287"/>
      <c r="L21" s="287"/>
      <c r="M21" s="287"/>
      <c r="N21" s="287"/>
      <c r="O21" s="287"/>
      <c r="P21" s="287"/>
      <c r="Q21" s="287"/>
    </row>
    <row r="22" spans="1:17" ht="26.25">
      <c r="A22" s="461">
        <v>1</v>
      </c>
      <c r="B22" s="462" t="s">
        <v>257</v>
      </c>
      <c r="C22" s="459"/>
      <c r="D22" s="460"/>
      <c r="E22" s="460"/>
      <c r="F22" s="486"/>
      <c r="G22" s="486"/>
      <c r="H22" s="487"/>
      <c r="I22" s="487"/>
      <c r="J22" s="487"/>
      <c r="K22" s="287"/>
      <c r="L22" s="287"/>
      <c r="M22" s="287"/>
      <c r="N22" s="287"/>
      <c r="O22" s="287"/>
      <c r="P22" s="287"/>
      <c r="Q22" s="287"/>
    </row>
    <row r="23" spans="1:17">
      <c r="A23" s="463"/>
      <c r="B23" s="464" t="s">
        <v>315</v>
      </c>
      <c r="C23" s="465"/>
      <c r="D23" s="460" t="s">
        <v>261</v>
      </c>
      <c r="E23" s="466">
        <v>13</v>
      </c>
      <c r="F23" s="486"/>
      <c r="G23" s="486"/>
      <c r="H23" s="487"/>
      <c r="I23" s="487"/>
      <c r="J23" s="487"/>
      <c r="K23" s="287"/>
      <c r="L23" s="287"/>
      <c r="M23" s="287"/>
      <c r="N23" s="287"/>
      <c r="O23" s="287"/>
      <c r="P23" s="287"/>
      <c r="Q23" s="287"/>
    </row>
    <row r="24" spans="1:17">
      <c r="A24" s="467"/>
      <c r="B24" s="464" t="s">
        <v>316</v>
      </c>
      <c r="C24" s="465"/>
      <c r="D24" s="460" t="s">
        <v>261</v>
      </c>
      <c r="E24" s="466">
        <v>1</v>
      </c>
      <c r="F24" s="486"/>
      <c r="G24" s="486"/>
      <c r="H24" s="487"/>
      <c r="I24" s="487"/>
      <c r="J24" s="487"/>
      <c r="K24" s="287"/>
      <c r="L24" s="287"/>
      <c r="M24" s="287"/>
      <c r="N24" s="287"/>
      <c r="O24" s="287"/>
      <c r="P24" s="287"/>
      <c r="Q24" s="287"/>
    </row>
    <row r="25" spans="1:17">
      <c r="A25" s="467"/>
      <c r="B25" s="468" t="s">
        <v>317</v>
      </c>
      <c r="C25" s="469"/>
      <c r="D25" s="470" t="s">
        <v>261</v>
      </c>
      <c r="E25" s="471">
        <v>12</v>
      </c>
      <c r="F25" s="488"/>
      <c r="G25" s="488"/>
      <c r="H25" s="487"/>
      <c r="I25" s="487"/>
      <c r="J25" s="487"/>
      <c r="K25" s="287"/>
      <c r="L25" s="287"/>
      <c r="M25" s="287"/>
      <c r="N25" s="287"/>
      <c r="O25" s="287"/>
      <c r="P25" s="287"/>
      <c r="Q25" s="287"/>
    </row>
    <row r="26" spans="1:17">
      <c r="A26" s="472" t="s">
        <v>253</v>
      </c>
      <c r="B26" s="447" t="s">
        <v>318</v>
      </c>
      <c r="C26" s="473"/>
      <c r="D26" s="354"/>
      <c r="E26" s="455"/>
      <c r="F26" s="486"/>
      <c r="G26" s="486"/>
      <c r="H26" s="487"/>
      <c r="I26" s="489"/>
      <c r="J26" s="490"/>
      <c r="K26" s="287"/>
      <c r="L26" s="287"/>
      <c r="M26" s="287"/>
      <c r="N26" s="287"/>
      <c r="O26" s="287"/>
      <c r="P26" s="287"/>
      <c r="Q26" s="287"/>
    </row>
    <row r="27" spans="1:17">
      <c r="A27" s="453">
        <v>1</v>
      </c>
      <c r="B27" s="404" t="s">
        <v>276</v>
      </c>
      <c r="C27" s="448"/>
      <c r="D27" s="354"/>
      <c r="E27" s="474"/>
      <c r="F27" s="486"/>
      <c r="G27" s="486"/>
      <c r="H27" s="487"/>
      <c r="I27" s="490"/>
      <c r="J27" s="490"/>
      <c r="K27" s="287"/>
      <c r="L27" s="287"/>
      <c r="M27" s="287"/>
      <c r="N27" s="287"/>
      <c r="O27" s="287"/>
      <c r="P27" s="287"/>
      <c r="Q27" s="287"/>
    </row>
    <row r="28" spans="1:17">
      <c r="A28" s="475"/>
      <c r="B28" s="476" t="s">
        <v>319</v>
      </c>
      <c r="C28" s="473"/>
      <c r="D28" s="455" t="s">
        <v>261</v>
      </c>
      <c r="E28" s="455">
        <v>13</v>
      </c>
      <c r="F28" s="486"/>
      <c r="G28" s="486"/>
      <c r="H28" s="487"/>
      <c r="I28" s="489"/>
      <c r="J28" s="490"/>
      <c r="K28" s="287"/>
      <c r="L28" s="287"/>
      <c r="M28" s="287"/>
      <c r="N28" s="287"/>
      <c r="O28" s="287"/>
      <c r="P28" s="287"/>
      <c r="Q28" s="287"/>
    </row>
    <row r="29" spans="1:17">
      <c r="A29" s="477"/>
      <c r="B29" s="478" t="s">
        <v>320</v>
      </c>
      <c r="C29" s="473"/>
      <c r="D29" s="455" t="s">
        <v>261</v>
      </c>
      <c r="E29" s="455">
        <v>1</v>
      </c>
      <c r="F29" s="486"/>
      <c r="G29" s="486"/>
      <c r="H29" s="487"/>
      <c r="I29" s="490"/>
      <c r="J29" s="490"/>
      <c r="K29" s="287"/>
      <c r="L29" s="287"/>
      <c r="M29" s="287"/>
      <c r="N29" s="287"/>
      <c r="O29" s="287"/>
      <c r="P29" s="287"/>
      <c r="Q29" s="287"/>
    </row>
    <row r="30" spans="1:17">
      <c r="A30" s="479"/>
      <c r="B30" s="478" t="s">
        <v>321</v>
      </c>
      <c r="C30" s="473"/>
      <c r="D30" s="455" t="s">
        <v>261</v>
      </c>
      <c r="E30" s="455">
        <v>12</v>
      </c>
      <c r="F30" s="486"/>
      <c r="G30" s="486"/>
      <c r="H30" s="487"/>
      <c r="I30" s="490"/>
      <c r="J30" s="490"/>
      <c r="K30" s="287"/>
      <c r="L30" s="287"/>
      <c r="M30" s="287"/>
      <c r="N30" s="287"/>
      <c r="O30" s="287"/>
      <c r="P30" s="287"/>
      <c r="Q30" s="287"/>
    </row>
    <row r="31" spans="1:17">
      <c r="A31" s="480"/>
      <c r="B31" s="481" t="s">
        <v>53</v>
      </c>
      <c r="C31" s="353"/>
      <c r="D31" s="354"/>
      <c r="E31" s="354"/>
      <c r="F31" s="486"/>
      <c r="G31" s="486"/>
      <c r="H31" s="491">
        <f>SUM(G32:G48)</f>
        <v>0</v>
      </c>
      <c r="I31" s="487"/>
      <c r="J31" s="487"/>
      <c r="K31" s="287"/>
      <c r="L31" s="287"/>
      <c r="M31" s="287"/>
      <c r="N31" s="287"/>
      <c r="O31" s="287"/>
      <c r="P31" s="287"/>
      <c r="Q31" s="287"/>
    </row>
    <row r="32" spans="1:17">
      <c r="A32" s="482">
        <v>1</v>
      </c>
      <c r="B32" s="430" t="s">
        <v>322</v>
      </c>
      <c r="C32" s="353"/>
      <c r="D32" s="455" t="s">
        <v>222</v>
      </c>
      <c r="E32" s="455">
        <v>5</v>
      </c>
      <c r="F32" s="486"/>
      <c r="G32" s="486"/>
      <c r="H32" s="492"/>
      <c r="I32" s="492"/>
      <c r="J32" s="487"/>
      <c r="K32" s="287"/>
      <c r="L32" s="287"/>
      <c r="M32" s="287"/>
      <c r="N32" s="287"/>
      <c r="O32" s="287"/>
      <c r="P32" s="287"/>
      <c r="Q32" s="287"/>
    </row>
    <row r="33" spans="1:17" ht="26.25">
      <c r="A33" s="482">
        <v>2</v>
      </c>
      <c r="B33" s="430" t="s">
        <v>283</v>
      </c>
      <c r="C33" s="353"/>
      <c r="D33" s="455" t="s">
        <v>261</v>
      </c>
      <c r="E33" s="466">
        <v>26</v>
      </c>
      <c r="F33" s="486"/>
      <c r="G33" s="486"/>
      <c r="H33" s="487"/>
      <c r="I33" s="487"/>
      <c r="J33" s="487"/>
      <c r="K33" s="287"/>
      <c r="L33" s="287"/>
      <c r="M33" s="287"/>
      <c r="N33" s="287"/>
      <c r="O33" s="287"/>
      <c r="P33" s="287"/>
      <c r="Q33" s="287"/>
    </row>
    <row r="34" spans="1:17">
      <c r="A34" s="482">
        <v>3</v>
      </c>
      <c r="B34" s="430" t="s">
        <v>323</v>
      </c>
      <c r="C34" s="353"/>
      <c r="D34" s="455" t="s">
        <v>261</v>
      </c>
      <c r="E34" s="466">
        <v>26</v>
      </c>
      <c r="F34" s="486"/>
      <c r="G34" s="486"/>
      <c r="H34" s="487"/>
      <c r="I34" s="487"/>
      <c r="J34" s="487"/>
      <c r="K34" s="287"/>
      <c r="L34" s="287"/>
      <c r="M34" s="287"/>
      <c r="N34" s="287"/>
      <c r="O34" s="287"/>
      <c r="P34" s="287"/>
      <c r="Q34" s="287"/>
    </row>
    <row r="35" spans="1:17">
      <c r="A35" s="482">
        <v>4</v>
      </c>
      <c r="B35" s="430" t="s">
        <v>324</v>
      </c>
      <c r="C35" s="353"/>
      <c r="D35" s="455"/>
      <c r="E35" s="466"/>
      <c r="F35" s="486"/>
      <c r="G35" s="486"/>
      <c r="H35" s="487"/>
      <c r="I35" s="487"/>
      <c r="J35" s="487"/>
      <c r="K35" s="287"/>
      <c r="L35" s="287"/>
      <c r="M35" s="287"/>
      <c r="N35" s="287"/>
      <c r="O35" s="287"/>
      <c r="P35" s="287"/>
      <c r="Q35" s="287"/>
    </row>
    <row r="36" spans="1:17">
      <c r="A36" s="482"/>
      <c r="B36" s="430" t="s">
        <v>325</v>
      </c>
      <c r="C36" s="353"/>
      <c r="D36" s="455" t="s">
        <v>222</v>
      </c>
      <c r="E36" s="466">
        <v>7</v>
      </c>
      <c r="F36" s="486"/>
      <c r="G36" s="486"/>
      <c r="H36" s="487"/>
      <c r="I36" s="487"/>
      <c r="J36" s="487"/>
      <c r="K36" s="287"/>
      <c r="L36" s="287"/>
      <c r="M36" s="287"/>
      <c r="N36" s="287"/>
      <c r="O36" s="287"/>
      <c r="P36" s="287"/>
      <c r="Q36" s="287"/>
    </row>
    <row r="37" spans="1:17">
      <c r="A37" s="482"/>
      <c r="B37" s="430" t="s">
        <v>326</v>
      </c>
      <c r="C37" s="353"/>
      <c r="D37" s="455" t="s">
        <v>222</v>
      </c>
      <c r="E37" s="466">
        <v>4</v>
      </c>
      <c r="F37" s="486"/>
      <c r="G37" s="486"/>
      <c r="H37" s="487"/>
      <c r="I37" s="487"/>
      <c r="J37" s="487"/>
      <c r="K37" s="287"/>
      <c r="L37" s="287"/>
      <c r="M37" s="287"/>
      <c r="N37" s="287"/>
      <c r="O37" s="287"/>
      <c r="P37" s="287"/>
      <c r="Q37" s="287"/>
    </row>
    <row r="38" spans="1:17" ht="26.25">
      <c r="A38" s="482">
        <v>5</v>
      </c>
      <c r="B38" s="430" t="s">
        <v>327</v>
      </c>
      <c r="C38" s="353"/>
      <c r="D38" s="455" t="s">
        <v>222</v>
      </c>
      <c r="E38" s="466">
        <v>5</v>
      </c>
      <c r="F38" s="486"/>
      <c r="G38" s="486"/>
      <c r="H38" s="487"/>
      <c r="I38" s="487"/>
      <c r="J38" s="487"/>
      <c r="K38" s="287"/>
      <c r="L38" s="287"/>
      <c r="M38" s="287"/>
      <c r="N38" s="287"/>
      <c r="O38" s="287"/>
      <c r="P38" s="287"/>
      <c r="Q38" s="287"/>
    </row>
    <row r="39" spans="1:17">
      <c r="A39" s="482">
        <v>6</v>
      </c>
      <c r="B39" s="430" t="s">
        <v>328</v>
      </c>
      <c r="C39" s="354"/>
      <c r="D39" s="354" t="s">
        <v>222</v>
      </c>
      <c r="E39" s="354">
        <v>5</v>
      </c>
      <c r="F39" s="486"/>
      <c r="G39" s="486"/>
      <c r="H39" s="487"/>
      <c r="I39" s="487"/>
      <c r="J39" s="487"/>
      <c r="K39" s="287"/>
      <c r="L39" s="287"/>
      <c r="M39" s="287"/>
      <c r="N39" s="287"/>
      <c r="O39" s="287"/>
      <c r="P39" s="287"/>
      <c r="Q39" s="287"/>
    </row>
    <row r="40" spans="1:17">
      <c r="A40" s="482">
        <v>7</v>
      </c>
      <c r="B40" s="478" t="s">
        <v>329</v>
      </c>
      <c r="C40" s="354"/>
      <c r="D40" s="354" t="s">
        <v>330</v>
      </c>
      <c r="E40" s="354">
        <v>6</v>
      </c>
      <c r="F40" s="486"/>
      <c r="G40" s="486"/>
      <c r="H40" s="487"/>
      <c r="I40" s="487"/>
      <c r="J40" s="487"/>
      <c r="K40" s="287"/>
      <c r="L40" s="287"/>
      <c r="M40" s="287"/>
      <c r="N40" s="287"/>
      <c r="O40" s="287"/>
      <c r="P40" s="287"/>
      <c r="Q40" s="287"/>
    </row>
    <row r="41" spans="1:17">
      <c r="A41" s="482">
        <v>8</v>
      </c>
      <c r="B41" s="478" t="s">
        <v>331</v>
      </c>
      <c r="C41" s="354"/>
      <c r="D41" s="354" t="s">
        <v>330</v>
      </c>
      <c r="E41" s="354">
        <v>72</v>
      </c>
      <c r="F41" s="486"/>
      <c r="G41" s="486"/>
      <c r="H41" s="487"/>
      <c r="I41" s="487"/>
      <c r="J41" s="487"/>
      <c r="K41" s="287"/>
      <c r="L41" s="287"/>
      <c r="M41" s="287"/>
      <c r="N41" s="287"/>
      <c r="O41" s="287"/>
      <c r="P41" s="287"/>
      <c r="Q41" s="287"/>
    </row>
    <row r="42" spans="1:17">
      <c r="A42" s="482">
        <v>9</v>
      </c>
      <c r="B42" s="478" t="s">
        <v>289</v>
      </c>
      <c r="C42" s="354"/>
      <c r="D42" s="354" t="s">
        <v>147</v>
      </c>
      <c r="E42" s="445"/>
      <c r="F42" s="486"/>
      <c r="G42" s="486"/>
      <c r="H42" s="487"/>
      <c r="I42" s="492"/>
      <c r="J42" s="487"/>
      <c r="K42" s="287"/>
      <c r="L42" s="287"/>
      <c r="M42" s="287"/>
      <c r="N42" s="287"/>
      <c r="O42" s="287"/>
      <c r="P42" s="287"/>
      <c r="Q42" s="287"/>
    </row>
    <row r="43" spans="1:17">
      <c r="A43" s="451"/>
      <c r="B43" s="481" t="s">
        <v>290</v>
      </c>
      <c r="C43" s="353"/>
      <c r="D43" s="354"/>
      <c r="E43" s="354"/>
      <c r="F43" s="486"/>
      <c r="G43" s="486"/>
      <c r="H43" s="487"/>
      <c r="I43" s="487"/>
      <c r="J43" s="487"/>
      <c r="K43" s="287"/>
      <c r="L43" s="287"/>
      <c r="M43" s="287"/>
      <c r="N43" s="287"/>
      <c r="O43" s="287"/>
      <c r="P43" s="287"/>
      <c r="Q43" s="287"/>
    </row>
    <row r="44" spans="1:17">
      <c r="A44" s="482">
        <v>1</v>
      </c>
      <c r="B44" s="450" t="s">
        <v>332</v>
      </c>
      <c r="C44" s="353"/>
      <c r="D44" s="354" t="s">
        <v>261</v>
      </c>
      <c r="E44" s="354"/>
      <c r="F44" s="486"/>
      <c r="G44" s="486"/>
      <c r="H44" s="487"/>
      <c r="I44" s="487"/>
      <c r="J44" s="493"/>
      <c r="K44" s="287"/>
      <c r="L44" s="287"/>
      <c r="M44" s="287"/>
      <c r="N44" s="287"/>
      <c r="O44" s="287"/>
      <c r="P44" s="287"/>
      <c r="Q44" s="287"/>
    </row>
    <row r="45" spans="1:17" ht="25.5">
      <c r="A45" s="482">
        <v>2</v>
      </c>
      <c r="B45" s="450" t="s">
        <v>333</v>
      </c>
      <c r="C45" s="353"/>
      <c r="D45" s="354" t="s">
        <v>222</v>
      </c>
      <c r="E45" s="354">
        <v>10</v>
      </c>
      <c r="F45" s="486"/>
      <c r="G45" s="486"/>
      <c r="H45" s="487"/>
      <c r="I45" s="487"/>
      <c r="J45" s="487"/>
      <c r="K45" s="287"/>
      <c r="L45" s="287"/>
      <c r="M45" s="287"/>
      <c r="N45" s="287"/>
      <c r="O45" s="287"/>
      <c r="P45" s="287"/>
      <c r="Q45" s="287"/>
    </row>
    <row r="46" spans="1:17">
      <c r="A46" s="482">
        <v>3</v>
      </c>
      <c r="B46" s="450" t="s">
        <v>334</v>
      </c>
      <c r="C46" s="353"/>
      <c r="D46" s="354" t="s">
        <v>222</v>
      </c>
      <c r="E46" s="354">
        <v>5</v>
      </c>
      <c r="F46" s="486"/>
      <c r="G46" s="486"/>
      <c r="H46" s="487"/>
      <c r="I46" s="487"/>
      <c r="J46" s="487"/>
      <c r="K46" s="287"/>
      <c r="L46" s="287"/>
      <c r="M46" s="287"/>
      <c r="N46" s="287"/>
      <c r="O46" s="287"/>
      <c r="P46" s="287"/>
      <c r="Q46" s="287"/>
    </row>
    <row r="47" spans="1:17" ht="25.5">
      <c r="A47" s="482">
        <v>4</v>
      </c>
      <c r="B47" s="450" t="s">
        <v>335</v>
      </c>
      <c r="C47" s="353"/>
      <c r="D47" s="354" t="s">
        <v>222</v>
      </c>
      <c r="E47" s="354">
        <v>19</v>
      </c>
      <c r="F47" s="486"/>
      <c r="G47" s="486"/>
      <c r="H47" s="487"/>
      <c r="I47" s="487"/>
      <c r="J47" s="487"/>
      <c r="K47" s="287"/>
      <c r="L47" s="287"/>
      <c r="M47" s="287"/>
      <c r="N47" s="287"/>
      <c r="O47" s="287"/>
      <c r="P47" s="287"/>
      <c r="Q47" s="287"/>
    </row>
    <row r="48" spans="1:17" ht="25.5">
      <c r="A48" s="482">
        <v>5</v>
      </c>
      <c r="B48" s="450" t="s">
        <v>295</v>
      </c>
      <c r="C48" s="353"/>
      <c r="D48" s="354" t="s">
        <v>122</v>
      </c>
      <c r="E48" s="296"/>
      <c r="F48" s="486"/>
      <c r="G48" s="486"/>
      <c r="H48" s="487"/>
      <c r="I48" s="487"/>
      <c r="J48" s="487"/>
      <c r="K48" s="287"/>
      <c r="L48" s="287"/>
      <c r="M48" s="287"/>
      <c r="N48" s="287"/>
      <c r="O48" s="287"/>
      <c r="P48" s="287"/>
      <c r="Q48" s="287"/>
    </row>
    <row r="49" spans="1:17">
      <c r="A49" s="215"/>
      <c r="B49" s="214" t="s">
        <v>336</v>
      </c>
      <c r="C49" s="496"/>
      <c r="D49" s="497"/>
      <c r="E49" s="497"/>
      <c r="F49" s="498"/>
      <c r="G49" s="494"/>
      <c r="H49" s="487"/>
      <c r="I49" s="492"/>
      <c r="J49" s="287"/>
      <c r="K49" s="287"/>
      <c r="L49" s="287"/>
      <c r="M49" s="287"/>
      <c r="N49" s="287"/>
      <c r="O49" s="287"/>
      <c r="P49" s="287"/>
      <c r="Q49" s="287"/>
    </row>
    <row r="50" spans="1:17">
      <c r="A50" s="215"/>
      <c r="B50" s="214" t="s">
        <v>297</v>
      </c>
      <c r="C50" s="496"/>
      <c r="D50" s="497"/>
      <c r="E50" s="497"/>
      <c r="F50" s="498"/>
      <c r="G50" s="494"/>
      <c r="H50" s="487"/>
      <c r="I50" s="487"/>
      <c r="J50" s="287"/>
      <c r="K50" s="287"/>
      <c r="L50" s="287"/>
      <c r="M50" s="287"/>
      <c r="N50" s="287"/>
      <c r="O50" s="287"/>
      <c r="P50" s="287"/>
      <c r="Q50" s="287"/>
    </row>
    <row r="51" spans="1:17" ht="15.75" thickBot="1">
      <c r="A51" s="216"/>
      <c r="B51" s="217" t="s">
        <v>337</v>
      </c>
      <c r="C51" s="499"/>
      <c r="D51" s="500"/>
      <c r="E51" s="500"/>
      <c r="F51" s="501"/>
      <c r="G51" s="495"/>
      <c r="H51" s="487"/>
      <c r="I51" s="487"/>
      <c r="J51" s="287"/>
      <c r="K51" s="287"/>
      <c r="L51" s="287"/>
      <c r="M51" s="287"/>
      <c r="N51" s="287"/>
      <c r="O51" s="287"/>
      <c r="P51" s="287"/>
      <c r="Q51" s="287"/>
    </row>
    <row r="52" spans="1:17">
      <c r="A52" s="287"/>
      <c r="B52" s="287"/>
      <c r="C52" s="287"/>
      <c r="D52" s="287"/>
      <c r="E52" s="287"/>
      <c r="F52" s="287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</row>
    <row r="53" spans="1:17">
      <c r="A53" s="287"/>
      <c r="B53" s="287"/>
      <c r="C53" s="287"/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</row>
    <row r="54" spans="1:17">
      <c r="A54" s="287"/>
      <c r="B54" s="287"/>
      <c r="C54" s="287"/>
      <c r="D54" s="287"/>
      <c r="E54" s="287"/>
      <c r="F54" s="287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</row>
    <row r="55" spans="1:17">
      <c r="A55" s="287"/>
      <c r="B55" s="287"/>
      <c r="C55" s="287"/>
      <c r="D55" s="287"/>
      <c r="E55" s="287"/>
      <c r="F55" s="287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</row>
    <row r="56" spans="1:17">
      <c r="A56" s="287"/>
      <c r="B56" s="287"/>
      <c r="C56" s="287"/>
      <c r="D56" s="287"/>
      <c r="E56" s="287"/>
      <c r="F56" s="287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</row>
    <row r="57" spans="1:17">
      <c r="A57" s="287"/>
      <c r="B57" s="287"/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</row>
    <row r="58" spans="1:17">
      <c r="A58" s="287"/>
      <c r="B58" s="287"/>
      <c r="C58" s="287"/>
      <c r="D58" s="287"/>
      <c r="E58" s="287"/>
      <c r="F58" s="287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</row>
    <row r="59" spans="1:17">
      <c r="A59" s="287"/>
      <c r="B59" s="287"/>
      <c r="C59" s="287"/>
      <c r="D59" s="287"/>
      <c r="E59" s="287"/>
      <c r="F59" s="287"/>
      <c r="G59" s="287"/>
      <c r="H59" s="287"/>
      <c r="I59" s="287"/>
      <c r="J59" s="287"/>
      <c r="K59" s="287"/>
      <c r="L59" s="287"/>
      <c r="M59" s="287"/>
      <c r="N59" s="287"/>
      <c r="O59" s="287"/>
      <c r="P59" s="287"/>
      <c r="Q59" s="287"/>
    </row>
    <row r="60" spans="1:17">
      <c r="A60" s="287"/>
      <c r="B60" s="287"/>
      <c r="C60" s="287"/>
      <c r="D60" s="287"/>
      <c r="E60" s="287"/>
      <c r="F60" s="287"/>
      <c r="G60" s="287"/>
      <c r="H60" s="287"/>
      <c r="I60" s="287"/>
      <c r="J60" s="287"/>
      <c r="K60" s="287"/>
      <c r="L60" s="287"/>
      <c r="M60" s="287"/>
      <c r="N60" s="287"/>
      <c r="O60" s="287"/>
      <c r="P60" s="287"/>
      <c r="Q60" s="287"/>
    </row>
    <row r="61" spans="1:17">
      <c r="A61" s="287"/>
      <c r="B61" s="287"/>
      <c r="C61" s="287"/>
      <c r="D61" s="287"/>
      <c r="E61" s="287"/>
      <c r="F61" s="287"/>
      <c r="G61" s="287"/>
      <c r="H61" s="287"/>
      <c r="I61" s="287"/>
      <c r="J61" s="287"/>
      <c r="K61" s="287"/>
      <c r="L61" s="287"/>
      <c r="M61" s="287"/>
      <c r="N61" s="287"/>
      <c r="O61" s="287"/>
      <c r="P61" s="287"/>
      <c r="Q61" s="287"/>
    </row>
    <row r="62" spans="1:17">
      <c r="A62" s="287"/>
      <c r="B62" s="287"/>
      <c r="C62" s="287"/>
      <c r="D62" s="287"/>
      <c r="E62" s="287"/>
      <c r="F62" s="287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</row>
    <row r="63" spans="1:17">
      <c r="A63" s="287"/>
      <c r="B63" s="287"/>
      <c r="C63" s="287"/>
      <c r="D63" s="287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</row>
    <row r="64" spans="1:17">
      <c r="A64" s="287"/>
      <c r="B64" s="287"/>
      <c r="C64" s="287"/>
      <c r="D64" s="287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</row>
    <row r="65" spans="1:17">
      <c r="A65" s="287"/>
      <c r="B65" s="287"/>
      <c r="C65" s="287"/>
      <c r="D65" s="287"/>
      <c r="E65" s="287"/>
      <c r="F65" s="287"/>
      <c r="G65" s="287"/>
      <c r="H65" s="287"/>
      <c r="I65" s="287"/>
      <c r="J65" s="287"/>
      <c r="K65" s="287"/>
      <c r="L65" s="287"/>
      <c r="M65" s="287"/>
      <c r="N65" s="287"/>
      <c r="O65" s="287"/>
      <c r="P65" s="287"/>
      <c r="Q65" s="287"/>
    </row>
    <row r="66" spans="1:17">
      <c r="A66" s="287"/>
      <c r="B66" s="287"/>
      <c r="C66" s="287"/>
      <c r="D66" s="287"/>
      <c r="E66" s="287"/>
      <c r="F66" s="287"/>
      <c r="G66" s="287"/>
      <c r="H66" s="287"/>
      <c r="I66" s="287"/>
      <c r="J66" s="287"/>
      <c r="K66" s="287"/>
      <c r="L66" s="287"/>
      <c r="M66" s="287"/>
      <c r="N66" s="287"/>
      <c r="O66" s="287"/>
      <c r="P66" s="287"/>
      <c r="Q66" s="287"/>
    </row>
    <row r="67" spans="1:17">
      <c r="A67" s="287"/>
      <c r="B67" s="287"/>
      <c r="C67" s="287"/>
      <c r="D67" s="287"/>
      <c r="E67" s="287"/>
      <c r="F67" s="287"/>
      <c r="G67" s="287"/>
      <c r="H67" s="287"/>
      <c r="I67" s="287"/>
      <c r="J67" s="287"/>
      <c r="K67" s="287"/>
      <c r="L67" s="287"/>
      <c r="M67" s="287"/>
      <c r="N67" s="287"/>
      <c r="O67" s="287"/>
      <c r="P67" s="287"/>
      <c r="Q67" s="287"/>
    </row>
    <row r="68" spans="1:17">
      <c r="A68" s="287"/>
      <c r="B68" s="287"/>
      <c r="C68" s="287"/>
      <c r="D68" s="287"/>
      <c r="E68" s="287"/>
      <c r="F68" s="287"/>
      <c r="G68" s="287"/>
      <c r="H68" s="287"/>
      <c r="I68" s="287"/>
      <c r="J68" s="287"/>
      <c r="K68" s="287"/>
      <c r="L68" s="287"/>
      <c r="M68" s="287"/>
      <c r="N68" s="287"/>
      <c r="O68" s="287"/>
      <c r="P68" s="287"/>
      <c r="Q68" s="287"/>
    </row>
    <row r="69" spans="1:17">
      <c r="A69" s="287"/>
      <c r="B69" s="287"/>
      <c r="C69" s="287"/>
      <c r="D69" s="287"/>
      <c r="E69" s="287"/>
      <c r="F69" s="287"/>
      <c r="G69" s="287"/>
      <c r="H69" s="287"/>
      <c r="I69" s="287"/>
      <c r="J69" s="287"/>
      <c r="K69" s="287"/>
    </row>
    <row r="70" spans="1:17">
      <c r="A70" s="287"/>
      <c r="B70" s="287"/>
      <c r="C70" s="287"/>
      <c r="D70" s="287"/>
      <c r="E70" s="287"/>
      <c r="F70" s="287"/>
      <c r="G70" s="287"/>
      <c r="H70" s="287"/>
      <c r="I70" s="287"/>
      <c r="J70" s="287"/>
      <c r="K70" s="287"/>
    </row>
    <row r="71" spans="1:17">
      <c r="A71" s="287"/>
      <c r="B71" s="287"/>
      <c r="C71" s="287"/>
      <c r="D71" s="287"/>
      <c r="E71" s="287"/>
      <c r="F71" s="287"/>
      <c r="G71" s="287"/>
      <c r="H71" s="287"/>
      <c r="I71" s="287"/>
      <c r="J71" s="287"/>
      <c r="K71" s="287"/>
    </row>
    <row r="72" spans="1:17">
      <c r="A72" s="287"/>
      <c r="B72" s="287"/>
      <c r="C72" s="287"/>
      <c r="D72" s="287"/>
      <c r="E72" s="287"/>
      <c r="F72" s="287"/>
      <c r="G72" s="287"/>
      <c r="H72" s="287"/>
      <c r="I72" s="287"/>
      <c r="J72" s="287"/>
      <c r="K72" s="287"/>
    </row>
    <row r="73" spans="1:17">
      <c r="A73" s="287"/>
      <c r="B73" s="287"/>
      <c r="C73" s="287"/>
      <c r="D73" s="287"/>
      <c r="E73" s="287"/>
      <c r="F73" s="287"/>
      <c r="G73" s="287"/>
      <c r="H73" s="287"/>
      <c r="I73" s="287"/>
      <c r="J73" s="287"/>
      <c r="K73" s="287"/>
    </row>
  </sheetData>
  <sheetProtection password="DB0F" sheet="1" objects="1" scenarios="1"/>
  <mergeCells count="2">
    <mergeCell ref="A1:G1"/>
    <mergeCell ref="A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workbookViewId="0">
      <selection activeCell="P63" sqref="P63"/>
    </sheetView>
  </sheetViews>
  <sheetFormatPr defaultRowHeight="15"/>
  <cols>
    <col min="2" max="2" width="56.5703125" customWidth="1"/>
    <col min="3" max="3" width="5.7109375" bestFit="1" customWidth="1"/>
    <col min="4" max="4" width="5.7109375" customWidth="1"/>
    <col min="6" max="6" width="0" hidden="1" customWidth="1"/>
    <col min="9" max="13" width="0" hidden="1" customWidth="1"/>
  </cols>
  <sheetData>
    <row r="1" spans="1:24" ht="15.75">
      <c r="A1" s="213"/>
      <c r="B1" s="218" t="s">
        <v>338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</row>
    <row r="2" spans="1:24" ht="15.75">
      <c r="A2" s="213"/>
      <c r="B2" s="218" t="s">
        <v>339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</row>
    <row r="3" spans="1:24" ht="15.75">
      <c r="A3" s="219"/>
      <c r="B3" s="218" t="s">
        <v>340</v>
      </c>
      <c r="C3" s="220"/>
      <c r="D3" s="219"/>
      <c r="E3" s="220"/>
      <c r="F3" s="220"/>
      <c r="G3" s="221"/>
      <c r="H3" s="221"/>
      <c r="I3" s="222"/>
      <c r="J3" s="213"/>
      <c r="K3" s="213"/>
      <c r="L3" s="213"/>
      <c r="M3" s="213"/>
      <c r="N3" s="213"/>
      <c r="O3" s="213"/>
      <c r="P3" s="213"/>
      <c r="Q3" s="213"/>
      <c r="R3" s="213"/>
      <c r="S3" s="213"/>
    </row>
    <row r="4" spans="1:24" ht="15.75">
      <c r="A4" s="219"/>
      <c r="B4" s="218" t="s">
        <v>341</v>
      </c>
      <c r="C4" s="220"/>
      <c r="D4" s="219"/>
      <c r="E4" s="220"/>
      <c r="F4" s="220"/>
      <c r="G4" s="221"/>
      <c r="H4" s="221"/>
      <c r="I4" s="222"/>
      <c r="J4" s="213"/>
      <c r="K4" s="213"/>
      <c r="L4" s="213"/>
      <c r="M4" s="213"/>
      <c r="N4" s="213"/>
      <c r="O4" s="213"/>
      <c r="P4" s="213"/>
      <c r="Q4" s="213"/>
      <c r="R4" s="213"/>
      <c r="S4" s="213"/>
    </row>
    <row r="5" spans="1:24" ht="16.5" thickBot="1">
      <c r="A5" s="223"/>
      <c r="B5" s="218"/>
      <c r="C5" s="224"/>
      <c r="D5" s="224"/>
      <c r="E5" s="225"/>
      <c r="F5" s="225"/>
      <c r="G5" s="225"/>
      <c r="H5" s="225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</row>
    <row r="6" spans="1:24" ht="15.75" thickBot="1">
      <c r="A6" s="226" t="s">
        <v>342</v>
      </c>
      <c r="B6" s="227" t="s">
        <v>343</v>
      </c>
      <c r="C6" s="228"/>
      <c r="D6" s="228"/>
      <c r="E6" s="606" t="s">
        <v>399</v>
      </c>
      <c r="F6" s="607"/>
      <c r="G6" s="607"/>
      <c r="H6" s="607"/>
      <c r="I6" s="591"/>
      <c r="J6" s="592" t="s">
        <v>344</v>
      </c>
      <c r="K6" s="591"/>
      <c r="L6" s="591"/>
      <c r="M6" s="593"/>
      <c r="N6" s="594"/>
      <c r="O6" s="592" t="s">
        <v>345</v>
      </c>
      <c r="P6" s="593"/>
      <c r="Q6" s="213"/>
      <c r="R6" s="213"/>
      <c r="S6" s="213"/>
    </row>
    <row r="7" spans="1:24" ht="15.75" thickBot="1">
      <c r="A7" s="252" t="s">
        <v>346</v>
      </c>
      <c r="B7" s="229"/>
      <c r="C7" s="230" t="s">
        <v>211</v>
      </c>
      <c r="D7" s="230" t="s">
        <v>347</v>
      </c>
      <c r="E7" s="595" t="s">
        <v>400</v>
      </c>
      <c r="F7" s="596" t="s">
        <v>348</v>
      </c>
      <c r="G7" s="597" t="s">
        <v>217</v>
      </c>
      <c r="H7" s="596" t="s">
        <v>53</v>
      </c>
      <c r="I7" s="598" t="s">
        <v>348</v>
      </c>
      <c r="J7" s="597"/>
      <c r="K7" s="598"/>
      <c r="L7" s="598"/>
      <c r="M7" s="597"/>
      <c r="N7" s="597" t="s">
        <v>217</v>
      </c>
      <c r="O7" s="597" t="s">
        <v>53</v>
      </c>
      <c r="P7" s="597" t="s">
        <v>298</v>
      </c>
      <c r="Q7" s="247"/>
      <c r="R7" s="213"/>
      <c r="S7" s="213"/>
    </row>
    <row r="8" spans="1:24" ht="15.75">
      <c r="A8" s="253">
        <v>1</v>
      </c>
      <c r="B8" s="231" t="s">
        <v>349</v>
      </c>
      <c r="C8" s="232"/>
      <c r="D8" s="232"/>
      <c r="E8" s="233"/>
      <c r="F8" s="233"/>
      <c r="G8" s="234"/>
      <c r="H8" s="233"/>
      <c r="I8" s="233"/>
      <c r="J8" s="234"/>
      <c r="K8" s="233"/>
      <c r="L8" s="233"/>
      <c r="M8" s="234"/>
      <c r="N8" s="234"/>
      <c r="O8" s="234"/>
      <c r="P8" s="234"/>
      <c r="Q8" s="247"/>
      <c r="R8" s="247"/>
      <c r="S8" s="247"/>
    </row>
    <row r="9" spans="1:24">
      <c r="A9" s="253">
        <v>2</v>
      </c>
      <c r="B9" s="248" t="s">
        <v>350</v>
      </c>
      <c r="C9" s="235">
        <v>1</v>
      </c>
      <c r="D9" s="236" t="s">
        <v>222</v>
      </c>
      <c r="E9" s="522"/>
      <c r="F9" s="522"/>
      <c r="G9" s="523"/>
      <c r="H9" s="522"/>
      <c r="I9" s="522">
        <v>1</v>
      </c>
      <c r="J9" s="523"/>
      <c r="K9" s="522"/>
      <c r="L9" s="522"/>
      <c r="M9" s="523"/>
      <c r="N9" s="524"/>
      <c r="O9" s="524"/>
      <c r="P9" s="524"/>
      <c r="Q9" s="525"/>
      <c r="R9" s="525"/>
      <c r="S9" s="525"/>
      <c r="T9" s="287"/>
      <c r="U9" s="287"/>
      <c r="V9" s="287"/>
      <c r="W9" s="287"/>
      <c r="X9" s="287"/>
    </row>
    <row r="10" spans="1:24">
      <c r="A10" s="253">
        <v>3</v>
      </c>
      <c r="B10" s="248" t="s">
        <v>351</v>
      </c>
      <c r="C10" s="235">
        <v>15</v>
      </c>
      <c r="D10" s="236" t="s">
        <v>222</v>
      </c>
      <c r="E10" s="522"/>
      <c r="F10" s="522"/>
      <c r="G10" s="523"/>
      <c r="H10" s="522"/>
      <c r="I10" s="522">
        <v>1</v>
      </c>
      <c r="J10" s="523"/>
      <c r="K10" s="522"/>
      <c r="L10" s="522"/>
      <c r="M10" s="523"/>
      <c r="N10" s="524"/>
      <c r="O10" s="524"/>
      <c r="P10" s="524"/>
      <c r="Q10" s="525"/>
      <c r="R10" s="525"/>
      <c r="S10" s="525"/>
      <c r="T10" s="287"/>
      <c r="U10" s="287"/>
      <c r="V10" s="287"/>
      <c r="W10" s="287"/>
      <c r="X10" s="287"/>
    </row>
    <row r="11" spans="1:24">
      <c r="A11" s="253">
        <v>4</v>
      </c>
      <c r="B11" s="255" t="s">
        <v>352</v>
      </c>
      <c r="C11" s="256">
        <v>3</v>
      </c>
      <c r="D11" s="257" t="s">
        <v>222</v>
      </c>
      <c r="E11" s="526"/>
      <c r="F11" s="526"/>
      <c r="G11" s="526"/>
      <c r="H11" s="526"/>
      <c r="I11" s="526">
        <v>1</v>
      </c>
      <c r="J11" s="526"/>
      <c r="K11" s="526"/>
      <c r="L11" s="526"/>
      <c r="M11" s="526"/>
      <c r="N11" s="527"/>
      <c r="O11" s="527"/>
      <c r="P11" s="524"/>
      <c r="Q11" s="528"/>
      <c r="R11" s="528"/>
      <c r="S11" s="528"/>
      <c r="T11" s="287"/>
      <c r="U11" s="287"/>
      <c r="V11" s="287"/>
      <c r="W11" s="287"/>
      <c r="X11" s="287"/>
    </row>
    <row r="12" spans="1:24">
      <c r="A12" s="253">
        <v>5</v>
      </c>
      <c r="B12" s="248" t="s">
        <v>353</v>
      </c>
      <c r="C12" s="237">
        <v>10</v>
      </c>
      <c r="D12" s="236" t="s">
        <v>222</v>
      </c>
      <c r="E12" s="522"/>
      <c r="F12" s="522"/>
      <c r="G12" s="523"/>
      <c r="H12" s="522"/>
      <c r="I12" s="522">
        <v>1</v>
      </c>
      <c r="J12" s="523"/>
      <c r="K12" s="522"/>
      <c r="L12" s="522"/>
      <c r="M12" s="523"/>
      <c r="N12" s="524"/>
      <c r="O12" s="524"/>
      <c r="P12" s="524"/>
      <c r="Q12" s="525"/>
      <c r="R12" s="525"/>
      <c r="S12" s="525"/>
      <c r="T12" s="287"/>
      <c r="U12" s="287"/>
      <c r="V12" s="287"/>
      <c r="W12" s="287"/>
      <c r="X12" s="287"/>
    </row>
    <row r="13" spans="1:24">
      <c r="A13" s="253">
        <v>6</v>
      </c>
      <c r="B13" s="248" t="s">
        <v>354</v>
      </c>
      <c r="C13" s="237">
        <v>20</v>
      </c>
      <c r="D13" s="236" t="s">
        <v>222</v>
      </c>
      <c r="E13" s="522"/>
      <c r="F13" s="522"/>
      <c r="G13" s="523"/>
      <c r="H13" s="522"/>
      <c r="I13" s="522">
        <v>1</v>
      </c>
      <c r="J13" s="523"/>
      <c r="K13" s="522"/>
      <c r="L13" s="522"/>
      <c r="M13" s="523"/>
      <c r="N13" s="524"/>
      <c r="O13" s="524"/>
      <c r="P13" s="524"/>
      <c r="Q13" s="525"/>
      <c r="R13" s="525"/>
      <c r="S13" s="525"/>
      <c r="T13" s="287"/>
      <c r="U13" s="287"/>
      <c r="V13" s="287"/>
      <c r="W13" s="287"/>
      <c r="X13" s="287"/>
    </row>
    <row r="14" spans="1:24">
      <c r="A14" s="253">
        <v>7</v>
      </c>
      <c r="B14" s="248" t="s">
        <v>355</v>
      </c>
      <c r="C14" s="237">
        <v>460</v>
      </c>
      <c r="D14" s="236" t="s">
        <v>98</v>
      </c>
      <c r="E14" s="522"/>
      <c r="F14" s="522"/>
      <c r="G14" s="523"/>
      <c r="H14" s="522"/>
      <c r="I14" s="522">
        <v>1</v>
      </c>
      <c r="J14" s="523"/>
      <c r="K14" s="522"/>
      <c r="L14" s="522"/>
      <c r="M14" s="523"/>
      <c r="N14" s="524"/>
      <c r="O14" s="524"/>
      <c r="P14" s="524"/>
      <c r="Q14" s="525"/>
      <c r="R14" s="525"/>
      <c r="S14" s="525"/>
      <c r="T14" s="287"/>
      <c r="U14" s="287"/>
      <c r="V14" s="287"/>
      <c r="W14" s="287"/>
      <c r="X14" s="287"/>
    </row>
    <row r="15" spans="1:24">
      <c r="A15" s="253">
        <v>8</v>
      </c>
      <c r="B15" s="248" t="s">
        <v>356</v>
      </c>
      <c r="C15" s="237">
        <v>50</v>
      </c>
      <c r="D15" s="236" t="s">
        <v>98</v>
      </c>
      <c r="E15" s="522"/>
      <c r="F15" s="522"/>
      <c r="G15" s="523"/>
      <c r="H15" s="522"/>
      <c r="I15" s="522">
        <v>1</v>
      </c>
      <c r="J15" s="523"/>
      <c r="K15" s="522"/>
      <c r="L15" s="522"/>
      <c r="M15" s="523"/>
      <c r="N15" s="524"/>
      <c r="O15" s="524"/>
      <c r="P15" s="524"/>
      <c r="Q15" s="525"/>
      <c r="R15" s="525"/>
      <c r="S15" s="525"/>
      <c r="T15" s="287"/>
      <c r="U15" s="287"/>
      <c r="V15" s="287"/>
      <c r="W15" s="287"/>
      <c r="X15" s="287"/>
    </row>
    <row r="16" spans="1:24">
      <c r="A16" s="253">
        <v>9</v>
      </c>
      <c r="B16" s="248" t="s">
        <v>357</v>
      </c>
      <c r="C16" s="237">
        <v>180</v>
      </c>
      <c r="D16" s="236" t="s">
        <v>98</v>
      </c>
      <c r="E16" s="522"/>
      <c r="F16" s="522"/>
      <c r="G16" s="523"/>
      <c r="H16" s="522"/>
      <c r="I16" s="522">
        <v>1</v>
      </c>
      <c r="J16" s="523"/>
      <c r="K16" s="522"/>
      <c r="L16" s="522"/>
      <c r="M16" s="523"/>
      <c r="N16" s="524"/>
      <c r="O16" s="524"/>
      <c r="P16" s="524"/>
      <c r="Q16" s="525"/>
      <c r="R16" s="525"/>
      <c r="S16" s="525"/>
      <c r="T16" s="287"/>
      <c r="U16" s="287"/>
      <c r="V16" s="287"/>
      <c r="W16" s="287"/>
      <c r="X16" s="287"/>
    </row>
    <row r="17" spans="1:24">
      <c r="A17" s="253">
        <v>10</v>
      </c>
      <c r="B17" s="248" t="s">
        <v>358</v>
      </c>
      <c r="C17" s="238">
        <v>80</v>
      </c>
      <c r="D17" s="236" t="s">
        <v>98</v>
      </c>
      <c r="E17" s="522"/>
      <c r="F17" s="522"/>
      <c r="G17" s="523"/>
      <c r="H17" s="522"/>
      <c r="I17" s="522">
        <v>1</v>
      </c>
      <c r="J17" s="523"/>
      <c r="K17" s="522"/>
      <c r="L17" s="522"/>
      <c r="M17" s="523"/>
      <c r="N17" s="524"/>
      <c r="O17" s="524"/>
      <c r="P17" s="524"/>
      <c r="Q17" s="525"/>
      <c r="R17" s="525"/>
      <c r="S17" s="525"/>
      <c r="T17" s="287"/>
      <c r="U17" s="287"/>
      <c r="V17" s="287"/>
      <c r="W17" s="287"/>
      <c r="X17" s="287"/>
    </row>
    <row r="18" spans="1:24">
      <c r="A18" s="253">
        <v>11</v>
      </c>
      <c r="B18" s="248" t="s">
        <v>359</v>
      </c>
      <c r="C18" s="235">
        <v>135</v>
      </c>
      <c r="D18" s="236" t="s">
        <v>98</v>
      </c>
      <c r="E18" s="522"/>
      <c r="F18" s="522"/>
      <c r="G18" s="523"/>
      <c r="H18" s="522"/>
      <c r="I18" s="522">
        <v>1</v>
      </c>
      <c r="J18" s="523"/>
      <c r="K18" s="522"/>
      <c r="L18" s="522"/>
      <c r="M18" s="523"/>
      <c r="N18" s="524"/>
      <c r="O18" s="524"/>
      <c r="P18" s="524"/>
      <c r="Q18" s="525"/>
      <c r="R18" s="525"/>
      <c r="S18" s="525"/>
      <c r="T18" s="287"/>
      <c r="U18" s="287"/>
      <c r="V18" s="287"/>
      <c r="W18" s="287"/>
      <c r="X18" s="287"/>
    </row>
    <row r="19" spans="1:24">
      <c r="A19" s="253">
        <v>12</v>
      </c>
      <c r="B19" s="248" t="s">
        <v>360</v>
      </c>
      <c r="C19" s="235">
        <v>0.2</v>
      </c>
      <c r="D19" s="236" t="s">
        <v>95</v>
      </c>
      <c r="E19" s="522"/>
      <c r="F19" s="522"/>
      <c r="G19" s="523"/>
      <c r="H19" s="522"/>
      <c r="I19" s="522">
        <v>1</v>
      </c>
      <c r="J19" s="523"/>
      <c r="K19" s="522"/>
      <c r="L19" s="522"/>
      <c r="M19" s="523"/>
      <c r="N19" s="524"/>
      <c r="O19" s="524"/>
      <c r="P19" s="524"/>
      <c r="Q19" s="525"/>
      <c r="R19" s="525"/>
      <c r="S19" s="525"/>
      <c r="T19" s="287"/>
      <c r="U19" s="287"/>
      <c r="V19" s="287"/>
      <c r="W19" s="287"/>
      <c r="X19" s="287"/>
    </row>
    <row r="20" spans="1:24">
      <c r="A20" s="253">
        <v>13</v>
      </c>
      <c r="B20" s="248" t="s">
        <v>361</v>
      </c>
      <c r="C20" s="235">
        <v>3</v>
      </c>
      <c r="D20" s="236" t="s">
        <v>222</v>
      </c>
      <c r="E20" s="522"/>
      <c r="F20" s="522"/>
      <c r="G20" s="523"/>
      <c r="H20" s="522"/>
      <c r="I20" s="522">
        <v>1</v>
      </c>
      <c r="J20" s="523"/>
      <c r="K20" s="522"/>
      <c r="L20" s="522"/>
      <c r="M20" s="523"/>
      <c r="N20" s="524"/>
      <c r="O20" s="524"/>
      <c r="P20" s="524"/>
      <c r="Q20" s="525"/>
      <c r="R20" s="525"/>
      <c r="S20" s="525"/>
      <c r="T20" s="287"/>
      <c r="U20" s="287"/>
      <c r="V20" s="287"/>
      <c r="W20" s="287"/>
      <c r="X20" s="287"/>
    </row>
    <row r="21" spans="1:24">
      <c r="A21" s="253">
        <v>14</v>
      </c>
      <c r="B21" s="254" t="s">
        <v>362</v>
      </c>
      <c r="C21" s="235">
        <v>20</v>
      </c>
      <c r="D21" s="236" t="s">
        <v>222</v>
      </c>
      <c r="E21" s="522"/>
      <c r="F21" s="522"/>
      <c r="G21" s="523"/>
      <c r="H21" s="522"/>
      <c r="I21" s="522">
        <v>1</v>
      </c>
      <c r="J21" s="523"/>
      <c r="K21" s="522"/>
      <c r="L21" s="522"/>
      <c r="M21" s="523"/>
      <c r="N21" s="524"/>
      <c r="O21" s="524"/>
      <c r="P21" s="524"/>
      <c r="Q21" s="525"/>
      <c r="R21" s="525"/>
      <c r="S21" s="525"/>
      <c r="T21" s="287"/>
      <c r="U21" s="287"/>
      <c r="V21" s="287"/>
      <c r="W21" s="287"/>
      <c r="X21" s="287"/>
    </row>
    <row r="22" spans="1:24">
      <c r="A22" s="253">
        <v>15</v>
      </c>
      <c r="B22" s="248" t="s">
        <v>363</v>
      </c>
      <c r="C22" s="235">
        <v>200</v>
      </c>
      <c r="D22" s="236" t="s">
        <v>98</v>
      </c>
      <c r="E22" s="522"/>
      <c r="F22" s="522"/>
      <c r="G22" s="523"/>
      <c r="H22" s="522"/>
      <c r="I22" s="522">
        <v>1</v>
      </c>
      <c r="J22" s="523"/>
      <c r="K22" s="522"/>
      <c r="L22" s="522"/>
      <c r="M22" s="523"/>
      <c r="N22" s="524"/>
      <c r="O22" s="524"/>
      <c r="P22" s="524"/>
      <c r="Q22" s="525"/>
      <c r="R22" s="525"/>
      <c r="S22" s="525"/>
      <c r="T22" s="287"/>
      <c r="U22" s="287"/>
      <c r="V22" s="287"/>
      <c r="W22" s="287"/>
      <c r="X22" s="287"/>
    </row>
    <row r="23" spans="1:24">
      <c r="A23" s="253">
        <v>16</v>
      </c>
      <c r="B23" s="249" t="s">
        <v>364</v>
      </c>
      <c r="C23" s="235">
        <v>60</v>
      </c>
      <c r="D23" s="236" t="s">
        <v>98</v>
      </c>
      <c r="E23" s="529"/>
      <c r="F23" s="522"/>
      <c r="G23" s="526"/>
      <c r="H23" s="529"/>
      <c r="I23" s="522">
        <v>1</v>
      </c>
      <c r="J23" s="530"/>
      <c r="K23" s="529"/>
      <c r="L23" s="522"/>
      <c r="M23" s="523"/>
      <c r="N23" s="524"/>
      <c r="O23" s="524"/>
      <c r="P23" s="524"/>
      <c r="Q23" s="525"/>
      <c r="R23" s="525"/>
      <c r="S23" s="525"/>
      <c r="T23" s="287"/>
      <c r="U23" s="287"/>
      <c r="V23" s="287"/>
      <c r="W23" s="287"/>
      <c r="X23" s="287"/>
    </row>
    <row r="24" spans="1:24">
      <c r="A24" s="253">
        <v>17</v>
      </c>
      <c r="B24" s="255" t="s">
        <v>365</v>
      </c>
      <c r="C24" s="235">
        <v>1</v>
      </c>
      <c r="D24" s="257" t="s">
        <v>141</v>
      </c>
      <c r="E24" s="529"/>
      <c r="F24" s="522"/>
      <c r="G24" s="526"/>
      <c r="H24" s="529"/>
      <c r="I24" s="522">
        <v>1</v>
      </c>
      <c r="J24" s="530"/>
      <c r="K24" s="529"/>
      <c r="L24" s="522"/>
      <c r="M24" s="523"/>
      <c r="N24" s="524"/>
      <c r="O24" s="524"/>
      <c r="P24" s="524"/>
      <c r="Q24" s="528"/>
      <c r="R24" s="528"/>
      <c r="S24" s="528"/>
      <c r="T24" s="287"/>
      <c r="U24" s="287"/>
      <c r="V24" s="287"/>
      <c r="W24" s="287"/>
      <c r="X24" s="287"/>
    </row>
    <row r="25" spans="1:24">
      <c r="A25" s="253">
        <v>18</v>
      </c>
      <c r="B25" s="255" t="s">
        <v>366</v>
      </c>
      <c r="C25" s="235">
        <v>1</v>
      </c>
      <c r="D25" s="257" t="s">
        <v>141</v>
      </c>
      <c r="E25" s="529"/>
      <c r="F25" s="522"/>
      <c r="G25" s="526"/>
      <c r="H25" s="529"/>
      <c r="I25" s="522">
        <v>1</v>
      </c>
      <c r="J25" s="530"/>
      <c r="K25" s="529"/>
      <c r="L25" s="522"/>
      <c r="M25" s="523"/>
      <c r="N25" s="524"/>
      <c r="O25" s="524"/>
      <c r="P25" s="524"/>
      <c r="Q25" s="528"/>
      <c r="R25" s="528"/>
      <c r="S25" s="528"/>
      <c r="T25" s="287"/>
      <c r="U25" s="287"/>
      <c r="V25" s="287"/>
      <c r="W25" s="287"/>
      <c r="X25" s="287"/>
    </row>
    <row r="26" spans="1:24">
      <c r="A26" s="253">
        <v>19</v>
      </c>
      <c r="B26" s="250" t="s">
        <v>367</v>
      </c>
      <c r="C26" s="239"/>
      <c r="D26" s="240"/>
      <c r="E26" s="531"/>
      <c r="F26" s="522"/>
      <c r="G26" s="532"/>
      <c r="H26" s="533"/>
      <c r="I26" s="522"/>
      <c r="J26" s="534"/>
      <c r="K26" s="534"/>
      <c r="L26" s="522"/>
      <c r="M26" s="535"/>
      <c r="N26" s="524"/>
      <c r="O26" s="534"/>
      <c r="P26" s="535"/>
      <c r="Q26" s="525"/>
      <c r="R26" s="525"/>
      <c r="S26" s="525"/>
      <c r="T26" s="287"/>
      <c r="U26" s="287"/>
      <c r="V26" s="287"/>
      <c r="W26" s="287"/>
      <c r="X26" s="287"/>
    </row>
    <row r="27" spans="1:24">
      <c r="A27" s="253">
        <v>20</v>
      </c>
      <c r="B27" s="250"/>
      <c r="C27" s="239"/>
      <c r="D27" s="240"/>
      <c r="E27" s="531"/>
      <c r="F27" s="522"/>
      <c r="G27" s="532"/>
      <c r="H27" s="533"/>
      <c r="I27" s="522"/>
      <c r="J27" s="534"/>
      <c r="K27" s="534"/>
      <c r="L27" s="522"/>
      <c r="M27" s="534"/>
      <c r="N27" s="524"/>
      <c r="O27" s="534"/>
      <c r="P27" s="534"/>
      <c r="Q27" s="525"/>
      <c r="R27" s="528"/>
      <c r="S27" s="528"/>
      <c r="T27" s="287"/>
      <c r="U27" s="287"/>
      <c r="V27" s="287"/>
      <c r="W27" s="287"/>
      <c r="X27" s="287"/>
    </row>
    <row r="28" spans="1:24" ht="15.75">
      <c r="A28" s="253">
        <v>21</v>
      </c>
      <c r="B28" s="258" t="s">
        <v>368</v>
      </c>
      <c r="C28" s="257"/>
      <c r="D28" s="257"/>
      <c r="E28" s="529"/>
      <c r="F28" s="522"/>
      <c r="G28" s="526"/>
      <c r="H28" s="529"/>
      <c r="I28" s="522"/>
      <c r="J28" s="530"/>
      <c r="K28" s="529"/>
      <c r="L28" s="522"/>
      <c r="M28" s="523"/>
      <c r="N28" s="524"/>
      <c r="O28" s="524"/>
      <c r="P28" s="524"/>
      <c r="Q28" s="528"/>
      <c r="R28" s="528"/>
      <c r="S28" s="528"/>
      <c r="T28" s="287"/>
      <c r="U28" s="287"/>
      <c r="V28" s="287"/>
      <c r="W28" s="287"/>
      <c r="X28" s="287"/>
    </row>
    <row r="29" spans="1:24">
      <c r="A29" s="253">
        <v>22</v>
      </c>
      <c r="B29" s="260" t="s">
        <v>393</v>
      </c>
      <c r="C29" s="256">
        <v>25</v>
      </c>
      <c r="D29" s="257" t="s">
        <v>222</v>
      </c>
      <c r="E29" s="529"/>
      <c r="F29" s="522"/>
      <c r="G29" s="526"/>
      <c r="H29" s="529"/>
      <c r="I29" s="522">
        <v>1</v>
      </c>
      <c r="J29" s="530"/>
      <c r="K29" s="529"/>
      <c r="L29" s="522"/>
      <c r="M29" s="523"/>
      <c r="N29" s="524"/>
      <c r="O29" s="524"/>
      <c r="P29" s="524"/>
      <c r="Q29" s="528"/>
      <c r="R29" s="528"/>
      <c r="S29" s="528"/>
      <c r="T29" s="287"/>
      <c r="U29" s="287"/>
      <c r="V29" s="287"/>
      <c r="W29" s="287"/>
      <c r="X29" s="287"/>
    </row>
    <row r="30" spans="1:24">
      <c r="A30" s="253">
        <v>23</v>
      </c>
      <c r="B30" s="260"/>
      <c r="C30" s="256"/>
      <c r="D30" s="257"/>
      <c r="E30" s="529"/>
      <c r="F30" s="522"/>
      <c r="G30" s="526"/>
      <c r="H30" s="529"/>
      <c r="I30" s="522"/>
      <c r="J30" s="530"/>
      <c r="K30" s="529"/>
      <c r="L30" s="522"/>
      <c r="M30" s="523"/>
      <c r="N30" s="524"/>
      <c r="O30" s="524"/>
      <c r="P30" s="524"/>
      <c r="Q30" s="528"/>
      <c r="R30" s="528"/>
      <c r="S30" s="528"/>
      <c r="T30" s="287"/>
      <c r="U30" s="287"/>
      <c r="V30" s="287"/>
      <c r="W30" s="287"/>
      <c r="X30" s="287"/>
    </row>
    <row r="31" spans="1:24">
      <c r="A31" s="253">
        <v>24</v>
      </c>
      <c r="B31" s="260" t="s">
        <v>369</v>
      </c>
      <c r="C31" s="256"/>
      <c r="D31" s="257"/>
      <c r="E31" s="529"/>
      <c r="F31" s="522"/>
      <c r="G31" s="526"/>
      <c r="H31" s="529"/>
      <c r="I31" s="522"/>
      <c r="J31" s="530"/>
      <c r="K31" s="529"/>
      <c r="L31" s="522"/>
      <c r="M31" s="523"/>
      <c r="N31" s="524"/>
      <c r="O31" s="524"/>
      <c r="P31" s="524"/>
      <c r="Q31" s="528"/>
      <c r="R31" s="528"/>
      <c r="S31" s="528"/>
      <c r="T31" s="287"/>
      <c r="U31" s="287"/>
      <c r="V31" s="287"/>
      <c r="W31" s="287"/>
      <c r="X31" s="287"/>
    </row>
    <row r="32" spans="1:24">
      <c r="A32" s="253">
        <v>25</v>
      </c>
      <c r="B32" s="250" t="s">
        <v>370</v>
      </c>
      <c r="C32" s="521">
        <v>1</v>
      </c>
      <c r="D32" s="240" t="s">
        <v>222</v>
      </c>
      <c r="E32" s="531"/>
      <c r="F32" s="522"/>
      <c r="G32" s="532"/>
      <c r="H32" s="533"/>
      <c r="I32" s="522">
        <v>1</v>
      </c>
      <c r="J32" s="534"/>
      <c r="K32" s="534"/>
      <c r="L32" s="522"/>
      <c r="M32" s="535"/>
      <c r="N32" s="524"/>
      <c r="O32" s="534"/>
      <c r="P32" s="535"/>
      <c r="Q32" s="528"/>
      <c r="R32" s="528"/>
      <c r="S32" s="528"/>
      <c r="T32" s="287"/>
      <c r="U32" s="287"/>
      <c r="V32" s="287"/>
      <c r="W32" s="287"/>
      <c r="X32" s="287"/>
    </row>
    <row r="33" spans="1:24" ht="15.75">
      <c r="A33" s="253">
        <v>26</v>
      </c>
      <c r="B33" s="251" t="s">
        <v>371</v>
      </c>
      <c r="C33" s="241"/>
      <c r="D33" s="236"/>
      <c r="E33" s="531"/>
      <c r="F33" s="522"/>
      <c r="G33" s="531"/>
      <c r="H33" s="531"/>
      <c r="I33" s="522"/>
      <c r="J33" s="534"/>
      <c r="K33" s="534"/>
      <c r="L33" s="522"/>
      <c r="M33" s="534"/>
      <c r="N33" s="524"/>
      <c r="O33" s="534"/>
      <c r="P33" s="534"/>
      <c r="Q33" s="525"/>
      <c r="R33" s="528"/>
      <c r="S33" s="528"/>
      <c r="T33" s="287"/>
      <c r="U33" s="287"/>
      <c r="V33" s="287"/>
      <c r="W33" s="287"/>
      <c r="X33" s="287"/>
    </row>
    <row r="34" spans="1:24">
      <c r="A34" s="253">
        <v>27</v>
      </c>
      <c r="B34" s="248"/>
      <c r="C34" s="237"/>
      <c r="D34" s="236"/>
      <c r="E34" s="522"/>
      <c r="F34" s="522"/>
      <c r="G34" s="523"/>
      <c r="H34" s="522"/>
      <c r="I34" s="522"/>
      <c r="J34" s="523"/>
      <c r="K34" s="522"/>
      <c r="L34" s="522"/>
      <c r="M34" s="523"/>
      <c r="N34" s="524"/>
      <c r="O34" s="524"/>
      <c r="P34" s="524"/>
      <c r="Q34" s="525"/>
      <c r="R34" s="528"/>
      <c r="S34" s="528"/>
      <c r="T34" s="287"/>
      <c r="U34" s="287"/>
      <c r="V34" s="287"/>
      <c r="W34" s="287"/>
      <c r="X34" s="287"/>
    </row>
    <row r="35" spans="1:24">
      <c r="A35" s="253">
        <v>28</v>
      </c>
      <c r="B35" s="250" t="s">
        <v>372</v>
      </c>
      <c r="C35" s="239"/>
      <c r="D35" s="240"/>
      <c r="E35" s="531"/>
      <c r="F35" s="522"/>
      <c r="G35" s="532"/>
      <c r="H35" s="533"/>
      <c r="I35" s="522"/>
      <c r="J35" s="534"/>
      <c r="K35" s="534"/>
      <c r="L35" s="522"/>
      <c r="M35" s="535"/>
      <c r="N35" s="524"/>
      <c r="O35" s="534"/>
      <c r="P35" s="534"/>
      <c r="Q35" s="525"/>
      <c r="R35" s="287"/>
      <c r="S35" s="287"/>
      <c r="T35" s="287"/>
      <c r="U35" s="287"/>
      <c r="V35" s="287"/>
      <c r="W35" s="287"/>
      <c r="X35" s="287"/>
    </row>
    <row r="36" spans="1:24">
      <c r="A36" s="253">
        <v>29</v>
      </c>
      <c r="B36" s="234" t="s">
        <v>373</v>
      </c>
      <c r="C36" s="242">
        <v>1</v>
      </c>
      <c r="D36" s="243" t="s">
        <v>141</v>
      </c>
      <c r="E36" s="536"/>
      <c r="F36" s="537"/>
      <c r="G36" s="538"/>
      <c r="H36" s="538"/>
      <c r="I36" s="537">
        <v>1</v>
      </c>
      <c r="J36" s="539"/>
      <c r="K36" s="539"/>
      <c r="L36" s="537"/>
      <c r="M36" s="540"/>
      <c r="N36" s="541"/>
      <c r="O36" s="539"/>
      <c r="P36" s="539"/>
      <c r="Q36" s="525"/>
      <c r="R36" s="287"/>
      <c r="S36" s="287"/>
      <c r="T36" s="287"/>
      <c r="U36" s="287"/>
      <c r="V36" s="287"/>
      <c r="W36" s="287"/>
      <c r="X36" s="287"/>
    </row>
    <row r="37" spans="1:24" ht="15.75">
      <c r="A37" s="253">
        <v>30</v>
      </c>
      <c r="B37" s="251" t="s">
        <v>374</v>
      </c>
      <c r="C37" s="244">
        <v>1</v>
      </c>
      <c r="D37" s="245" t="s">
        <v>141</v>
      </c>
      <c r="E37" s="542"/>
      <c r="F37" s="522"/>
      <c r="G37" s="542"/>
      <c r="H37" s="542"/>
      <c r="I37" s="522">
        <v>1</v>
      </c>
      <c r="J37" s="534"/>
      <c r="K37" s="534"/>
      <c r="L37" s="522"/>
      <c r="M37" s="534"/>
      <c r="N37" s="524"/>
      <c r="O37" s="534"/>
      <c r="P37" s="534"/>
      <c r="Q37" s="525"/>
      <c r="R37" s="287"/>
      <c r="S37" s="287"/>
      <c r="T37" s="287"/>
      <c r="U37" s="287"/>
      <c r="V37" s="287"/>
      <c r="W37" s="287"/>
      <c r="X37" s="287"/>
    </row>
    <row r="38" spans="1:24">
      <c r="A38" s="253">
        <v>31</v>
      </c>
      <c r="B38" s="248" t="s">
        <v>375</v>
      </c>
      <c r="C38" s="238">
        <v>1</v>
      </c>
      <c r="D38" s="246" t="s">
        <v>141</v>
      </c>
      <c r="E38" s="522"/>
      <c r="F38" s="522"/>
      <c r="G38" s="523"/>
      <c r="H38" s="522"/>
      <c r="I38" s="522">
        <v>1</v>
      </c>
      <c r="J38" s="523"/>
      <c r="K38" s="522"/>
      <c r="L38" s="522"/>
      <c r="M38" s="523"/>
      <c r="N38" s="524"/>
      <c r="O38" s="524"/>
      <c r="P38" s="524"/>
      <c r="Q38" s="525"/>
      <c r="R38" s="287"/>
      <c r="S38" s="287"/>
      <c r="T38" s="287"/>
      <c r="U38" s="287"/>
      <c r="V38" s="287"/>
      <c r="W38" s="287"/>
      <c r="X38" s="287"/>
    </row>
    <row r="39" spans="1:24">
      <c r="A39" s="253">
        <v>32</v>
      </c>
      <c r="B39" s="248" t="s">
        <v>376</v>
      </c>
      <c r="C39" s="238">
        <v>1</v>
      </c>
      <c r="D39" s="246" t="s">
        <v>141</v>
      </c>
      <c r="E39" s="522"/>
      <c r="F39" s="522"/>
      <c r="G39" s="523"/>
      <c r="H39" s="522"/>
      <c r="I39" s="522">
        <v>1</v>
      </c>
      <c r="J39" s="523"/>
      <c r="K39" s="522"/>
      <c r="L39" s="522"/>
      <c r="M39" s="523"/>
      <c r="N39" s="524"/>
      <c r="O39" s="524"/>
      <c r="P39" s="524"/>
      <c r="Q39" s="525"/>
      <c r="R39" s="287"/>
      <c r="S39" s="287"/>
      <c r="T39" s="287"/>
      <c r="U39" s="287"/>
      <c r="V39" s="287"/>
      <c r="W39" s="287"/>
      <c r="X39" s="287"/>
    </row>
    <row r="40" spans="1:24">
      <c r="A40" s="253">
        <v>33</v>
      </c>
      <c r="B40" s="248" t="s">
        <v>377</v>
      </c>
      <c r="C40" s="238">
        <v>1</v>
      </c>
      <c r="D40" s="246" t="s">
        <v>141</v>
      </c>
      <c r="E40" s="522"/>
      <c r="F40" s="522"/>
      <c r="G40" s="523"/>
      <c r="H40" s="522"/>
      <c r="I40" s="522">
        <v>1</v>
      </c>
      <c r="J40" s="523"/>
      <c r="K40" s="522"/>
      <c r="L40" s="522"/>
      <c r="M40" s="523"/>
      <c r="N40" s="524"/>
      <c r="O40" s="524"/>
      <c r="P40" s="524"/>
      <c r="Q40" s="525"/>
      <c r="R40" s="287"/>
      <c r="S40" s="287"/>
      <c r="T40" s="287"/>
      <c r="U40" s="287"/>
      <c r="V40" s="287"/>
      <c r="W40" s="287"/>
      <c r="X40" s="287"/>
    </row>
    <row r="41" spans="1:24">
      <c r="A41" s="253">
        <v>34</v>
      </c>
      <c r="B41" s="248" t="s">
        <v>378</v>
      </c>
      <c r="C41" s="238">
        <v>1</v>
      </c>
      <c r="D41" s="246" t="s">
        <v>141</v>
      </c>
      <c r="E41" s="522"/>
      <c r="F41" s="522"/>
      <c r="G41" s="523"/>
      <c r="H41" s="522"/>
      <c r="I41" s="522">
        <v>1</v>
      </c>
      <c r="J41" s="523"/>
      <c r="K41" s="522"/>
      <c r="L41" s="522"/>
      <c r="M41" s="523"/>
      <c r="N41" s="524"/>
      <c r="O41" s="524"/>
      <c r="P41" s="524"/>
      <c r="Q41" s="525"/>
      <c r="R41" s="287"/>
      <c r="S41" s="287"/>
      <c r="T41" s="287"/>
      <c r="U41" s="287"/>
      <c r="V41" s="287"/>
      <c r="W41" s="287"/>
      <c r="X41" s="287"/>
    </row>
    <row r="42" spans="1:24">
      <c r="A42" s="253">
        <v>35</v>
      </c>
      <c r="B42" s="248" t="s">
        <v>379</v>
      </c>
      <c r="C42" s="238">
        <v>30</v>
      </c>
      <c r="D42" s="246" t="s">
        <v>98</v>
      </c>
      <c r="E42" s="522"/>
      <c r="F42" s="522"/>
      <c r="G42" s="523"/>
      <c r="H42" s="522"/>
      <c r="I42" s="522">
        <v>1</v>
      </c>
      <c r="J42" s="523"/>
      <c r="K42" s="522"/>
      <c r="L42" s="522"/>
      <c r="M42" s="523"/>
      <c r="N42" s="524"/>
      <c r="O42" s="524"/>
      <c r="P42" s="524"/>
      <c r="Q42" s="525"/>
      <c r="R42" s="287"/>
      <c r="S42" s="287"/>
      <c r="T42" s="287"/>
      <c r="U42" s="287"/>
      <c r="V42" s="287"/>
      <c r="W42" s="287"/>
      <c r="X42" s="287"/>
    </row>
    <row r="43" spans="1:24">
      <c r="A43" s="253">
        <v>36</v>
      </c>
      <c r="B43" s="255" t="s">
        <v>380</v>
      </c>
      <c r="C43" s="256">
        <v>1</v>
      </c>
      <c r="D43" s="259" t="s">
        <v>141</v>
      </c>
      <c r="E43" s="522"/>
      <c r="F43" s="522"/>
      <c r="G43" s="523"/>
      <c r="H43" s="522"/>
      <c r="I43" s="522">
        <v>1</v>
      </c>
      <c r="J43" s="523"/>
      <c r="K43" s="522"/>
      <c r="L43" s="522"/>
      <c r="M43" s="523"/>
      <c r="N43" s="524"/>
      <c r="O43" s="524"/>
      <c r="P43" s="524"/>
      <c r="Q43" s="528"/>
      <c r="R43" s="287"/>
      <c r="S43" s="287"/>
      <c r="T43" s="287"/>
      <c r="U43" s="287"/>
      <c r="V43" s="287"/>
      <c r="W43" s="287"/>
      <c r="X43" s="287"/>
    </row>
    <row r="44" spans="1:24">
      <c r="A44" s="253">
        <v>37</v>
      </c>
      <c r="B44" s="248" t="s">
        <v>381</v>
      </c>
      <c r="C44" s="238"/>
      <c r="D44" s="246"/>
      <c r="E44" s="522"/>
      <c r="F44" s="522"/>
      <c r="G44" s="523"/>
      <c r="H44" s="522"/>
      <c r="I44" s="522"/>
      <c r="J44" s="523"/>
      <c r="K44" s="522"/>
      <c r="L44" s="522"/>
      <c r="M44" s="523"/>
      <c r="N44" s="524"/>
      <c r="O44" s="524"/>
      <c r="P44" s="524"/>
      <c r="Q44" s="525"/>
      <c r="R44" s="287"/>
      <c r="S44" s="287"/>
      <c r="T44" s="287"/>
      <c r="U44" s="287"/>
      <c r="V44" s="287"/>
      <c r="W44" s="287"/>
      <c r="X44" s="287"/>
    </row>
    <row r="45" spans="1:24">
      <c r="A45" s="253">
        <v>38</v>
      </c>
      <c r="B45" s="565"/>
      <c r="C45" s="566"/>
      <c r="D45" s="567"/>
      <c r="E45" s="522"/>
      <c r="F45" s="522"/>
      <c r="G45" s="523"/>
      <c r="H45" s="522"/>
      <c r="I45" s="522"/>
      <c r="J45" s="523"/>
      <c r="K45" s="522"/>
      <c r="L45" s="522"/>
      <c r="M45" s="523"/>
      <c r="N45" s="524"/>
      <c r="O45" s="524"/>
      <c r="P45" s="524"/>
      <c r="Q45" s="525"/>
      <c r="R45" s="287"/>
      <c r="S45" s="287"/>
      <c r="T45" s="287"/>
      <c r="U45" s="287"/>
      <c r="V45" s="287"/>
      <c r="W45" s="287"/>
      <c r="X45" s="287"/>
    </row>
    <row r="46" spans="1:24">
      <c r="A46" s="253">
        <v>39</v>
      </c>
      <c r="B46" s="568" t="s">
        <v>382</v>
      </c>
      <c r="C46" s="569"/>
      <c r="D46" s="543"/>
      <c r="E46" s="543"/>
      <c r="F46" s="543"/>
      <c r="G46" s="543"/>
      <c r="H46" s="543"/>
      <c r="I46" s="543"/>
      <c r="J46" s="543"/>
      <c r="K46" s="543"/>
      <c r="L46" s="543"/>
      <c r="M46" s="544"/>
      <c r="N46" s="543"/>
      <c r="O46" s="543"/>
      <c r="P46" s="543"/>
      <c r="Q46" s="525"/>
      <c r="R46" s="287"/>
      <c r="S46" s="287"/>
      <c r="T46" s="287"/>
      <c r="U46" s="287"/>
      <c r="V46" s="287"/>
      <c r="W46" s="287"/>
      <c r="X46" s="287"/>
    </row>
    <row r="47" spans="1:24">
      <c r="A47" s="253">
        <v>40</v>
      </c>
      <c r="B47" s="568"/>
      <c r="C47" s="569"/>
      <c r="D47" s="543"/>
      <c r="E47" s="543"/>
      <c r="F47" s="543"/>
      <c r="G47" s="543"/>
      <c r="H47" s="543"/>
      <c r="I47" s="543"/>
      <c r="J47" s="543"/>
      <c r="K47" s="543"/>
      <c r="L47" s="543"/>
      <c r="M47" s="544"/>
      <c r="N47" s="543"/>
      <c r="O47" s="543"/>
      <c r="P47" s="543"/>
      <c r="Q47" s="525"/>
      <c r="R47" s="287"/>
      <c r="S47" s="287"/>
      <c r="T47" s="287"/>
      <c r="U47" s="287"/>
      <c r="V47" s="287"/>
      <c r="W47" s="287"/>
      <c r="X47" s="287"/>
    </row>
    <row r="48" spans="1:24">
      <c r="A48" s="253">
        <v>41</v>
      </c>
      <c r="B48" s="570" t="s">
        <v>383</v>
      </c>
      <c r="C48" s="571"/>
      <c r="D48" s="572"/>
      <c r="E48" s="545"/>
      <c r="F48" s="545"/>
      <c r="G48" s="546"/>
      <c r="H48" s="547"/>
      <c r="I48" s="547"/>
      <c r="J48" s="546"/>
      <c r="K48" s="547"/>
      <c r="L48" s="547"/>
      <c r="M48" s="543"/>
      <c r="N48" s="548"/>
      <c r="O48" s="548"/>
      <c r="P48" s="548"/>
      <c r="Q48" s="525"/>
      <c r="R48" s="287"/>
      <c r="S48" s="287"/>
      <c r="T48" s="287"/>
      <c r="U48" s="287"/>
      <c r="V48" s="287"/>
      <c r="W48" s="287"/>
      <c r="X48" s="287"/>
    </row>
    <row r="49" spans="1:24">
      <c r="A49" s="559"/>
      <c r="B49" s="557"/>
      <c r="C49" s="557"/>
      <c r="D49" s="560" t="s">
        <v>384</v>
      </c>
      <c r="E49" s="549"/>
      <c r="F49" s="549"/>
      <c r="G49" s="550"/>
      <c r="H49" s="549"/>
      <c r="I49" s="549"/>
      <c r="J49" s="550"/>
      <c r="K49" s="551"/>
      <c r="L49" s="551"/>
      <c r="M49" s="552"/>
      <c r="N49" s="550"/>
      <c r="O49" s="550"/>
      <c r="P49" s="287"/>
      <c r="Q49" s="287"/>
      <c r="R49" s="287"/>
      <c r="S49" s="287"/>
      <c r="T49" s="287"/>
      <c r="U49" s="287"/>
      <c r="V49" s="287"/>
      <c r="W49" s="287"/>
      <c r="X49" s="287"/>
    </row>
    <row r="50" spans="1:24">
      <c r="A50" s="557"/>
      <c r="B50" s="557"/>
      <c r="C50" s="557"/>
      <c r="D50" s="560"/>
      <c r="E50" s="549"/>
      <c r="F50" s="549"/>
      <c r="G50" s="550"/>
      <c r="H50" s="549"/>
      <c r="I50" s="549"/>
      <c r="J50" s="550"/>
      <c r="K50" s="551"/>
      <c r="L50" s="551"/>
      <c r="M50" s="552"/>
      <c r="N50" s="550"/>
      <c r="O50" s="550"/>
      <c r="P50" s="287"/>
      <c r="Q50" s="287"/>
      <c r="R50" s="287"/>
      <c r="S50" s="287"/>
      <c r="T50" s="287"/>
      <c r="U50" s="287"/>
      <c r="V50" s="287"/>
      <c r="W50" s="287"/>
      <c r="X50" s="287"/>
    </row>
    <row r="51" spans="1:24">
      <c r="A51" s="557"/>
      <c r="B51" s="557"/>
      <c r="C51" s="557"/>
      <c r="D51" s="550" t="s">
        <v>217</v>
      </c>
      <c r="E51" s="549"/>
      <c r="F51" s="549"/>
      <c r="G51" s="550"/>
      <c r="H51" s="549"/>
      <c r="I51" s="549"/>
      <c r="J51" s="550"/>
      <c r="K51" s="551"/>
      <c r="L51" s="551"/>
      <c r="M51" s="552"/>
      <c r="N51" s="553"/>
      <c r="O51" s="553"/>
      <c r="P51" s="287"/>
      <c r="Q51" s="287"/>
      <c r="R51" s="287"/>
      <c r="S51" s="287"/>
      <c r="T51" s="287"/>
      <c r="U51" s="287"/>
      <c r="V51" s="287"/>
      <c r="W51" s="287"/>
      <c r="X51" s="287"/>
    </row>
    <row r="52" spans="1:24">
      <c r="A52" s="557"/>
      <c r="B52" s="557"/>
      <c r="C52" s="557"/>
      <c r="D52" s="550" t="s">
        <v>385</v>
      </c>
      <c r="E52" s="554"/>
      <c r="F52" s="554"/>
      <c r="G52" s="550"/>
      <c r="H52" s="549"/>
      <c r="I52" s="549"/>
      <c r="J52" s="550"/>
      <c r="K52" s="551"/>
      <c r="L52" s="551"/>
      <c r="M52" s="552"/>
      <c r="N52" s="553"/>
      <c r="O52" s="553"/>
      <c r="P52" s="287"/>
      <c r="Q52" s="287"/>
      <c r="R52" s="287"/>
      <c r="S52" s="287"/>
      <c r="T52" s="287"/>
      <c r="U52" s="287"/>
      <c r="V52" s="287"/>
      <c r="W52" s="287"/>
      <c r="X52" s="287"/>
    </row>
    <row r="53" spans="1:24">
      <c r="A53" s="557"/>
      <c r="B53" s="557"/>
      <c r="C53" s="557"/>
      <c r="D53" s="552" t="s">
        <v>386</v>
      </c>
      <c r="E53" s="549"/>
      <c r="F53" s="549"/>
      <c r="G53" s="550"/>
      <c r="H53" s="549"/>
      <c r="I53" s="549"/>
      <c r="J53" s="550"/>
      <c r="K53" s="551"/>
      <c r="L53" s="551"/>
      <c r="M53" s="552"/>
      <c r="N53" s="555"/>
      <c r="O53" s="555"/>
      <c r="P53" s="287"/>
      <c r="Q53" s="287"/>
      <c r="R53" s="287"/>
      <c r="S53" s="287"/>
      <c r="T53" s="287"/>
      <c r="U53" s="287"/>
      <c r="V53" s="287"/>
      <c r="W53" s="287"/>
      <c r="X53" s="287"/>
    </row>
    <row r="54" spans="1:24">
      <c r="A54" s="557"/>
      <c r="B54" s="557"/>
      <c r="C54" s="557"/>
      <c r="D54" s="550"/>
      <c r="E54" s="549"/>
      <c r="F54" s="549"/>
      <c r="G54" s="550"/>
      <c r="H54" s="549"/>
      <c r="I54" s="549"/>
      <c r="J54" s="550"/>
      <c r="K54" s="551"/>
      <c r="L54" s="551"/>
      <c r="M54" s="552"/>
      <c r="N54" s="550"/>
      <c r="O54" s="550"/>
      <c r="P54" s="287"/>
      <c r="Q54" s="287"/>
      <c r="R54" s="287"/>
      <c r="S54" s="287"/>
      <c r="T54" s="287"/>
      <c r="U54" s="287"/>
      <c r="V54" s="287"/>
      <c r="W54" s="287"/>
      <c r="X54" s="287"/>
    </row>
    <row r="55" spans="1:24">
      <c r="A55" s="557"/>
      <c r="B55" s="557"/>
      <c r="C55" s="557"/>
      <c r="D55" s="550" t="s">
        <v>387</v>
      </c>
      <c r="E55" s="549"/>
      <c r="F55" s="549"/>
      <c r="G55" s="550"/>
      <c r="H55" s="549"/>
      <c r="I55" s="549"/>
      <c r="J55" s="550"/>
      <c r="K55" s="549"/>
      <c r="L55" s="549"/>
      <c r="M55" s="550"/>
      <c r="N55" s="553"/>
      <c r="O55" s="553"/>
      <c r="P55" s="287"/>
      <c r="Q55" s="287"/>
      <c r="R55" s="287"/>
      <c r="S55" s="287"/>
      <c r="T55" s="287"/>
      <c r="U55" s="287"/>
      <c r="V55" s="287"/>
      <c r="W55" s="287"/>
      <c r="X55" s="287"/>
    </row>
    <row r="56" spans="1:24">
      <c r="A56" s="557"/>
      <c r="B56" s="557"/>
      <c r="C56" s="557"/>
      <c r="D56" s="550" t="s">
        <v>54</v>
      </c>
      <c r="E56" s="549"/>
      <c r="F56" s="549"/>
      <c r="G56" s="550"/>
      <c r="H56" s="549"/>
      <c r="I56" s="549"/>
      <c r="J56" s="550"/>
      <c r="K56" s="549"/>
      <c r="L56" s="549"/>
      <c r="M56" s="550"/>
      <c r="N56" s="553"/>
      <c r="O56" s="553"/>
      <c r="P56" s="287"/>
      <c r="Q56" s="287"/>
      <c r="R56" s="287"/>
      <c r="S56" s="287"/>
      <c r="T56" s="287"/>
      <c r="U56" s="287"/>
      <c r="V56" s="287"/>
      <c r="W56" s="287"/>
      <c r="X56" s="287"/>
    </row>
    <row r="57" spans="1:24">
      <c r="A57" s="557"/>
      <c r="B57" s="557"/>
      <c r="C57" s="557"/>
      <c r="D57" s="550" t="s">
        <v>388</v>
      </c>
      <c r="E57" s="549"/>
      <c r="F57" s="549"/>
      <c r="G57" s="550"/>
      <c r="H57" s="549"/>
      <c r="I57" s="549"/>
      <c r="J57" s="550"/>
      <c r="K57" s="549"/>
      <c r="L57" s="549"/>
      <c r="M57" s="550"/>
      <c r="N57" s="553"/>
      <c r="O57" s="553"/>
      <c r="P57" s="287"/>
      <c r="Q57" s="287"/>
      <c r="R57" s="287"/>
      <c r="S57" s="287"/>
      <c r="T57" s="287"/>
      <c r="U57" s="287"/>
      <c r="V57" s="287"/>
      <c r="W57" s="287"/>
      <c r="X57" s="287"/>
    </row>
    <row r="58" spans="1:24">
      <c r="A58" s="557"/>
      <c r="B58" s="557"/>
      <c r="C58" s="557"/>
      <c r="D58" s="550" t="s">
        <v>389</v>
      </c>
      <c r="E58" s="549"/>
      <c r="F58" s="549"/>
      <c r="G58" s="550"/>
      <c r="H58" s="549"/>
      <c r="I58" s="549"/>
      <c r="J58" s="550"/>
      <c r="K58" s="549"/>
      <c r="L58" s="549"/>
      <c r="M58" s="550"/>
      <c r="N58" s="553"/>
      <c r="O58" s="553"/>
      <c r="P58" s="287"/>
      <c r="Q58" s="287"/>
      <c r="R58" s="287"/>
      <c r="S58" s="287"/>
      <c r="T58" s="287"/>
      <c r="U58" s="287"/>
      <c r="V58" s="287"/>
      <c r="W58" s="287"/>
      <c r="X58" s="287"/>
    </row>
    <row r="59" spans="1:24">
      <c r="A59" s="557"/>
      <c r="B59" s="557"/>
      <c r="C59" s="557"/>
      <c r="D59" s="552" t="s">
        <v>390</v>
      </c>
      <c r="E59" s="551"/>
      <c r="F59" s="551"/>
      <c r="G59" s="552"/>
      <c r="H59" s="549"/>
      <c r="I59" s="549"/>
      <c r="J59" s="550"/>
      <c r="K59" s="549"/>
      <c r="L59" s="549"/>
      <c r="M59" s="550"/>
      <c r="N59" s="555"/>
      <c r="O59" s="555"/>
      <c r="P59" s="287"/>
      <c r="Q59" s="287"/>
      <c r="R59" s="287"/>
      <c r="S59" s="287"/>
      <c r="T59" s="287"/>
      <c r="U59" s="287"/>
      <c r="V59" s="287"/>
      <c r="W59" s="287"/>
      <c r="X59" s="287"/>
    </row>
    <row r="60" spans="1:24">
      <c r="A60" s="557"/>
      <c r="B60" s="557"/>
      <c r="C60" s="557"/>
      <c r="D60" s="552"/>
      <c r="E60" s="551"/>
      <c r="F60" s="551"/>
      <c r="G60" s="552"/>
      <c r="H60" s="549"/>
      <c r="I60" s="549"/>
      <c r="J60" s="550"/>
      <c r="K60" s="549"/>
      <c r="L60" s="549"/>
      <c r="M60" s="550"/>
      <c r="N60" s="555"/>
      <c r="O60" s="555"/>
      <c r="P60" s="287"/>
      <c r="Q60" s="287"/>
      <c r="R60" s="287"/>
      <c r="S60" s="287"/>
      <c r="T60" s="287"/>
      <c r="U60" s="287"/>
      <c r="V60" s="287"/>
      <c r="W60" s="287"/>
      <c r="X60" s="287"/>
    </row>
    <row r="61" spans="1:24">
      <c r="A61" s="557"/>
      <c r="B61" s="557"/>
      <c r="C61" s="557"/>
      <c r="D61" s="552"/>
      <c r="E61" s="551"/>
      <c r="F61" s="551"/>
      <c r="G61" s="552"/>
      <c r="H61" s="549"/>
      <c r="I61" s="549"/>
      <c r="J61" s="550"/>
      <c r="K61" s="549"/>
      <c r="L61" s="549"/>
      <c r="M61" s="550"/>
      <c r="N61" s="556"/>
      <c r="O61" s="556"/>
      <c r="P61" s="287"/>
      <c r="Q61" s="287"/>
      <c r="R61" s="287"/>
      <c r="S61" s="287"/>
      <c r="T61" s="287"/>
      <c r="U61" s="287"/>
      <c r="V61" s="287"/>
      <c r="W61" s="287"/>
      <c r="X61" s="287"/>
    </row>
    <row r="62" spans="1:24">
      <c r="A62" s="561"/>
      <c r="B62" s="562"/>
      <c r="C62" s="563"/>
      <c r="D62" s="550"/>
      <c r="E62" s="551"/>
      <c r="F62" s="551"/>
      <c r="G62" s="552"/>
      <c r="H62" s="549"/>
      <c r="I62" s="549"/>
      <c r="J62" s="550"/>
      <c r="K62" s="549"/>
      <c r="L62" s="549"/>
      <c r="M62" s="550"/>
      <c r="N62" s="553"/>
      <c r="O62" s="553"/>
      <c r="P62" s="287"/>
      <c r="Q62" s="287"/>
      <c r="R62" s="287"/>
      <c r="S62" s="287"/>
      <c r="T62" s="287"/>
      <c r="U62" s="287"/>
      <c r="V62" s="287"/>
      <c r="W62" s="287"/>
      <c r="X62" s="287"/>
    </row>
    <row r="63" spans="1:24">
      <c r="A63" s="561"/>
      <c r="B63" s="552"/>
      <c r="C63" s="560"/>
      <c r="D63" s="560" t="s">
        <v>336</v>
      </c>
      <c r="E63" s="549"/>
      <c r="F63" s="549"/>
      <c r="G63" s="550"/>
      <c r="H63" s="549"/>
      <c r="I63" s="549"/>
      <c r="J63" s="550"/>
      <c r="K63" s="549"/>
      <c r="L63" s="549"/>
      <c r="M63" s="550"/>
      <c r="N63" s="555"/>
      <c r="O63" s="555"/>
      <c r="P63" s="287"/>
      <c r="Q63" s="287"/>
      <c r="R63" s="287"/>
      <c r="S63" s="287"/>
      <c r="T63" s="287"/>
      <c r="U63" s="287"/>
      <c r="V63" s="287"/>
      <c r="W63" s="287"/>
      <c r="X63" s="287"/>
    </row>
    <row r="64" spans="1:24">
      <c r="A64" s="557"/>
      <c r="B64" s="560"/>
      <c r="C64" s="549"/>
      <c r="D64" s="560"/>
      <c r="E64" s="549"/>
      <c r="F64" s="549"/>
      <c r="G64" s="557"/>
      <c r="H64" s="557"/>
      <c r="I64" s="557"/>
      <c r="J64" s="557"/>
      <c r="K64" s="557"/>
      <c r="L64" s="557"/>
      <c r="M64" s="557"/>
      <c r="N64" s="558"/>
      <c r="O64" s="557"/>
      <c r="P64" s="287"/>
      <c r="Q64" s="287"/>
      <c r="R64" s="287"/>
      <c r="S64" s="287"/>
      <c r="T64" s="287"/>
      <c r="U64" s="287"/>
      <c r="V64" s="287"/>
      <c r="W64" s="287"/>
      <c r="X64" s="287"/>
    </row>
    <row r="65" spans="1:24">
      <c r="A65" s="561"/>
      <c r="B65" s="564" t="s">
        <v>391</v>
      </c>
      <c r="C65" s="287"/>
      <c r="D65" s="287"/>
      <c r="E65" s="287"/>
      <c r="F65" s="287"/>
      <c r="G65" s="287"/>
      <c r="H65" s="287"/>
      <c r="I65" s="287"/>
      <c r="J65" s="287"/>
      <c r="K65" s="287"/>
      <c r="L65" s="287"/>
      <c r="M65" s="287"/>
      <c r="N65" s="287"/>
      <c r="O65" s="287"/>
      <c r="P65" s="287"/>
      <c r="Q65" s="287"/>
      <c r="R65" s="287"/>
      <c r="S65" s="287"/>
      <c r="T65" s="287"/>
      <c r="U65" s="287"/>
      <c r="V65" s="287"/>
      <c r="W65" s="287"/>
      <c r="X65" s="287"/>
    </row>
    <row r="66" spans="1:24">
      <c r="A66" s="561"/>
      <c r="B66" s="557" t="s">
        <v>392</v>
      </c>
      <c r="C66" s="287"/>
      <c r="D66" s="287"/>
      <c r="E66" s="287"/>
      <c r="F66" s="287"/>
      <c r="G66" s="287"/>
      <c r="H66" s="287"/>
      <c r="I66" s="287"/>
      <c r="J66" s="287"/>
      <c r="K66" s="287"/>
      <c r="L66" s="287"/>
      <c r="M66" s="287"/>
      <c r="N66" s="287"/>
      <c r="O66" s="287"/>
      <c r="P66" s="287"/>
      <c r="Q66" s="287"/>
      <c r="R66" s="287"/>
      <c r="S66" s="287"/>
      <c r="T66" s="287"/>
      <c r="U66" s="287"/>
      <c r="V66" s="287"/>
      <c r="W66" s="287"/>
      <c r="X66" s="287"/>
    </row>
    <row r="67" spans="1:24">
      <c r="A67" s="561"/>
      <c r="B67" s="550"/>
      <c r="C67" s="287"/>
      <c r="D67" s="287"/>
      <c r="E67" s="287"/>
      <c r="F67" s="287"/>
      <c r="G67" s="287"/>
      <c r="H67" s="287"/>
      <c r="I67" s="287"/>
      <c r="J67" s="287"/>
      <c r="K67" s="287"/>
      <c r="L67" s="287"/>
      <c r="M67" s="287"/>
      <c r="N67" s="287"/>
      <c r="O67" s="287"/>
      <c r="P67" s="287"/>
      <c r="Q67" s="287"/>
      <c r="R67" s="287"/>
      <c r="S67" s="287"/>
      <c r="T67" s="287"/>
      <c r="U67" s="287"/>
      <c r="V67" s="287"/>
      <c r="W67" s="287"/>
      <c r="X67" s="287"/>
    </row>
    <row r="68" spans="1:24">
      <c r="A68" s="561"/>
      <c r="B68" s="563"/>
      <c r="C68" s="287"/>
      <c r="D68" s="287"/>
      <c r="E68" s="287"/>
      <c r="F68" s="287"/>
      <c r="G68" s="287"/>
      <c r="H68" s="287"/>
      <c r="I68" s="287"/>
      <c r="J68" s="287"/>
      <c r="K68" s="287"/>
      <c r="L68" s="287"/>
      <c r="M68" s="287"/>
      <c r="N68" s="287"/>
      <c r="O68" s="287"/>
      <c r="P68" s="287"/>
      <c r="Q68" s="287"/>
      <c r="R68" s="287"/>
      <c r="S68" s="287"/>
      <c r="T68" s="287"/>
      <c r="U68" s="287"/>
      <c r="V68" s="287"/>
      <c r="W68" s="287"/>
      <c r="X68" s="287"/>
    </row>
    <row r="69" spans="1:24">
      <c r="A69" s="561"/>
      <c r="B69" s="563"/>
      <c r="C69" s="287"/>
      <c r="D69" s="287"/>
      <c r="E69" s="287"/>
      <c r="F69" s="287"/>
      <c r="G69" s="287"/>
      <c r="H69" s="287"/>
      <c r="I69" s="287"/>
      <c r="J69" s="287"/>
      <c r="K69" s="287"/>
      <c r="L69" s="287"/>
      <c r="M69" s="287"/>
      <c r="N69" s="287"/>
      <c r="O69" s="287"/>
      <c r="P69" s="287"/>
      <c r="Q69" s="287"/>
      <c r="R69" s="287"/>
      <c r="S69" s="287"/>
      <c r="T69" s="287"/>
      <c r="U69" s="287"/>
      <c r="V69" s="287"/>
      <c r="W69" s="287"/>
      <c r="X69" s="287"/>
    </row>
    <row r="70" spans="1:24">
      <c r="A70" s="561"/>
      <c r="B70" s="563"/>
      <c r="C70" s="287"/>
      <c r="D70" s="287"/>
      <c r="E70" s="287"/>
      <c r="F70" s="287"/>
      <c r="G70" s="287"/>
      <c r="H70" s="287"/>
      <c r="I70" s="287"/>
      <c r="J70" s="287"/>
      <c r="K70" s="287"/>
      <c r="L70" s="287"/>
      <c r="M70" s="287"/>
      <c r="N70" s="287"/>
      <c r="O70" s="287"/>
      <c r="P70" s="287"/>
      <c r="Q70" s="287"/>
      <c r="R70" s="287"/>
      <c r="S70" s="287"/>
      <c r="T70" s="287"/>
      <c r="U70" s="287"/>
      <c r="V70" s="287"/>
      <c r="W70" s="287"/>
      <c r="X70" s="287"/>
    </row>
    <row r="71" spans="1:24">
      <c r="A71" s="561"/>
      <c r="B71" s="563"/>
      <c r="C71" s="287"/>
      <c r="D71" s="287"/>
      <c r="E71" s="287"/>
      <c r="F71" s="287"/>
      <c r="G71" s="287"/>
      <c r="H71" s="287"/>
      <c r="I71" s="287"/>
      <c r="J71" s="287"/>
      <c r="K71" s="287"/>
      <c r="L71" s="287"/>
      <c r="M71" s="287"/>
      <c r="N71" s="287"/>
      <c r="O71" s="287"/>
      <c r="P71" s="287"/>
      <c r="Q71" s="287"/>
      <c r="R71" s="287"/>
      <c r="S71" s="287"/>
      <c r="T71" s="287"/>
      <c r="U71" s="287"/>
      <c r="V71" s="287"/>
      <c r="W71" s="287"/>
      <c r="X71" s="287"/>
    </row>
    <row r="72" spans="1:24">
      <c r="A72" s="561"/>
      <c r="B72" s="563"/>
      <c r="C72" s="287"/>
      <c r="D72" s="287"/>
      <c r="E72" s="287"/>
      <c r="F72" s="287"/>
      <c r="G72" s="287"/>
      <c r="H72" s="287"/>
      <c r="I72" s="287"/>
      <c r="J72" s="287"/>
      <c r="K72" s="287"/>
      <c r="L72" s="287"/>
      <c r="M72" s="287"/>
      <c r="N72" s="287"/>
      <c r="O72" s="287"/>
      <c r="P72" s="287"/>
      <c r="Q72" s="287"/>
      <c r="R72" s="287"/>
      <c r="S72" s="287"/>
      <c r="T72" s="287"/>
      <c r="U72" s="287"/>
      <c r="V72" s="287"/>
      <c r="W72" s="287"/>
      <c r="X72" s="287"/>
    </row>
    <row r="73" spans="1:24">
      <c r="A73" s="561"/>
      <c r="B73" s="563"/>
      <c r="C73" s="287"/>
      <c r="D73" s="287"/>
      <c r="E73" s="287"/>
      <c r="F73" s="287"/>
      <c r="G73" s="287"/>
      <c r="H73" s="287"/>
      <c r="I73" s="287"/>
      <c r="J73" s="287"/>
      <c r="K73" s="287"/>
      <c r="L73" s="287"/>
      <c r="M73" s="287"/>
      <c r="N73" s="287"/>
      <c r="O73" s="287"/>
      <c r="P73" s="287"/>
      <c r="Q73" s="287"/>
      <c r="R73" s="287"/>
      <c r="S73" s="287"/>
      <c r="T73" s="287"/>
      <c r="U73" s="287"/>
      <c r="V73" s="287"/>
      <c r="W73" s="287"/>
      <c r="X73" s="287"/>
    </row>
    <row r="74" spans="1:24">
      <c r="A74" s="561"/>
      <c r="B74" s="563"/>
      <c r="C74" s="287"/>
      <c r="D74" s="287"/>
      <c r="E74" s="287"/>
      <c r="F74" s="287"/>
      <c r="G74" s="287"/>
      <c r="H74" s="287"/>
      <c r="I74" s="287"/>
      <c r="J74" s="287"/>
      <c r="K74" s="287"/>
      <c r="L74" s="287"/>
      <c r="M74" s="287"/>
      <c r="N74" s="287"/>
      <c r="O74" s="287"/>
      <c r="P74" s="287"/>
      <c r="Q74" s="287"/>
      <c r="R74" s="287"/>
      <c r="S74" s="287"/>
      <c r="T74" s="287"/>
      <c r="U74" s="287"/>
      <c r="V74" s="287"/>
      <c r="W74" s="287"/>
      <c r="X74" s="287"/>
    </row>
    <row r="75" spans="1:24">
      <c r="A75" s="287"/>
      <c r="B75" s="287"/>
      <c r="C75" s="287"/>
      <c r="D75" s="287"/>
      <c r="E75" s="287"/>
      <c r="F75" s="287"/>
      <c r="G75" s="287"/>
      <c r="H75" s="287"/>
      <c r="I75" s="287"/>
      <c r="J75" s="287"/>
      <c r="K75" s="287"/>
      <c r="L75" s="287"/>
      <c r="M75" s="287"/>
      <c r="N75" s="287"/>
      <c r="O75" s="287"/>
      <c r="P75" s="287"/>
      <c r="Q75" s="287"/>
      <c r="R75" s="287"/>
      <c r="S75" s="287"/>
      <c r="T75" s="287"/>
      <c r="U75" s="287"/>
      <c r="V75" s="287"/>
      <c r="W75" s="287"/>
      <c r="X75" s="287"/>
    </row>
    <row r="76" spans="1:24">
      <c r="A76" s="287"/>
      <c r="B76" s="287"/>
      <c r="C76" s="287"/>
      <c r="D76" s="287"/>
      <c r="E76" s="287"/>
      <c r="F76" s="287"/>
      <c r="G76" s="287"/>
      <c r="H76" s="287"/>
      <c r="I76" s="287"/>
      <c r="J76" s="287"/>
      <c r="K76" s="287"/>
      <c r="L76" s="287"/>
      <c r="M76" s="287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</row>
    <row r="77" spans="1:24">
      <c r="A77" s="287"/>
      <c r="B77" s="287"/>
      <c r="C77" s="287"/>
      <c r="D77" s="287"/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 s="287"/>
      <c r="X77" s="287"/>
    </row>
    <row r="78" spans="1:24">
      <c r="A78" s="287"/>
      <c r="B78" s="287"/>
      <c r="C78" s="287"/>
      <c r="D78" s="287"/>
      <c r="E78" s="287"/>
      <c r="F78" s="287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</row>
    <row r="79" spans="1:24">
      <c r="A79" s="287"/>
      <c r="B79" s="287"/>
      <c r="C79" s="287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87"/>
      <c r="S79" s="287"/>
      <c r="T79" s="287"/>
      <c r="U79" s="287"/>
      <c r="V79" s="287"/>
      <c r="W79" s="287"/>
      <c r="X79" s="287"/>
    </row>
    <row r="80" spans="1:24">
      <c r="A80" s="287"/>
      <c r="B80" s="287"/>
      <c r="C80" s="287"/>
      <c r="D80" s="287"/>
      <c r="E80" s="287"/>
      <c r="F80" s="287"/>
      <c r="G80" s="287"/>
      <c r="H80" s="287"/>
      <c r="I80" s="287"/>
      <c r="J80" s="287"/>
      <c r="K80" s="287"/>
      <c r="L80" s="287"/>
      <c r="M80" s="287"/>
      <c r="N80" s="287"/>
      <c r="O80" s="287"/>
      <c r="P80" s="287"/>
      <c r="Q80" s="287"/>
      <c r="R80" s="287"/>
      <c r="S80" s="287"/>
      <c r="T80" s="287"/>
      <c r="U80" s="287"/>
      <c r="V80" s="287"/>
      <c r="W80" s="287"/>
      <c r="X80" s="287"/>
    </row>
    <row r="81" spans="1:24">
      <c r="A81" s="287"/>
      <c r="B81" s="287"/>
      <c r="C81" s="287"/>
      <c r="D81" s="287"/>
      <c r="E81" s="287"/>
      <c r="F81" s="287"/>
      <c r="G81" s="287"/>
      <c r="H81" s="287"/>
      <c r="I81" s="287"/>
      <c r="J81" s="287"/>
      <c r="K81" s="287"/>
      <c r="L81" s="287"/>
      <c r="M81" s="287"/>
      <c r="N81" s="287"/>
      <c r="O81" s="287"/>
      <c r="P81" s="287"/>
      <c r="Q81" s="287"/>
      <c r="R81" s="287"/>
      <c r="S81" s="287"/>
      <c r="T81" s="287"/>
      <c r="U81" s="287"/>
      <c r="V81" s="287"/>
      <c r="W81" s="287"/>
      <c r="X81" s="287"/>
    </row>
    <row r="82" spans="1:24">
      <c r="A82" s="287"/>
      <c r="B82" s="287"/>
      <c r="C82" s="287"/>
      <c r="D82" s="287"/>
      <c r="E82" s="287"/>
      <c r="F82" s="287"/>
      <c r="G82" s="287"/>
      <c r="H82" s="287"/>
      <c r="I82" s="287"/>
      <c r="J82" s="287"/>
      <c r="K82" s="287"/>
      <c r="L82" s="287"/>
      <c r="M82" s="287"/>
      <c r="N82" s="287"/>
      <c r="O82" s="287"/>
      <c r="P82" s="287"/>
      <c r="Q82" s="287"/>
      <c r="R82" s="287"/>
      <c r="S82" s="287"/>
      <c r="T82" s="287"/>
      <c r="U82" s="287"/>
      <c r="V82" s="287"/>
      <c r="W82" s="287"/>
      <c r="X82" s="287"/>
    </row>
    <row r="83" spans="1:24">
      <c r="A83" s="287"/>
      <c r="B83" s="287"/>
      <c r="C83" s="287"/>
      <c r="D83" s="287"/>
      <c r="E83" s="287"/>
      <c r="F83" s="287"/>
      <c r="G83" s="287"/>
      <c r="H83" s="287"/>
      <c r="I83" s="287"/>
      <c r="J83" s="287"/>
      <c r="K83" s="287"/>
      <c r="L83" s="287"/>
      <c r="M83" s="287"/>
      <c r="N83" s="287"/>
      <c r="O83" s="287"/>
      <c r="P83" s="287"/>
      <c r="Q83" s="287"/>
      <c r="R83" s="287"/>
      <c r="S83" s="287"/>
      <c r="T83" s="287"/>
      <c r="U83" s="287"/>
      <c r="V83" s="287"/>
      <c r="W83" s="287"/>
      <c r="X83" s="287"/>
    </row>
    <row r="84" spans="1:24">
      <c r="A84" s="287"/>
      <c r="B84" s="287"/>
      <c r="C84" s="287"/>
      <c r="D84" s="287"/>
      <c r="E84" s="287"/>
      <c r="F84" s="287"/>
      <c r="G84" s="287"/>
      <c r="H84" s="287"/>
      <c r="I84" s="287"/>
      <c r="J84" s="287"/>
      <c r="K84" s="287"/>
      <c r="L84" s="287"/>
      <c r="M84" s="287"/>
      <c r="N84" s="287"/>
      <c r="O84" s="287"/>
      <c r="P84" s="287"/>
      <c r="Q84" s="287"/>
      <c r="R84" s="287"/>
      <c r="S84" s="287"/>
      <c r="T84" s="287"/>
      <c r="U84" s="287"/>
      <c r="V84" s="287"/>
      <c r="W84" s="287"/>
      <c r="X84" s="287"/>
    </row>
    <row r="85" spans="1:24">
      <c r="A85" s="287"/>
      <c r="B85" s="287"/>
      <c r="C85" s="287"/>
      <c r="D85" s="287"/>
      <c r="E85" s="287"/>
      <c r="F85" s="287"/>
      <c r="G85" s="287"/>
      <c r="H85" s="287"/>
      <c r="I85" s="287"/>
      <c r="J85" s="287"/>
      <c r="K85" s="287"/>
      <c r="L85" s="287"/>
      <c r="M85" s="287"/>
      <c r="N85" s="287"/>
      <c r="O85" s="287"/>
      <c r="P85" s="287"/>
      <c r="Q85" s="287"/>
      <c r="R85" s="287"/>
      <c r="S85" s="287"/>
      <c r="T85" s="287"/>
      <c r="U85" s="287"/>
      <c r="V85" s="287"/>
      <c r="W85" s="287"/>
      <c r="X85" s="287"/>
    </row>
    <row r="86" spans="1:24">
      <c r="A86" s="287"/>
      <c r="B86" s="287"/>
      <c r="C86" s="287"/>
      <c r="D86" s="287"/>
      <c r="E86" s="287"/>
      <c r="F86" s="287"/>
      <c r="G86" s="287"/>
      <c r="H86" s="287"/>
      <c r="I86" s="287"/>
      <c r="J86" s="287"/>
      <c r="K86" s="287"/>
      <c r="L86" s="287"/>
      <c r="M86" s="287"/>
      <c r="N86" s="287"/>
      <c r="O86" s="287"/>
      <c r="P86" s="287"/>
      <c r="Q86" s="287"/>
      <c r="R86" s="287"/>
      <c r="S86" s="287"/>
      <c r="T86" s="287"/>
      <c r="U86" s="287"/>
      <c r="V86" s="287"/>
      <c r="W86" s="287"/>
      <c r="X86" s="287"/>
    </row>
    <row r="87" spans="1:24">
      <c r="A87" s="287"/>
      <c r="B87" s="287"/>
      <c r="C87" s="287"/>
      <c r="D87" s="287"/>
      <c r="E87" s="287"/>
      <c r="F87" s="287"/>
      <c r="G87" s="287"/>
      <c r="H87" s="287"/>
      <c r="I87" s="287"/>
      <c r="J87" s="287"/>
      <c r="K87" s="287"/>
      <c r="L87" s="287"/>
      <c r="M87" s="287"/>
      <c r="N87" s="287"/>
      <c r="O87" s="287"/>
      <c r="P87" s="287"/>
      <c r="Q87" s="287"/>
      <c r="R87" s="287"/>
      <c r="S87" s="287"/>
      <c r="T87" s="287"/>
      <c r="U87" s="287"/>
      <c r="V87" s="287"/>
      <c r="W87" s="287"/>
      <c r="X87" s="287"/>
    </row>
    <row r="88" spans="1:24">
      <c r="A88" s="287"/>
      <c r="B88" s="287"/>
      <c r="C88" s="287"/>
      <c r="D88" s="287"/>
      <c r="E88" s="287"/>
    </row>
    <row r="89" spans="1:24">
      <c r="A89" s="287"/>
      <c r="B89" s="287"/>
      <c r="C89" s="287"/>
      <c r="D89" s="287"/>
      <c r="E89" s="287"/>
    </row>
    <row r="90" spans="1:24">
      <c r="A90" s="287"/>
      <c r="B90" s="287"/>
      <c r="C90" s="287"/>
      <c r="D90" s="287"/>
      <c r="E90" s="287"/>
    </row>
  </sheetData>
  <sheetProtection password="DB0F" sheet="1" objects="1" scenarios="1"/>
  <mergeCells count="1">
    <mergeCell ref="E6:H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8</vt:i4>
      </vt:variant>
      <vt:variant>
        <vt:lpstr>Pomenované rozsahy</vt:lpstr>
      </vt:variant>
      <vt:variant>
        <vt:i4>2</vt:i4>
      </vt:variant>
    </vt:vector>
  </HeadingPairs>
  <TitlesOfParts>
    <vt:vector size="10" baseType="lpstr">
      <vt:lpstr>Kryci_list </vt:lpstr>
      <vt:lpstr>Rekapitulácia</vt:lpstr>
      <vt:lpstr>Krycí list stavby</vt:lpstr>
      <vt:lpstr>Rekap </vt:lpstr>
      <vt:lpstr>SO 6728</vt:lpstr>
      <vt:lpstr>Samostat.rozpočet ZTI</vt:lpstr>
      <vt:lpstr>Samostat.rozpočet ÚK</vt:lpstr>
      <vt:lpstr>Samostat.rozpočet EI</vt:lpstr>
      <vt:lpstr>'Rekap '!Názvy_tlače</vt:lpstr>
      <vt:lpstr>'SO 6728'!Názvy_tlače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Krajčovič CS</dc:creator>
  <cp:lastModifiedBy>User</cp:lastModifiedBy>
  <cp:lastPrinted>2019-08-07T23:57:52Z</cp:lastPrinted>
  <dcterms:created xsi:type="dcterms:W3CDTF">2019-08-07T23:54:01Z</dcterms:created>
  <dcterms:modified xsi:type="dcterms:W3CDTF">2019-10-22T08:58:19Z</dcterms:modified>
</cp:coreProperties>
</file>