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350"/>
  </bookViews>
  <sheets>
    <sheet name="cena 2019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7" i="2" l="1"/>
  <c r="AD17" i="2" s="1"/>
  <c r="AE17" i="2" s="1"/>
  <c r="AA17" i="2"/>
  <c r="AC17" i="2" s="1"/>
  <c r="AD16" i="2"/>
  <c r="AE16" i="2" s="1"/>
  <c r="AB16" i="2"/>
  <c r="AA16" i="2"/>
  <c r="AC16" i="2" s="1"/>
  <c r="AB15" i="2"/>
  <c r="AD15" i="2" s="1"/>
  <c r="AE15" i="2" s="1"/>
  <c r="AA15" i="2"/>
  <c r="AC15" i="2" s="1"/>
  <c r="AB13" i="2"/>
  <c r="AD13" i="2" s="1"/>
  <c r="AE13" i="2" s="1"/>
  <c r="AA13" i="2"/>
  <c r="AB12" i="2"/>
  <c r="AD12" i="2" s="1"/>
  <c r="AE12" i="2" s="1"/>
  <c r="AA12" i="2"/>
  <c r="AB11" i="2"/>
  <c r="AD11" i="2" s="1"/>
  <c r="AE11" i="2" s="1"/>
  <c r="AA11" i="2"/>
  <c r="AB10" i="2"/>
  <c r="AD10" i="2" s="1"/>
  <c r="AE10" i="2" s="1"/>
  <c r="AA10" i="2"/>
  <c r="AB9" i="2"/>
  <c r="AD9" i="2" s="1"/>
  <c r="AE9" i="2" s="1"/>
  <c r="AA9" i="2"/>
  <c r="AB8" i="2"/>
  <c r="AD8" i="2" s="1"/>
  <c r="AE8" i="2" s="1"/>
  <c r="AA8" i="2"/>
  <c r="AB7" i="2"/>
  <c r="AA7" i="2"/>
  <c r="AB18" i="2" l="1"/>
  <c r="AC8" i="2"/>
  <c r="AF15" i="2"/>
  <c r="AF16" i="2"/>
  <c r="AF17" i="2"/>
  <c r="AF8" i="2"/>
  <c r="AC11" i="2"/>
  <c r="AA18" i="2"/>
  <c r="AC9" i="2"/>
  <c r="AF9" i="2" s="1"/>
  <c r="AC10" i="2"/>
  <c r="AF10" i="2" s="1"/>
  <c r="AF11" i="2"/>
  <c r="AC13" i="2"/>
  <c r="AF13" i="2" s="1"/>
  <c r="AC12" i="2"/>
  <c r="AF12" i="2" s="1"/>
  <c r="AC7" i="2"/>
  <c r="AD7" i="2"/>
  <c r="AE7" i="2" s="1"/>
  <c r="AE18" i="2" s="1"/>
  <c r="AC18" i="2" l="1"/>
  <c r="AD18" i="2"/>
  <c r="AF7" i="2"/>
  <c r="AF18" i="2" s="1"/>
</calcChain>
</file>

<file path=xl/sharedStrings.xml><?xml version="1.0" encoding="utf-8"?>
<sst xmlns="http://schemas.openxmlformats.org/spreadsheetml/2006/main" count="32" uniqueCount="29">
  <si>
    <t>Prevádzka</t>
  </si>
  <si>
    <t>Počet nádob</t>
  </si>
  <si>
    <t>SPOLU:</t>
  </si>
  <si>
    <t>Priemerné využitie objemu nádob v kg</t>
  </si>
  <si>
    <r>
      <rPr>
        <sz val="11"/>
        <color theme="9"/>
        <rFont val="Calibri"/>
        <family val="2"/>
        <charset val="238"/>
        <scheme val="minor"/>
      </rPr>
      <t>Počet vývozov v jednotlivých mesiacoch</t>
    </r>
    <r>
      <rPr>
        <sz val="11"/>
        <color theme="1"/>
        <rFont val="Calibri"/>
        <family val="2"/>
        <charset val="238"/>
        <scheme val="minor"/>
      </rPr>
      <t xml:space="preserve"> / </t>
    </r>
    <r>
      <rPr>
        <sz val="11"/>
        <color theme="8"/>
        <rFont val="Calibri"/>
        <family val="2"/>
        <charset val="238"/>
        <scheme val="minor"/>
      </rPr>
      <t xml:space="preserve">počet vyvezených nádob </t>
    </r>
  </si>
  <si>
    <t>Cena za jeden odvoz odpadu z jedného miesta</t>
  </si>
  <si>
    <t xml:space="preserve">Cena za vývoz jednej nádoby objemu 60 l  </t>
  </si>
  <si>
    <t>Cena za likvidáciu 1000 kg odpadu 20.01.08</t>
  </si>
  <si>
    <t>Cena za likvidáciu 1000 kg odpadu 20.01.25</t>
  </si>
  <si>
    <t>Kuchynský odpad 20.01.08.</t>
  </si>
  <si>
    <t>Jedlý olej a tuky 20.01.25.</t>
  </si>
  <si>
    <t>Objekt č.1</t>
  </si>
  <si>
    <t>Objekt č.2</t>
  </si>
  <si>
    <t>Objekt č.3</t>
  </si>
  <si>
    <t>Objekt č.4</t>
  </si>
  <si>
    <t>Objekt č.5</t>
  </si>
  <si>
    <t>Objekt č.6</t>
  </si>
  <si>
    <t>Objekt č.7</t>
  </si>
  <si>
    <t>Množstvo odpadu (kg)</t>
  </si>
  <si>
    <t>Počet odvozov odpadu (ks)</t>
  </si>
  <si>
    <t>Počet vy- vezených nádob (ks)</t>
  </si>
  <si>
    <t>Výsledná cena sa automaticky vypočíta a zapíše do modro vyznačenej bunky.</t>
  </si>
  <si>
    <t>Príloha č.2</t>
  </si>
  <si>
    <t>Ceny sú uvedené bez DPH.</t>
  </si>
  <si>
    <t>Výpočet ceny odvozu a likvidácie kuchynského odpadu a jedlých olejov a tukov z prevádzok v Nitre na rok 2019.</t>
  </si>
  <si>
    <t>Cena za odvoz nádob bez DPH (€)</t>
  </si>
  <si>
    <t>Cena spolu bez DPH   (€)</t>
  </si>
  <si>
    <t>Cena za likvid. odpad bez DPH (€)</t>
  </si>
  <si>
    <t>Dodávateľ uvedie jednotkové ceny bez DPH do žlto vyznačených buniek.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</si>
</sst>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1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4" fillId="0" borderId="41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0" fillId="0" borderId="33" xfId="0" applyFont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5" fillId="0" borderId="25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5" fillId="2" borderId="25" xfId="0" applyFont="1" applyFill="1" applyBorder="1" applyAlignment="1">
      <alignment horizontal="right"/>
    </xf>
    <xf numFmtId="14" fontId="3" fillId="0" borderId="9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/>
    <xf numFmtId="0" fontId="3" fillId="0" borderId="9" xfId="0" applyFont="1" applyFill="1" applyBorder="1"/>
    <xf numFmtId="0" fontId="3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3" fillId="0" borderId="0" xfId="0" applyFont="1" applyBorder="1" applyAlignment="1"/>
    <xf numFmtId="0" fontId="0" fillId="0" borderId="36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37" xfId="0" applyBorder="1" applyAlignment="1">
      <alignment wrapText="1"/>
    </xf>
    <xf numFmtId="164" fontId="0" fillId="3" borderId="9" xfId="0" applyNumberFormat="1" applyFill="1" applyBorder="1" applyAlignment="1" applyProtection="1">
      <alignment horizontal="center" vertical="center"/>
      <protection locked="0"/>
    </xf>
    <xf numFmtId="164" fontId="0" fillId="3" borderId="22" xfId="0" applyNumberFormat="1" applyFill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protection locked="0"/>
    </xf>
    <xf numFmtId="164" fontId="0" fillId="0" borderId="25" xfId="0" applyNumberFormat="1" applyBorder="1" applyAlignment="1" applyProtection="1">
      <protection locked="0"/>
    </xf>
    <xf numFmtId="0" fontId="0" fillId="0" borderId="9" xfId="0" applyBorder="1" applyAlignment="1"/>
    <xf numFmtId="0" fontId="0" fillId="0" borderId="22" xfId="0" applyBorder="1" applyAlignment="1"/>
    <xf numFmtId="0" fontId="0" fillId="0" borderId="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5" xfId="0" applyBorder="1" applyAlignment="1"/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58" xfId="0" applyBorder="1" applyAlignment="1"/>
    <xf numFmtId="0" fontId="0" fillId="0" borderId="59" xfId="0" applyBorder="1" applyAlignment="1"/>
    <xf numFmtId="0" fontId="0" fillId="0" borderId="60" xfId="0" applyBorder="1" applyAlignment="1"/>
    <xf numFmtId="0" fontId="0" fillId="0" borderId="55" xfId="0" applyBorder="1" applyAlignment="1"/>
    <xf numFmtId="0" fontId="0" fillId="0" borderId="56" xfId="0" applyBorder="1" applyAlignment="1"/>
    <xf numFmtId="0" fontId="0" fillId="0" borderId="57" xfId="0" applyBorder="1" applyAlignment="1"/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workbookViewId="0">
      <selection activeCell="Y28" sqref="Y28"/>
    </sheetView>
  </sheetViews>
  <sheetFormatPr defaultRowHeight="15" x14ac:dyDescent="0.25"/>
  <cols>
    <col min="1" max="1" width="12.7109375" customWidth="1"/>
    <col min="2" max="2" width="7.140625" customWidth="1"/>
    <col min="3" max="5" width="6.7109375" customWidth="1"/>
    <col min="6" max="6" width="6.85546875" customWidth="1"/>
    <col min="7" max="26" width="6.7109375" customWidth="1"/>
  </cols>
  <sheetData>
    <row r="1" spans="1:33" x14ac:dyDescent="0.25">
      <c r="A1" t="s">
        <v>22</v>
      </c>
    </row>
    <row r="2" spans="1:33" ht="15.75" x14ac:dyDescent="0.25">
      <c r="A2" s="40"/>
      <c r="B2" s="41" t="s">
        <v>24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33" ht="15.75" thickBot="1" x14ac:dyDescent="0.3"/>
    <row r="4" spans="1:33" ht="15.75" thickBot="1" x14ac:dyDescent="0.3">
      <c r="C4" s="118" t="s">
        <v>4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20"/>
    </row>
    <row r="5" spans="1:33" ht="75.75" thickBot="1" x14ac:dyDescent="0.3">
      <c r="A5" s="46" t="s">
        <v>0</v>
      </c>
      <c r="B5" s="47" t="s">
        <v>1</v>
      </c>
      <c r="C5" s="121">
        <v>1</v>
      </c>
      <c r="D5" s="122"/>
      <c r="E5" s="123">
        <v>2</v>
      </c>
      <c r="F5" s="124"/>
      <c r="G5" s="121">
        <v>3</v>
      </c>
      <c r="H5" s="122"/>
      <c r="I5" s="123">
        <v>4</v>
      </c>
      <c r="J5" s="124"/>
      <c r="K5" s="121">
        <v>5</v>
      </c>
      <c r="L5" s="122"/>
      <c r="M5" s="123">
        <v>6</v>
      </c>
      <c r="N5" s="124"/>
      <c r="O5" s="121">
        <v>7</v>
      </c>
      <c r="P5" s="122"/>
      <c r="Q5" s="123">
        <v>8</v>
      </c>
      <c r="R5" s="124"/>
      <c r="S5" s="121">
        <v>9</v>
      </c>
      <c r="T5" s="122"/>
      <c r="U5" s="123">
        <v>10</v>
      </c>
      <c r="V5" s="124"/>
      <c r="W5" s="121">
        <v>11</v>
      </c>
      <c r="X5" s="122"/>
      <c r="Y5" s="125">
        <v>12</v>
      </c>
      <c r="Z5" s="126"/>
      <c r="AA5" s="60" t="s">
        <v>19</v>
      </c>
      <c r="AB5" s="45" t="s">
        <v>20</v>
      </c>
      <c r="AC5" s="47" t="s">
        <v>25</v>
      </c>
      <c r="AD5" s="45" t="s">
        <v>18</v>
      </c>
      <c r="AE5" s="47" t="s">
        <v>27</v>
      </c>
      <c r="AF5" s="48" t="s">
        <v>26</v>
      </c>
    </row>
    <row r="6" spans="1:33" s="91" customFormat="1" ht="15.75" thickBot="1" x14ac:dyDescent="0.3">
      <c r="A6" s="86" t="s">
        <v>9</v>
      </c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9"/>
      <c r="Z6" s="89"/>
      <c r="AA6" s="87"/>
      <c r="AB6" s="87"/>
      <c r="AC6" s="87"/>
      <c r="AD6" s="87"/>
      <c r="AE6" s="87"/>
      <c r="AF6" s="90"/>
    </row>
    <row r="7" spans="1:33" x14ac:dyDescent="0.25">
      <c r="A7" s="61" t="s">
        <v>11</v>
      </c>
      <c r="B7" s="62">
        <v>3</v>
      </c>
      <c r="C7" s="63">
        <v>4</v>
      </c>
      <c r="D7" s="64">
        <v>2</v>
      </c>
      <c r="E7" s="65">
        <v>4</v>
      </c>
      <c r="F7" s="66">
        <v>2</v>
      </c>
      <c r="G7" s="67">
        <v>4</v>
      </c>
      <c r="H7" s="68">
        <v>3</v>
      </c>
      <c r="I7" s="69">
        <v>4</v>
      </c>
      <c r="J7" s="70">
        <v>3</v>
      </c>
      <c r="K7" s="67">
        <v>5</v>
      </c>
      <c r="L7" s="68">
        <v>2</v>
      </c>
      <c r="M7" s="69">
        <v>4</v>
      </c>
      <c r="N7" s="70">
        <v>2</v>
      </c>
      <c r="O7" s="67">
        <v>4</v>
      </c>
      <c r="P7" s="68">
        <v>1</v>
      </c>
      <c r="Q7" s="69">
        <v>5</v>
      </c>
      <c r="R7" s="70">
        <v>1</v>
      </c>
      <c r="S7" s="67">
        <v>4</v>
      </c>
      <c r="T7" s="68">
        <v>2</v>
      </c>
      <c r="U7" s="69">
        <v>5</v>
      </c>
      <c r="V7" s="70">
        <v>3</v>
      </c>
      <c r="W7" s="67">
        <v>4</v>
      </c>
      <c r="X7" s="68">
        <v>3</v>
      </c>
      <c r="Y7" s="69">
        <v>3</v>
      </c>
      <c r="Z7" s="68">
        <v>2</v>
      </c>
      <c r="AA7" s="55">
        <f>C7+E7+G7+I7+K7+M7+O7+Q7+S7+U7+W7+Y7</f>
        <v>50</v>
      </c>
      <c r="AB7" s="56">
        <f>C7*D7+E7*F7+G7*H7+I7*J7+K7*L7+M7*N7+O7*P7+Q7*R7+S7*T7+U7*V7+W7*X7+Y7*Z7</f>
        <v>108</v>
      </c>
      <c r="AC7" s="57">
        <f>AA7*G20+AB7*G21</f>
        <v>0</v>
      </c>
      <c r="AD7" s="58">
        <f>AB7*G25</f>
        <v>3240</v>
      </c>
      <c r="AE7" s="56">
        <f>AD7*G22/1000</f>
        <v>0</v>
      </c>
      <c r="AF7" s="59">
        <f>AC7+AE7</f>
        <v>0</v>
      </c>
    </row>
    <row r="8" spans="1:33" x14ac:dyDescent="0.25">
      <c r="A8" s="61" t="s">
        <v>12</v>
      </c>
      <c r="B8" s="9">
        <v>3</v>
      </c>
      <c r="C8" s="6">
        <v>4</v>
      </c>
      <c r="D8" s="12">
        <v>2</v>
      </c>
      <c r="E8" s="19">
        <v>4</v>
      </c>
      <c r="F8" s="20">
        <v>2</v>
      </c>
      <c r="G8" s="15">
        <v>4</v>
      </c>
      <c r="H8" s="1">
        <v>3</v>
      </c>
      <c r="I8" s="26">
        <v>4</v>
      </c>
      <c r="J8" s="3">
        <v>3</v>
      </c>
      <c r="K8" s="15">
        <v>5</v>
      </c>
      <c r="L8" s="1">
        <v>2</v>
      </c>
      <c r="M8" s="26">
        <v>4</v>
      </c>
      <c r="N8" s="3">
        <v>2</v>
      </c>
      <c r="O8" s="15">
        <v>4</v>
      </c>
      <c r="P8" s="1">
        <v>2</v>
      </c>
      <c r="Q8" s="26">
        <v>5</v>
      </c>
      <c r="R8" s="3">
        <v>2</v>
      </c>
      <c r="S8" s="15">
        <v>4</v>
      </c>
      <c r="T8" s="1">
        <v>2</v>
      </c>
      <c r="U8" s="26">
        <v>5</v>
      </c>
      <c r="V8" s="3">
        <v>3</v>
      </c>
      <c r="W8" s="15">
        <v>4</v>
      </c>
      <c r="X8" s="1">
        <v>3</v>
      </c>
      <c r="Y8" s="26">
        <v>3</v>
      </c>
      <c r="Z8" s="1">
        <v>2</v>
      </c>
      <c r="AA8" s="43">
        <f t="shared" ref="AA8:AA13" si="0">C8+E8+G8+I8+K8+M8+O8+Q8+S8+U8+W8+Y8</f>
        <v>50</v>
      </c>
      <c r="AB8" s="32">
        <f t="shared" ref="AB8:AB13" si="1">C8*D8+E8*F8+G8*H8+I8*J8+K8*L8+M8*N8+O8*P8+Q8*R8+S8*T8+U8*V8+W8*X8+Y8*Z8</f>
        <v>117</v>
      </c>
      <c r="AC8" s="33">
        <f>AA8*G20+AB8*G21</f>
        <v>0</v>
      </c>
      <c r="AD8" s="34">
        <f>AB8*G25</f>
        <v>3510</v>
      </c>
      <c r="AE8" s="32">
        <f>AD8*G22/1000</f>
        <v>0</v>
      </c>
      <c r="AF8" s="35">
        <f t="shared" ref="AF8:AF13" si="2">AC8+AE8</f>
        <v>0</v>
      </c>
    </row>
    <row r="9" spans="1:33" x14ac:dyDescent="0.25">
      <c r="A9" s="61" t="s">
        <v>13</v>
      </c>
      <c r="B9" s="9">
        <v>2</v>
      </c>
      <c r="C9" s="6">
        <v>4</v>
      </c>
      <c r="D9" s="12">
        <v>1</v>
      </c>
      <c r="E9" s="19">
        <v>4</v>
      </c>
      <c r="F9" s="20">
        <v>2</v>
      </c>
      <c r="G9" s="15">
        <v>4</v>
      </c>
      <c r="H9" s="1">
        <v>2</v>
      </c>
      <c r="I9" s="26">
        <v>4</v>
      </c>
      <c r="J9" s="3">
        <v>2</v>
      </c>
      <c r="K9" s="15">
        <v>5</v>
      </c>
      <c r="L9" s="1">
        <v>2</v>
      </c>
      <c r="M9" s="26">
        <v>4</v>
      </c>
      <c r="N9" s="3">
        <v>1</v>
      </c>
      <c r="O9" s="15">
        <v>4</v>
      </c>
      <c r="P9" s="1">
        <v>1</v>
      </c>
      <c r="Q9" s="26">
        <v>5</v>
      </c>
      <c r="R9" s="3">
        <v>1</v>
      </c>
      <c r="S9" s="15">
        <v>4</v>
      </c>
      <c r="T9" s="1">
        <v>1</v>
      </c>
      <c r="U9" s="26">
        <v>5</v>
      </c>
      <c r="V9" s="3">
        <v>2</v>
      </c>
      <c r="W9" s="15">
        <v>4</v>
      </c>
      <c r="X9" s="1">
        <v>2</v>
      </c>
      <c r="Y9" s="26">
        <v>3</v>
      </c>
      <c r="Z9" s="1">
        <v>2</v>
      </c>
      <c r="AA9" s="43">
        <f t="shared" si="0"/>
        <v>50</v>
      </c>
      <c r="AB9" s="32">
        <f t="shared" si="1"/>
        <v>79</v>
      </c>
      <c r="AC9" s="33">
        <f>AA9*G20+AB9*G21</f>
        <v>0</v>
      </c>
      <c r="AD9" s="34">
        <f>AB9*G25</f>
        <v>2370</v>
      </c>
      <c r="AE9" s="32">
        <f>AD9*G22/1000</f>
        <v>0</v>
      </c>
      <c r="AF9" s="35">
        <f t="shared" si="2"/>
        <v>0</v>
      </c>
    </row>
    <row r="10" spans="1:33" x14ac:dyDescent="0.25">
      <c r="A10" s="61" t="s">
        <v>14</v>
      </c>
      <c r="B10" s="9">
        <v>3</v>
      </c>
      <c r="C10" s="6">
        <v>4</v>
      </c>
      <c r="D10" s="12">
        <v>2</v>
      </c>
      <c r="E10" s="19">
        <v>4</v>
      </c>
      <c r="F10" s="20">
        <v>2</v>
      </c>
      <c r="G10" s="15">
        <v>4</v>
      </c>
      <c r="H10" s="1">
        <v>3</v>
      </c>
      <c r="I10" s="26">
        <v>4</v>
      </c>
      <c r="J10" s="3">
        <v>3</v>
      </c>
      <c r="K10" s="15">
        <v>5</v>
      </c>
      <c r="L10" s="1">
        <v>2</v>
      </c>
      <c r="M10" s="26">
        <v>4</v>
      </c>
      <c r="N10" s="3">
        <v>2</v>
      </c>
      <c r="O10" s="15">
        <v>4</v>
      </c>
      <c r="P10" s="1">
        <v>2</v>
      </c>
      <c r="Q10" s="26">
        <v>5</v>
      </c>
      <c r="R10" s="3">
        <v>2</v>
      </c>
      <c r="S10" s="15">
        <v>4</v>
      </c>
      <c r="T10" s="1">
        <v>2</v>
      </c>
      <c r="U10" s="26">
        <v>5</v>
      </c>
      <c r="V10" s="3">
        <v>3</v>
      </c>
      <c r="W10" s="15">
        <v>4</v>
      </c>
      <c r="X10" s="1">
        <v>3</v>
      </c>
      <c r="Y10" s="26">
        <v>3</v>
      </c>
      <c r="Z10" s="1">
        <v>2</v>
      </c>
      <c r="AA10" s="43">
        <f t="shared" si="0"/>
        <v>50</v>
      </c>
      <c r="AB10" s="32">
        <f t="shared" si="1"/>
        <v>117</v>
      </c>
      <c r="AC10" s="33">
        <f>AA10*G20+AB10*G21</f>
        <v>0</v>
      </c>
      <c r="AD10" s="34">
        <f>AB10*G25</f>
        <v>3510</v>
      </c>
      <c r="AE10" s="32">
        <f>AD10*G22/1000</f>
        <v>0</v>
      </c>
      <c r="AF10" s="35">
        <f t="shared" si="2"/>
        <v>0</v>
      </c>
    </row>
    <row r="11" spans="1:33" x14ac:dyDescent="0.25">
      <c r="A11" s="61" t="s">
        <v>15</v>
      </c>
      <c r="B11" s="9">
        <v>2</v>
      </c>
      <c r="C11" s="6">
        <v>4</v>
      </c>
      <c r="D11" s="12">
        <v>1</v>
      </c>
      <c r="E11" s="19">
        <v>4</v>
      </c>
      <c r="F11" s="20">
        <v>2</v>
      </c>
      <c r="G11" s="15">
        <v>4</v>
      </c>
      <c r="H11" s="1">
        <v>2</v>
      </c>
      <c r="I11" s="26">
        <v>4</v>
      </c>
      <c r="J11" s="3">
        <v>2</v>
      </c>
      <c r="K11" s="15">
        <v>5</v>
      </c>
      <c r="L11" s="1">
        <v>2</v>
      </c>
      <c r="M11" s="26">
        <v>4</v>
      </c>
      <c r="N11" s="3">
        <v>1</v>
      </c>
      <c r="O11" s="15">
        <v>0</v>
      </c>
      <c r="P11" s="1">
        <v>0</v>
      </c>
      <c r="Q11" s="26">
        <v>0</v>
      </c>
      <c r="R11" s="3">
        <v>0</v>
      </c>
      <c r="S11" s="15">
        <v>4</v>
      </c>
      <c r="T11" s="1">
        <v>1</v>
      </c>
      <c r="U11" s="26">
        <v>5</v>
      </c>
      <c r="V11" s="3">
        <v>2</v>
      </c>
      <c r="W11" s="15">
        <v>4</v>
      </c>
      <c r="X11" s="1">
        <v>2</v>
      </c>
      <c r="Y11" s="26">
        <v>3</v>
      </c>
      <c r="Z11" s="1">
        <v>1</v>
      </c>
      <c r="AA11" s="43">
        <f t="shared" si="0"/>
        <v>41</v>
      </c>
      <c r="AB11" s="32">
        <f t="shared" si="1"/>
        <v>67</v>
      </c>
      <c r="AC11" s="33">
        <f>AA11*G20+AB11*G21</f>
        <v>0</v>
      </c>
      <c r="AD11" s="34">
        <f>AB11*G25</f>
        <v>2010</v>
      </c>
      <c r="AE11" s="32">
        <f>AD11*G22/1000</f>
        <v>0</v>
      </c>
      <c r="AF11" s="35">
        <f t="shared" si="2"/>
        <v>0</v>
      </c>
    </row>
    <row r="12" spans="1:33" x14ac:dyDescent="0.25">
      <c r="A12" s="61" t="s">
        <v>16</v>
      </c>
      <c r="B12" s="9">
        <v>1</v>
      </c>
      <c r="C12" s="6">
        <v>4</v>
      </c>
      <c r="D12" s="12">
        <v>1</v>
      </c>
      <c r="E12" s="19">
        <v>4</v>
      </c>
      <c r="F12" s="20">
        <v>1</v>
      </c>
      <c r="G12" s="15">
        <v>4</v>
      </c>
      <c r="H12" s="1">
        <v>1</v>
      </c>
      <c r="I12" s="26">
        <v>4</v>
      </c>
      <c r="J12" s="3">
        <v>1</v>
      </c>
      <c r="K12" s="15">
        <v>5</v>
      </c>
      <c r="L12" s="1">
        <v>1</v>
      </c>
      <c r="M12" s="26">
        <v>4</v>
      </c>
      <c r="N12" s="3">
        <v>1</v>
      </c>
      <c r="O12" s="15">
        <v>0</v>
      </c>
      <c r="P12" s="1">
        <v>0</v>
      </c>
      <c r="Q12" s="26">
        <v>0</v>
      </c>
      <c r="R12" s="3">
        <v>0</v>
      </c>
      <c r="S12" s="15">
        <v>4</v>
      </c>
      <c r="T12" s="1">
        <v>1</v>
      </c>
      <c r="U12" s="26">
        <v>5</v>
      </c>
      <c r="V12" s="3">
        <v>1</v>
      </c>
      <c r="W12" s="15">
        <v>4</v>
      </c>
      <c r="X12" s="1">
        <v>1</v>
      </c>
      <c r="Y12" s="26">
        <v>3</v>
      </c>
      <c r="Z12" s="1">
        <v>1</v>
      </c>
      <c r="AA12" s="43">
        <f t="shared" si="0"/>
        <v>41</v>
      </c>
      <c r="AB12" s="32">
        <f t="shared" si="1"/>
        <v>41</v>
      </c>
      <c r="AC12" s="33">
        <f>AA12*G20+AB12*G21</f>
        <v>0</v>
      </c>
      <c r="AD12" s="34">
        <f>AB12*G25</f>
        <v>1230</v>
      </c>
      <c r="AE12" s="32">
        <f>AD12*G22/1000</f>
        <v>0</v>
      </c>
      <c r="AF12" s="35">
        <f t="shared" si="2"/>
        <v>0</v>
      </c>
    </row>
    <row r="13" spans="1:33" ht="15.75" thickBot="1" x14ac:dyDescent="0.3">
      <c r="A13" s="61" t="s">
        <v>17</v>
      </c>
      <c r="B13" s="71">
        <v>1</v>
      </c>
      <c r="C13" s="72">
        <v>4</v>
      </c>
      <c r="D13" s="73">
        <v>1</v>
      </c>
      <c r="E13" s="74">
        <v>4</v>
      </c>
      <c r="F13" s="75">
        <v>1</v>
      </c>
      <c r="G13" s="76">
        <v>4</v>
      </c>
      <c r="H13" s="77">
        <v>1</v>
      </c>
      <c r="I13" s="78">
        <v>4</v>
      </c>
      <c r="J13" s="79">
        <v>1</v>
      </c>
      <c r="K13" s="76">
        <v>5</v>
      </c>
      <c r="L13" s="77">
        <v>1</v>
      </c>
      <c r="M13" s="78">
        <v>4</v>
      </c>
      <c r="N13" s="79">
        <v>1</v>
      </c>
      <c r="O13" s="76">
        <v>0</v>
      </c>
      <c r="P13" s="77">
        <v>0</v>
      </c>
      <c r="Q13" s="78">
        <v>0</v>
      </c>
      <c r="R13" s="79">
        <v>0</v>
      </c>
      <c r="S13" s="76">
        <v>4</v>
      </c>
      <c r="T13" s="77">
        <v>1</v>
      </c>
      <c r="U13" s="78">
        <v>5</v>
      </c>
      <c r="V13" s="79">
        <v>1</v>
      </c>
      <c r="W13" s="76">
        <v>4</v>
      </c>
      <c r="X13" s="77">
        <v>1</v>
      </c>
      <c r="Y13" s="78">
        <v>3</v>
      </c>
      <c r="Z13" s="77">
        <v>1</v>
      </c>
      <c r="AA13" s="50">
        <f t="shared" si="0"/>
        <v>41</v>
      </c>
      <c r="AB13" s="51">
        <f t="shared" si="1"/>
        <v>41</v>
      </c>
      <c r="AC13" s="52">
        <f>AA13*G20+AB13*G21</f>
        <v>0</v>
      </c>
      <c r="AD13" s="53">
        <f>AB13*G25</f>
        <v>1230</v>
      </c>
      <c r="AE13" s="51">
        <f>AD13*G22/1000</f>
        <v>0</v>
      </c>
      <c r="AF13" s="54">
        <f t="shared" si="2"/>
        <v>0</v>
      </c>
    </row>
    <row r="14" spans="1:33" s="91" customFormat="1" ht="15.75" thickBot="1" x14ac:dyDescent="0.3">
      <c r="A14" s="92" t="s">
        <v>10</v>
      </c>
      <c r="B14" s="93"/>
      <c r="C14" s="93"/>
      <c r="D14" s="93"/>
      <c r="E14" s="93"/>
      <c r="F14" s="93"/>
      <c r="G14" s="94"/>
      <c r="H14" s="95"/>
      <c r="I14" s="94"/>
      <c r="J14" s="95"/>
      <c r="K14" s="94"/>
      <c r="L14" s="95"/>
      <c r="M14" s="94"/>
      <c r="N14" s="95"/>
      <c r="O14" s="94"/>
      <c r="P14" s="95"/>
      <c r="Q14" s="94"/>
      <c r="R14" s="95"/>
      <c r="S14" s="94"/>
      <c r="T14" s="95"/>
      <c r="U14" s="94"/>
      <c r="V14" s="95"/>
      <c r="W14" s="94"/>
      <c r="X14" s="95"/>
      <c r="Y14" s="94"/>
      <c r="Z14" s="95"/>
      <c r="AA14" s="83"/>
      <c r="AB14" s="83"/>
      <c r="AC14" s="83"/>
      <c r="AD14" s="83"/>
      <c r="AE14" s="83"/>
      <c r="AF14" s="80"/>
    </row>
    <row r="15" spans="1:33" x14ac:dyDescent="0.25">
      <c r="A15" s="61" t="s">
        <v>11</v>
      </c>
      <c r="B15" s="8">
        <v>1</v>
      </c>
      <c r="C15" s="5"/>
      <c r="D15" s="11"/>
      <c r="E15" s="17"/>
      <c r="F15" s="18"/>
      <c r="G15" s="14"/>
      <c r="H15" s="23"/>
      <c r="I15" s="25">
        <v>0</v>
      </c>
      <c r="J15" s="2">
        <v>1</v>
      </c>
      <c r="K15" s="14"/>
      <c r="L15" s="23"/>
      <c r="M15" s="25"/>
      <c r="N15" s="2"/>
      <c r="O15" s="14">
        <v>0</v>
      </c>
      <c r="P15" s="23">
        <v>1</v>
      </c>
      <c r="Q15" s="25"/>
      <c r="R15" s="2"/>
      <c r="S15" s="14"/>
      <c r="T15" s="23"/>
      <c r="U15" s="25">
        <v>0</v>
      </c>
      <c r="V15" s="2">
        <v>1</v>
      </c>
      <c r="W15" s="14"/>
      <c r="X15" s="23"/>
      <c r="Y15" s="25"/>
      <c r="Z15" s="23"/>
      <c r="AA15" s="42">
        <f>C15+E15+G15+I15+K15+M15+O15+Q15+S15+U15+W15+Y15</f>
        <v>0</v>
      </c>
      <c r="AB15" s="84">
        <f>D15+F15+H15+J15+L15+N15+P15+R15+T15+V15+X15+Z15</f>
        <v>3</v>
      </c>
      <c r="AC15" s="29">
        <f>AA15*G20+AB15*G21</f>
        <v>0</v>
      </c>
      <c r="AD15" s="30">
        <f>AB15*G25</f>
        <v>90</v>
      </c>
      <c r="AE15" s="28">
        <f>AD15*G23/1000</f>
        <v>0</v>
      </c>
      <c r="AF15" s="31">
        <f>AC15+AE15</f>
        <v>0</v>
      </c>
    </row>
    <row r="16" spans="1:33" x14ac:dyDescent="0.25">
      <c r="A16" s="61" t="s">
        <v>12</v>
      </c>
      <c r="B16" s="9">
        <v>1</v>
      </c>
      <c r="C16" s="6"/>
      <c r="D16" s="12"/>
      <c r="E16" s="19"/>
      <c r="F16" s="20"/>
      <c r="G16" s="15"/>
      <c r="H16" s="1"/>
      <c r="I16" s="26">
        <v>0</v>
      </c>
      <c r="J16" s="3">
        <v>1</v>
      </c>
      <c r="K16" s="15"/>
      <c r="L16" s="1"/>
      <c r="M16" s="26"/>
      <c r="N16" s="3"/>
      <c r="O16" s="15">
        <v>0</v>
      </c>
      <c r="P16" s="1">
        <v>1</v>
      </c>
      <c r="Q16" s="26"/>
      <c r="R16" s="3"/>
      <c r="S16" s="15"/>
      <c r="T16" s="1"/>
      <c r="U16" s="26">
        <v>0</v>
      </c>
      <c r="V16" s="3">
        <v>1</v>
      </c>
      <c r="W16" s="15"/>
      <c r="X16" s="1"/>
      <c r="Y16" s="26"/>
      <c r="Z16" s="1"/>
      <c r="AA16" s="43">
        <f t="shared" ref="AA16:AB17" si="3">C16+E16+G16+I16+K16+M16+O16+Q16+S16+U16+W16+Y16</f>
        <v>0</v>
      </c>
      <c r="AB16" s="32">
        <f t="shared" si="3"/>
        <v>3</v>
      </c>
      <c r="AC16" s="33">
        <f>AA16*G20+AB16*G21</f>
        <v>0</v>
      </c>
      <c r="AD16" s="34">
        <f>AB16*G25</f>
        <v>90</v>
      </c>
      <c r="AE16" s="32">
        <f>AD16*G23/1000</f>
        <v>0</v>
      </c>
      <c r="AF16" s="35">
        <f t="shared" ref="AF16:AF17" si="4">AC16+AE16</f>
        <v>0</v>
      </c>
    </row>
    <row r="17" spans="1:32" ht="15.75" thickBot="1" x14ac:dyDescent="0.3">
      <c r="A17" s="61" t="s">
        <v>13</v>
      </c>
      <c r="B17" s="10">
        <v>1</v>
      </c>
      <c r="C17" s="7"/>
      <c r="D17" s="13"/>
      <c r="E17" s="21"/>
      <c r="F17" s="22"/>
      <c r="G17" s="16"/>
      <c r="H17" s="24"/>
      <c r="I17" s="27">
        <v>0</v>
      </c>
      <c r="J17" s="4">
        <v>1</v>
      </c>
      <c r="K17" s="16"/>
      <c r="L17" s="24"/>
      <c r="M17" s="27"/>
      <c r="N17" s="4"/>
      <c r="O17" s="16">
        <v>0</v>
      </c>
      <c r="P17" s="24">
        <v>1</v>
      </c>
      <c r="Q17" s="27"/>
      <c r="R17" s="4"/>
      <c r="S17" s="16"/>
      <c r="T17" s="24"/>
      <c r="U17" s="27">
        <v>0</v>
      </c>
      <c r="V17" s="4">
        <v>1</v>
      </c>
      <c r="W17" s="16"/>
      <c r="X17" s="24"/>
      <c r="Y17" s="27"/>
      <c r="Z17" s="24"/>
      <c r="AA17" s="44">
        <f t="shared" si="3"/>
        <v>0</v>
      </c>
      <c r="AB17" s="49">
        <f t="shared" si="3"/>
        <v>3</v>
      </c>
      <c r="AC17" s="37">
        <f>AA17*G20+AB17*G21</f>
        <v>0</v>
      </c>
      <c r="AD17" s="38">
        <f>AB17*G25</f>
        <v>90</v>
      </c>
      <c r="AE17" s="36">
        <f>AD17*G23/1000</f>
        <v>0</v>
      </c>
      <c r="AF17" s="39">
        <f t="shared" si="4"/>
        <v>0</v>
      </c>
    </row>
    <row r="18" spans="1:32" ht="15.75" thickBot="1" x14ac:dyDescent="0.3">
      <c r="Y18" s="96" t="s">
        <v>2</v>
      </c>
      <c r="Z18" s="96"/>
      <c r="AA18" s="81">
        <f t="shared" ref="AA18:AF18" si="5">SUM(AA7:AA17)</f>
        <v>323</v>
      </c>
      <c r="AB18" s="82">
        <f t="shared" si="5"/>
        <v>579</v>
      </c>
      <c r="AC18" s="82">
        <f t="shared" si="5"/>
        <v>0</v>
      </c>
      <c r="AD18" s="83">
        <f t="shared" si="5"/>
        <v>17370</v>
      </c>
      <c r="AE18" s="82">
        <f t="shared" si="5"/>
        <v>0</v>
      </c>
      <c r="AF18" s="85">
        <f t="shared" si="5"/>
        <v>0</v>
      </c>
    </row>
    <row r="19" spans="1:32" ht="15.75" thickBot="1" x14ac:dyDescent="0.3"/>
    <row r="20" spans="1:32" ht="15.75" thickBot="1" x14ac:dyDescent="0.3">
      <c r="A20" s="97" t="s">
        <v>5</v>
      </c>
      <c r="B20" s="98"/>
      <c r="C20" s="98"/>
      <c r="D20" s="98"/>
      <c r="E20" s="98"/>
      <c r="F20" s="99"/>
      <c r="G20" s="100"/>
      <c r="H20" s="101"/>
      <c r="I20" s="102"/>
      <c r="J20" s="103"/>
    </row>
    <row r="21" spans="1:32" ht="15.75" thickBot="1" x14ac:dyDescent="0.3">
      <c r="A21" s="109" t="s">
        <v>6</v>
      </c>
      <c r="B21" s="110"/>
      <c r="C21" s="110"/>
      <c r="D21" s="110"/>
      <c r="E21" s="110"/>
      <c r="F21" s="111"/>
      <c r="G21" s="100"/>
      <c r="H21" s="101"/>
      <c r="I21" s="102"/>
      <c r="J21" s="103"/>
    </row>
    <row r="22" spans="1:32" ht="15.75" thickBot="1" x14ac:dyDescent="0.3">
      <c r="A22" s="112" t="s">
        <v>7</v>
      </c>
      <c r="B22" s="113"/>
      <c r="C22" s="113"/>
      <c r="D22" s="113"/>
      <c r="E22" s="113"/>
      <c r="F22" s="114"/>
      <c r="G22" s="100"/>
      <c r="H22" s="101"/>
      <c r="I22" s="102"/>
      <c r="J22" s="103"/>
    </row>
    <row r="23" spans="1:32" ht="15.75" thickBot="1" x14ac:dyDescent="0.3">
      <c r="A23" s="115" t="s">
        <v>8</v>
      </c>
      <c r="B23" s="116"/>
      <c r="C23" s="116"/>
      <c r="D23" s="116"/>
      <c r="E23" s="116"/>
      <c r="F23" s="117"/>
      <c r="G23" s="100"/>
      <c r="H23" s="101"/>
      <c r="I23" s="102"/>
      <c r="J23" s="103"/>
    </row>
    <row r="24" spans="1:32" ht="15.75" thickBot="1" x14ac:dyDescent="0.3"/>
    <row r="25" spans="1:32" ht="15.75" thickBot="1" x14ac:dyDescent="0.3">
      <c r="A25" s="104" t="s">
        <v>3</v>
      </c>
      <c r="B25" s="105"/>
      <c r="C25" s="105"/>
      <c r="D25" s="105"/>
      <c r="E25" s="105"/>
      <c r="F25" s="105"/>
      <c r="G25" s="106">
        <v>30</v>
      </c>
      <c r="H25" s="107"/>
      <c r="I25" s="105"/>
      <c r="J25" s="108"/>
    </row>
    <row r="27" spans="1:32" x14ac:dyDescent="0.25">
      <c r="A27" t="s">
        <v>28</v>
      </c>
    </row>
    <row r="28" spans="1:32" x14ac:dyDescent="0.25">
      <c r="A28" t="s">
        <v>21</v>
      </c>
    </row>
    <row r="29" spans="1:32" x14ac:dyDescent="0.25">
      <c r="A29" t="s">
        <v>23</v>
      </c>
    </row>
  </sheetData>
  <mergeCells count="24">
    <mergeCell ref="C4:Z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Y18:Z18"/>
    <mergeCell ref="A20:F20"/>
    <mergeCell ref="G20:J20"/>
    <mergeCell ref="A25:F25"/>
    <mergeCell ref="G25:J25"/>
    <mergeCell ref="A21:F21"/>
    <mergeCell ref="G21:J21"/>
    <mergeCell ref="A22:F22"/>
    <mergeCell ref="G22:J22"/>
    <mergeCell ref="A23:F23"/>
    <mergeCell ref="G23:J23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cena 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mstritzova</cp:lastModifiedBy>
  <cp:lastPrinted>2018-11-19T07:56:02Z</cp:lastPrinted>
  <dcterms:created xsi:type="dcterms:W3CDTF">2017-02-20T10:31:38Z</dcterms:created>
  <dcterms:modified xsi:type="dcterms:W3CDTF">2018-11-26T06:25:52Z</dcterms:modified>
</cp:coreProperties>
</file>